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regonmetro.sharepoint.com/sites/MetroPlanning/Shared Documents/PL RTO/24-26 RTO Grant Cycle Prep/Budget/"/>
    </mc:Choice>
  </mc:AlternateContent>
  <xr:revisionPtr revIDLastSave="33" documentId="13_ncr:1_{9A75BCE3-A8BC-4CB4-9F95-88DF2CE189B2}" xr6:coauthVersionLast="47" xr6:coauthVersionMax="47" xr10:uidLastSave="{DDCBC72F-8218-48D6-9458-AC9A5CFD392C}"/>
  <bookViews>
    <workbookView xWindow="-120" yWindow="-120" windowWidth="29040" windowHeight="15840" xr2:uid="{00000000-000D-0000-FFFF-FFFF00000000}"/>
  </bookViews>
  <sheets>
    <sheet name="Budget Template" sheetId="8" r:id="rId1"/>
    <sheet name="Example Budget" sheetId="4" r:id="rId2"/>
    <sheet name="Fed. Match Calc.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8" l="1"/>
  <c r="C23" i="4"/>
  <c r="I27" i="4"/>
  <c r="C31" i="8"/>
  <c r="J20" i="8"/>
  <c r="I20" i="8"/>
  <c r="H20" i="8"/>
  <c r="G20" i="8"/>
  <c r="F20" i="8"/>
  <c r="D20" i="8"/>
  <c r="E19" i="8"/>
  <c r="E18" i="8"/>
  <c r="E17" i="8"/>
  <c r="E16" i="8"/>
  <c r="E14" i="8"/>
  <c r="E13" i="8"/>
  <c r="E12" i="8"/>
  <c r="E11" i="8"/>
  <c r="E8" i="8"/>
  <c r="E7" i="8"/>
  <c r="D20" i="4"/>
  <c r="C31" i="4"/>
  <c r="B7" i="7"/>
  <c r="B6" i="7" s="1"/>
  <c r="C5" i="7"/>
  <c r="C4" i="7"/>
  <c r="C7" i="7" s="1"/>
  <c r="C6" i="7" s="1"/>
  <c r="E20" i="8" l="1"/>
  <c r="C23" i="8" s="1"/>
  <c r="I20" i="4"/>
  <c r="J20" i="4"/>
  <c r="E18" i="4"/>
  <c r="E17" i="4"/>
  <c r="E16" i="4"/>
  <c r="E12" i="4"/>
  <c r="E13" i="4"/>
  <c r="E14" i="4"/>
  <c r="E11" i="4"/>
  <c r="E7" i="4"/>
  <c r="E6" i="4"/>
  <c r="G20" i="4"/>
  <c r="F20" i="4"/>
  <c r="C24" i="4"/>
  <c r="C25" i="4" s="1"/>
  <c r="C24" i="8" l="1"/>
  <c r="C25" i="8"/>
  <c r="E19" i="4"/>
  <c r="E20" i="4" s="1"/>
  <c r="H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orene</author>
    <author>Mary Anderson</author>
  </authors>
  <commentList>
    <comment ref="B5" authorId="0" shapeId="0" xr:uid="{A7127434-516E-4B35-8654-C19E962609A8}">
      <text>
        <r>
          <rPr>
            <sz val="11"/>
            <color theme="1"/>
            <rFont val="Calibri"/>
            <family val="2"/>
            <scheme val="minor"/>
          </rPr>
          <t xml:space="preserve">Please be specific as possible. Add more rows, if necessary. This can include fringe benefits.
</t>
        </r>
      </text>
    </comment>
    <comment ref="B10" authorId="1" shapeId="0" xr:uid="{C05785E8-619F-4421-90C2-D1100A6B838F}">
      <text>
        <r>
          <rPr>
            <sz val="11"/>
            <color theme="1"/>
            <rFont val="Calibri"/>
            <family val="2"/>
            <scheme val="minor"/>
          </rPr>
          <t>Please be as specific as possible.</t>
        </r>
      </text>
    </comment>
    <comment ref="B15" authorId="1" shapeId="0" xr:uid="{ED018635-B472-49BF-A7BC-6CD58B558D46}">
      <text>
        <r>
          <rPr>
            <sz val="11"/>
            <color theme="1"/>
            <rFont val="Calibri"/>
            <family val="2"/>
            <scheme val="minor"/>
          </rPr>
          <t xml:space="preserve">Please do not name the contractor if amount is over $10K since a competitive federal procurement needs to be performed. 
</t>
        </r>
      </text>
    </comment>
    <comment ref="B19" authorId="0" shapeId="0" xr:uid="{64ACC4F8-3B00-4FAC-AC61-5A6C70367582}">
      <text>
        <r>
          <rPr>
            <sz val="11"/>
            <color theme="1"/>
            <rFont val="Calibri"/>
            <family val="2"/>
            <scheme val="minor"/>
          </rPr>
          <t xml:space="preserve">If applying anything more than the de minimis rate of 10%, federal approval rate documentation required
</t>
        </r>
      </text>
    </comment>
    <comment ref="D20" authorId="1" shapeId="0" xr:uid="{DA1BCFE7-4812-4668-87C1-8F83E96A6D25}">
      <text>
        <r>
          <rPr>
            <sz val="11"/>
            <color theme="1"/>
            <rFont val="Calibri"/>
            <family val="2"/>
            <scheme val="minor"/>
          </rPr>
          <t>Should match the FTE in scope of work</t>
        </r>
      </text>
    </comment>
    <comment ref="E20" authorId="1" shapeId="0" xr:uid="{929F0DF4-BF86-4FD4-B509-3B824DAD5373}">
      <text>
        <r>
          <rPr>
            <sz val="11"/>
            <color theme="1"/>
            <rFont val="Calibri"/>
            <family val="2"/>
            <scheme val="minor"/>
          </rPr>
          <t>This should equal the total amount of requested grant funds and NOT include match.</t>
        </r>
      </text>
    </comment>
    <comment ref="C24" authorId="1" shapeId="0" xr:uid="{670DF0A8-96B6-4782-A47F-F36BC54BCD01}">
      <text>
        <r>
          <rPr>
            <sz val="11"/>
            <color theme="1"/>
            <rFont val="Calibri"/>
            <family val="2"/>
            <scheme val="minor"/>
          </rPr>
          <t>Use federal match calculator on tab 3</t>
        </r>
      </text>
    </comment>
    <comment ref="I27" authorId="0" shapeId="0" xr:uid="{D619FB07-5B19-4626-8C4A-F77690055D1A}">
      <text>
        <r>
          <rPr>
            <sz val="9"/>
            <color indexed="81"/>
            <rFont val="Tahoma"/>
            <charset val="1"/>
          </rPr>
          <t xml:space="preserve">Should match Local Match in cell C24
</t>
        </r>
      </text>
    </comment>
    <comment ref="C31" authorId="1" shapeId="0" xr:uid="{F015ABBC-0EC3-4BD1-997A-B30B0470F2D4}">
      <text>
        <r>
          <rPr>
            <sz val="11"/>
            <color theme="1"/>
            <rFont val="Calibri"/>
            <family val="2"/>
            <scheme val="minor"/>
          </rPr>
          <t>Should equal Total Grant Request in cell E20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orene</author>
    <author>Mary Anderson</author>
  </authors>
  <commentList>
    <comment ref="B5" authorId="0" shapeId="0" xr:uid="{90744347-D275-4C4E-8BD4-C1F452E2D139}">
      <text>
        <r>
          <rPr>
            <sz val="11"/>
            <color theme="1"/>
            <rFont val="Calibri"/>
            <family val="2"/>
            <scheme val="minor"/>
          </rPr>
          <t xml:space="preserve">Please be as specific as possible. Add more rows, if necessary. This can include fringe benefits.
</t>
        </r>
      </text>
    </comment>
    <comment ref="B10" authorId="0" shapeId="0" xr:uid="{CE961FAB-E6D4-481E-B5E5-05C99C8A9FEF}">
      <text>
        <r>
          <rPr>
            <sz val="11"/>
            <color theme="1"/>
            <rFont val="Calibri"/>
            <family val="2"/>
            <scheme val="minor"/>
          </rPr>
          <t xml:space="preserve">Please be as specific as possible, add more rows if neccesary 
</t>
        </r>
      </text>
    </comment>
    <comment ref="B14" authorId="0" shapeId="0" xr:uid="{C729F8FD-E09B-49EF-9A72-64E6D466E2F4}">
      <text>
        <r>
          <rPr>
            <sz val="11"/>
            <color theme="1"/>
            <rFont val="Calibri"/>
            <family val="2"/>
            <scheme val="minor"/>
          </rPr>
          <t xml:space="preserve">Tracking spreadsheet required for incentives
</t>
        </r>
      </text>
    </comment>
    <comment ref="B15" authorId="0" shapeId="0" xr:uid="{E0DED601-D31F-492A-B088-E0F348118C48}">
      <text>
        <r>
          <rPr>
            <sz val="9"/>
            <color indexed="81"/>
            <rFont val="Tahoma"/>
            <family val="2"/>
          </rPr>
          <t xml:space="preserve">Please do not name the contractor if amount is over $10K since a competitive federal procurement needs to be performed. 
</t>
        </r>
      </text>
    </comment>
    <comment ref="B19" authorId="0" shapeId="0" xr:uid="{638027FA-3BB7-4F31-9471-386EFEEB8F32}">
      <text>
        <r>
          <rPr>
            <sz val="11"/>
            <color theme="1"/>
            <rFont val="Calibri"/>
            <family val="2"/>
            <scheme val="minor"/>
          </rPr>
          <t xml:space="preserve">If applying anything more than the de minimis rate of 10%, federal approval rate documentation required
</t>
        </r>
      </text>
    </comment>
    <comment ref="D20" authorId="1" shapeId="0" xr:uid="{D8D8C2EB-45A3-4B98-AE25-079713ABB6CA}">
      <text>
        <r>
          <rPr>
            <sz val="11"/>
            <color theme="1"/>
            <rFont val="Calibri"/>
            <family val="2"/>
            <scheme val="minor"/>
          </rPr>
          <t>Should match the FTE in scope of work</t>
        </r>
      </text>
    </comment>
    <comment ref="E20" authorId="1" shapeId="0" xr:uid="{D52AB890-2BF7-49B3-A93D-58CDF892DB6F}">
      <text>
        <r>
          <rPr>
            <sz val="11"/>
            <color theme="1"/>
            <rFont val="Calibri"/>
            <family val="2"/>
            <scheme val="minor"/>
          </rPr>
          <t>This should match the total requested grant funds and NOT include match</t>
        </r>
      </text>
    </comment>
    <comment ref="C24" authorId="1" shapeId="0" xr:uid="{7260C05F-3C76-4E70-BB7C-7531C3A0826D}">
      <text>
        <r>
          <rPr>
            <sz val="11"/>
            <color theme="1"/>
            <rFont val="Calibri"/>
            <family val="2"/>
            <scheme val="minor"/>
          </rPr>
          <t>Use federal match calculator on tab 3</t>
        </r>
      </text>
    </comment>
    <comment ref="G26" authorId="0" shapeId="0" xr:uid="{A3D0F990-E8ED-4348-95C6-8E8B9189233E}">
      <text>
        <r>
          <rPr>
            <sz val="11"/>
            <color theme="1"/>
            <rFont val="Calibri"/>
            <family val="2"/>
            <scheme val="minor"/>
          </rPr>
          <t xml:space="preserve">Signed volunteer log or letter from organization required for all in-kind match
</t>
        </r>
      </text>
    </comment>
    <comment ref="I27" authorId="0" shapeId="0" xr:uid="{879919D1-3BA4-49E8-B805-BEC825B33C74}">
      <text>
        <r>
          <rPr>
            <sz val="9"/>
            <color indexed="81"/>
            <rFont val="Tahoma"/>
            <charset val="1"/>
          </rPr>
          <t xml:space="preserve">Should match Local Match in cell C24
</t>
        </r>
      </text>
    </comment>
    <comment ref="C31" authorId="1" shapeId="0" xr:uid="{71EA5FD0-50B1-43E8-9827-C59D233F06AF}">
      <text>
        <r>
          <rPr>
            <sz val="11"/>
            <color theme="1"/>
            <rFont val="Calibri"/>
            <family val="2"/>
            <scheme val="minor"/>
          </rPr>
          <t>Should equal Total Grant Requested Total on cell E20</t>
        </r>
      </text>
    </comment>
  </commentList>
</comments>
</file>

<file path=xl/sharedStrings.xml><?xml version="1.0" encoding="utf-8"?>
<sst xmlns="http://schemas.openxmlformats.org/spreadsheetml/2006/main" count="116" uniqueCount="69">
  <si>
    <t>Organization</t>
  </si>
  <si>
    <t>Proposed  Grant Budget</t>
  </si>
  <si>
    <t>Expense Category</t>
  </si>
  <si>
    <t xml:space="preserve">Detail </t>
  </si>
  <si>
    <t>Estimated FTE</t>
  </si>
  <si>
    <t xml:space="preserve">Total </t>
  </si>
  <si>
    <t>Task 1</t>
  </si>
  <si>
    <t>Task 2</t>
  </si>
  <si>
    <t>Task 3</t>
  </si>
  <si>
    <t>Task 4</t>
  </si>
  <si>
    <t>Task 5</t>
  </si>
  <si>
    <t>Staff Time</t>
  </si>
  <si>
    <t>Personnel 1</t>
  </si>
  <si>
    <t>Materials and Supplies</t>
  </si>
  <si>
    <t>M&amp;S</t>
  </si>
  <si>
    <t>Contracted Services</t>
  </si>
  <si>
    <t>Contractor 1</t>
  </si>
  <si>
    <t>Contractor 2</t>
  </si>
  <si>
    <t>Contractor 3</t>
  </si>
  <si>
    <t>Approved Indirect Costs</t>
  </si>
  <si>
    <t>Total Grant Request</t>
  </si>
  <si>
    <t>Approved Indirect Cost Rate</t>
  </si>
  <si>
    <t>Local Match</t>
  </si>
  <si>
    <t>Requested Grant</t>
  </si>
  <si>
    <t>Source of Funding</t>
  </si>
  <si>
    <t>Type of Funding</t>
  </si>
  <si>
    <t>Notes</t>
  </si>
  <si>
    <t>Amount</t>
  </si>
  <si>
    <t>Local Match 10.27%</t>
  </si>
  <si>
    <t>Proposed Total Budget</t>
  </si>
  <si>
    <t>Estimated Grant Funded Expenditures by Year</t>
  </si>
  <si>
    <t>Total</t>
  </si>
  <si>
    <t>Year 1</t>
  </si>
  <si>
    <t>Year 2</t>
  </si>
  <si>
    <t>Example on Next Tab</t>
  </si>
  <si>
    <t>Year 3</t>
  </si>
  <si>
    <t>Questions?</t>
  </si>
  <si>
    <t xml:space="preserve">Contact </t>
  </si>
  <si>
    <t>Mary Anderson</t>
  </si>
  <si>
    <t>Email</t>
  </si>
  <si>
    <t>Mary.Anderson@oregonmetro.gov</t>
  </si>
  <si>
    <t>Metro</t>
  </si>
  <si>
    <t>Proposed Grant Budget</t>
  </si>
  <si>
    <t>Personnel</t>
  </si>
  <si>
    <t>Project Manager</t>
  </si>
  <si>
    <t>Coordinator</t>
  </si>
  <si>
    <t>Printing</t>
  </si>
  <si>
    <t>Outreach materials</t>
  </si>
  <si>
    <t>Supplies</t>
  </si>
  <si>
    <t>Outreach supplies</t>
  </si>
  <si>
    <t>Room Rental</t>
  </si>
  <si>
    <t>XYZ event</t>
  </si>
  <si>
    <t>Incentives</t>
  </si>
  <si>
    <t>Action Plan</t>
  </si>
  <si>
    <t>Data Collection</t>
  </si>
  <si>
    <t>Focus Group</t>
  </si>
  <si>
    <t>10% of Labor Costs</t>
  </si>
  <si>
    <t>Local Revenue</t>
  </si>
  <si>
    <t>Cash</t>
  </si>
  <si>
    <t>10.27% of total expenses</t>
  </si>
  <si>
    <t>Non-grant staff time</t>
  </si>
  <si>
    <t>In-Kind</t>
  </si>
  <si>
    <t>Event Volunteers</t>
  </si>
  <si>
    <t>Federal Funds Match Calculator (by federal amt.)</t>
  </si>
  <si>
    <t>Unrounded</t>
  </si>
  <si>
    <t>Enter Federal amt.</t>
  </si>
  <si>
    <t>Pct. of Federal Funds</t>
  </si>
  <si>
    <t>Local portion</t>
  </si>
  <si>
    <t>Total Project amt.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</si>
</sst>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[$$-409]* #,##0_);_([$$-409]* \(#,##0\);_([$$-409]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1"/>
      <color rgb="FF000000"/>
      <name val="Calibri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3" fillId="0" borderId="0" applyFont="0" applyFill="0" applyBorder="0" applyAlignment="0" applyProtection="0"/>
  </cellStyleXfs>
  <cellXfs count="142">
    <xf numFmtId="0" fontId="0" fillId="0" borderId="0" xfId="0"/>
    <xf numFmtId="44" fontId="0" fillId="0" borderId="0" xfId="1" applyFont="1"/>
    <xf numFmtId="44" fontId="0" fillId="0" borderId="3" xfId="1" applyFont="1" applyBorder="1"/>
    <xf numFmtId="0" fontId="2" fillId="2" borderId="4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/>
    <xf numFmtId="0" fontId="0" fillId="2" borderId="12" xfId="0" applyFill="1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44" fontId="0" fillId="0" borderId="0" xfId="0" applyNumberFormat="1"/>
    <xf numFmtId="44" fontId="0" fillId="0" borderId="0" xfId="1" applyFont="1" applyBorder="1"/>
    <xf numFmtId="164" fontId="2" fillId="2" borderId="9" xfId="1" applyNumberFormat="1" applyFont="1" applyFill="1" applyBorder="1"/>
    <xf numFmtId="164" fontId="0" fillId="0" borderId="9" xfId="1" applyNumberFormat="1" applyFont="1" applyBorder="1"/>
    <xf numFmtId="164" fontId="0" fillId="0" borderId="16" xfId="1" applyNumberFormat="1" applyFont="1" applyBorder="1"/>
    <xf numFmtId="164" fontId="0" fillId="0" borderId="8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4" fontId="0" fillId="0" borderId="20" xfId="1" applyNumberFormat="1" applyFont="1" applyBorder="1"/>
    <xf numFmtId="164" fontId="2" fillId="2" borderId="12" xfId="1" applyNumberFormat="1" applyFon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164" fontId="0" fillId="0" borderId="22" xfId="1" applyNumberFormat="1" applyFont="1" applyBorder="1"/>
    <xf numFmtId="164" fontId="2" fillId="2" borderId="14" xfId="1" applyNumberFormat="1" applyFont="1" applyFill="1" applyBorder="1"/>
    <xf numFmtId="0" fontId="0" fillId="2" borderId="24" xfId="0" applyFill="1" applyBorder="1"/>
    <xf numFmtId="0" fontId="0" fillId="2" borderId="23" xfId="0" applyFill="1" applyBorder="1"/>
    <xf numFmtId="164" fontId="2" fillId="2" borderId="23" xfId="1" applyNumberFormat="1" applyFont="1" applyFill="1" applyBorder="1"/>
    <xf numFmtId="164" fontId="0" fillId="2" borderId="23" xfId="1" applyNumberFormat="1" applyFont="1" applyFill="1" applyBorder="1"/>
    <xf numFmtId="0" fontId="8" fillId="0" borderId="0" xfId="8" applyFont="1"/>
    <xf numFmtId="0" fontId="8" fillId="3" borderId="0" xfId="8" applyFont="1" applyFill="1"/>
    <xf numFmtId="0" fontId="8" fillId="3" borderId="0" xfId="8" applyFont="1" applyFill="1" applyAlignment="1">
      <alignment horizontal="center"/>
    </xf>
    <xf numFmtId="0" fontId="7" fillId="3" borderId="0" xfId="8" applyFont="1" applyFill="1" applyAlignment="1">
      <alignment horizontal="left"/>
    </xf>
    <xf numFmtId="44" fontId="8" fillId="4" borderId="8" xfId="9" applyFont="1" applyFill="1" applyBorder="1"/>
    <xf numFmtId="44" fontId="8" fillId="3" borderId="8" xfId="9" applyFont="1" applyFill="1" applyBorder="1"/>
    <xf numFmtId="0" fontId="8" fillId="3" borderId="0" xfId="8" applyFont="1" applyFill="1" applyAlignment="1">
      <alignment horizontal="left"/>
    </xf>
    <xf numFmtId="10" fontId="8" fillId="5" borderId="8" xfId="5" applyNumberFormat="1" applyFont="1" applyFill="1" applyBorder="1"/>
    <xf numFmtId="10" fontId="8" fillId="3" borderId="8" xfId="5" applyNumberFormat="1" applyFont="1" applyFill="1" applyBorder="1"/>
    <xf numFmtId="2" fontId="8" fillId="3" borderId="0" xfId="8" applyNumberFormat="1" applyFont="1" applyFill="1" applyAlignment="1">
      <alignment horizontal="left"/>
    </xf>
    <xf numFmtId="44" fontId="8" fillId="3" borderId="0" xfId="9" applyFont="1" applyFill="1" applyBorder="1"/>
    <xf numFmtId="44" fontId="8" fillId="0" borderId="0" xfId="8" applyNumberFormat="1" applyFont="1"/>
    <xf numFmtId="2" fontId="8" fillId="0" borderId="0" xfId="8" applyNumberFormat="1" applyFont="1"/>
    <xf numFmtId="0" fontId="0" fillId="0" borderId="14" xfId="0" applyBorder="1"/>
    <xf numFmtId="164" fontId="2" fillId="0" borderId="0" xfId="1" applyNumberFormat="1" applyFont="1" applyBorder="1"/>
    <xf numFmtId="0" fontId="2" fillId="0" borderId="25" xfId="0" applyFont="1" applyBorder="1"/>
    <xf numFmtId="0" fontId="0" fillId="0" borderId="26" xfId="0" applyBorder="1"/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0" fontId="2" fillId="0" borderId="30" xfId="0" applyFont="1" applyBorder="1" applyAlignment="1">
      <alignment horizontal="right"/>
    </xf>
    <xf numFmtId="9" fontId="0" fillId="0" borderId="0" xfId="2" applyFont="1" applyBorder="1"/>
    <xf numFmtId="164" fontId="2" fillId="0" borderId="0" xfId="0" applyNumberFormat="1" applyFont="1"/>
    <xf numFmtId="9" fontId="0" fillId="0" borderId="32" xfId="2" applyFont="1" applyBorder="1"/>
    <xf numFmtId="0" fontId="2" fillId="0" borderId="27" xfId="0" applyFont="1" applyBorder="1"/>
    <xf numFmtId="164" fontId="2" fillId="0" borderId="33" xfId="1" applyNumberFormat="1" applyFont="1" applyBorder="1"/>
    <xf numFmtId="0" fontId="2" fillId="0" borderId="30" xfId="0" applyFont="1" applyBorder="1"/>
    <xf numFmtId="164" fontId="2" fillId="0" borderId="34" xfId="0" applyNumberFormat="1" applyFont="1" applyBorder="1"/>
    <xf numFmtId="0" fontId="2" fillId="2" borderId="23" xfId="0" applyFont="1" applyFill="1" applyBorder="1"/>
    <xf numFmtId="164" fontId="0" fillId="0" borderId="2" xfId="1" applyNumberFormat="1" applyFont="1" applyBorder="1"/>
    <xf numFmtId="165" fontId="0" fillId="0" borderId="35" xfId="0" applyNumberFormat="1" applyBorder="1"/>
    <xf numFmtId="165" fontId="0" fillId="0" borderId="37" xfId="0" applyNumberFormat="1" applyBorder="1"/>
    <xf numFmtId="0" fontId="2" fillId="0" borderId="38" xfId="0" applyFont="1" applyBorder="1"/>
    <xf numFmtId="44" fontId="0" fillId="0" borderId="31" xfId="1" applyFont="1" applyBorder="1"/>
    <xf numFmtId="0" fontId="2" fillId="0" borderId="40" xfId="0" applyFont="1" applyBorder="1"/>
    <xf numFmtId="0" fontId="0" fillId="0" borderId="41" xfId="0" applyBorder="1"/>
    <xf numFmtId="44" fontId="0" fillId="0" borderId="42" xfId="1" applyFont="1" applyBorder="1"/>
    <xf numFmtId="0" fontId="2" fillId="0" borderId="28" xfId="0" applyFont="1" applyBorder="1"/>
    <xf numFmtId="44" fontId="0" fillId="0" borderId="44" xfId="1" applyFont="1" applyBorder="1"/>
    <xf numFmtId="44" fontId="0" fillId="0" borderId="29" xfId="1" applyFont="1" applyBorder="1"/>
    <xf numFmtId="44" fontId="0" fillId="0" borderId="41" xfId="1" applyFont="1" applyBorder="1"/>
    <xf numFmtId="44" fontId="0" fillId="0" borderId="39" xfId="1" applyFont="1" applyBorder="1"/>
    <xf numFmtId="0" fontId="5" fillId="0" borderId="39" xfId="7" applyBorder="1" applyAlignment="1" applyProtection="1"/>
    <xf numFmtId="0" fontId="0" fillId="0" borderId="43" xfId="0" applyBorder="1"/>
    <xf numFmtId="44" fontId="0" fillId="0" borderId="43" xfId="1" applyFont="1" applyBorder="1"/>
    <xf numFmtId="0" fontId="9" fillId="0" borderId="43" xfId="7" applyFont="1" applyFill="1" applyBorder="1" applyAlignment="1" applyProtection="1"/>
    <xf numFmtId="0" fontId="10" fillId="0" borderId="9" xfId="0" applyFont="1" applyBorder="1"/>
    <xf numFmtId="166" fontId="2" fillId="0" borderId="36" xfId="0" applyNumberFormat="1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47" xfId="1" applyNumberFormat="1" applyFont="1" applyFill="1" applyBorder="1"/>
    <xf numFmtId="164" fontId="2" fillId="2" borderId="48" xfId="1" applyNumberFormat="1" applyFont="1" applyFill="1" applyBorder="1"/>
    <xf numFmtId="164" fontId="2" fillId="2" borderId="49" xfId="1" applyNumberFormat="1" applyFont="1" applyFill="1" applyBorder="1"/>
    <xf numFmtId="164" fontId="0" fillId="0" borderId="35" xfId="1" applyNumberFormat="1" applyFont="1" applyBorder="1"/>
    <xf numFmtId="164" fontId="0" fillId="0" borderId="37" xfId="1" applyNumberFormat="1" applyFont="1" applyBorder="1"/>
    <xf numFmtId="164" fontId="2" fillId="0" borderId="36" xfId="1" applyNumberFormat="1" applyFont="1" applyBorder="1"/>
    <xf numFmtId="44" fontId="2" fillId="2" borderId="9" xfId="1" applyFont="1" applyFill="1" applyBorder="1"/>
    <xf numFmtId="44" fontId="2" fillId="0" borderId="33" xfId="1" applyFont="1" applyBorder="1"/>
    <xf numFmtId="0" fontId="0" fillId="0" borderId="50" xfId="0" applyBorder="1"/>
    <xf numFmtId="0" fontId="0" fillId="0" borderId="51" xfId="0" applyBorder="1"/>
    <xf numFmtId="0" fontId="0" fillId="2" borderId="52" xfId="0" applyFill="1" applyBorder="1"/>
    <xf numFmtId="0" fontId="2" fillId="2" borderId="53" xfId="0" applyFont="1" applyFill="1" applyBorder="1"/>
    <xf numFmtId="164" fontId="2" fillId="2" borderId="54" xfId="1" applyNumberFormat="1" applyFont="1" applyFill="1" applyBorder="1"/>
    <xf numFmtId="44" fontId="0" fillId="0" borderId="55" xfId="1" applyFont="1" applyBorder="1"/>
    <xf numFmtId="0" fontId="2" fillId="2" borderId="56" xfId="0" applyFont="1" applyFill="1" applyBorder="1"/>
    <xf numFmtId="0" fontId="2" fillId="2" borderId="57" xfId="0" applyFont="1" applyFill="1" applyBorder="1"/>
    <xf numFmtId="0" fontId="2" fillId="2" borderId="58" xfId="0" applyFont="1" applyFill="1" applyBorder="1"/>
    <xf numFmtId="164" fontId="0" fillId="2" borderId="59" xfId="1" applyNumberFormat="1" applyFont="1" applyFill="1" applyBorder="1"/>
    <xf numFmtId="44" fontId="2" fillId="0" borderId="1" xfId="1" applyFont="1" applyBorder="1"/>
    <xf numFmtId="44" fontId="0" fillId="0" borderId="8" xfId="1" applyFont="1" applyBorder="1" applyAlignment="1">
      <alignment wrapText="1"/>
    </xf>
    <xf numFmtId="44" fontId="2" fillId="0" borderId="64" xfId="1" applyFont="1" applyBorder="1"/>
    <xf numFmtId="44" fontId="0" fillId="0" borderId="45" xfId="1" applyFont="1" applyBorder="1" applyAlignment="1">
      <alignment wrapText="1"/>
    </xf>
    <xf numFmtId="44" fontId="0" fillId="0" borderId="9" xfId="1" applyFont="1" applyBorder="1" applyAlignment="1">
      <alignment wrapText="1"/>
    </xf>
    <xf numFmtId="164" fontId="0" fillId="0" borderId="65" xfId="1" applyNumberFormat="1" applyFont="1" applyBorder="1"/>
    <xf numFmtId="44" fontId="0" fillId="0" borderId="3" xfId="1" applyFont="1" applyBorder="1" applyAlignment="1">
      <alignment horizontal="center" vertical="center" wrapText="1"/>
    </xf>
    <xf numFmtId="0" fontId="2" fillId="2" borderId="62" xfId="0" applyFont="1" applyFill="1" applyBorder="1"/>
    <xf numFmtId="0" fontId="2" fillId="2" borderId="69" xfId="0" applyFont="1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center"/>
    </xf>
    <xf numFmtId="44" fontId="2" fillId="2" borderId="70" xfId="1" applyFont="1" applyFill="1" applyBorder="1" applyAlignment="1">
      <alignment horizontal="center"/>
    </xf>
    <xf numFmtId="44" fontId="2" fillId="2" borderId="71" xfId="1" applyFont="1" applyFill="1" applyBorder="1" applyAlignment="1">
      <alignment horizontal="center"/>
    </xf>
    <xf numFmtId="0" fontId="2" fillId="2" borderId="12" xfId="0" applyFont="1" applyFill="1" applyBorder="1"/>
    <xf numFmtId="44" fontId="2" fillId="2" borderId="12" xfId="1" applyFont="1" applyFill="1" applyBorder="1" applyAlignment="1">
      <alignment horizontal="center"/>
    </xf>
    <xf numFmtId="44" fontId="2" fillId="2" borderId="13" xfId="1" applyFont="1" applyFill="1" applyBorder="1" applyAlignment="1">
      <alignment horizontal="center"/>
    </xf>
    <xf numFmtId="44" fontId="0" fillId="0" borderId="0" xfId="1" applyFont="1" applyFill="1" applyBorder="1"/>
    <xf numFmtId="164" fontId="0" fillId="0" borderId="0" xfId="1" applyNumberFormat="1" applyFont="1" applyFill="1" applyBorder="1"/>
    <xf numFmtId="0" fontId="2" fillId="2" borderId="61" xfId="0" applyFont="1" applyFill="1" applyBorder="1"/>
    <xf numFmtId="0" fontId="2" fillId="2" borderId="60" xfId="0" applyFont="1" applyFill="1" applyBorder="1"/>
    <xf numFmtId="0" fontId="2" fillId="2" borderId="72" xfId="0" applyFont="1" applyFill="1" applyBorder="1"/>
    <xf numFmtId="44" fontId="2" fillId="2" borderId="61" xfId="1" applyFont="1" applyFill="1" applyBorder="1" applyAlignment="1">
      <alignment horizontal="center"/>
    </xf>
    <xf numFmtId="44" fontId="2" fillId="2" borderId="72" xfId="1" applyFont="1" applyFill="1" applyBorder="1" applyAlignment="1">
      <alignment horizontal="center"/>
    </xf>
    <xf numFmtId="44" fontId="2" fillId="2" borderId="63" xfId="1" applyFont="1" applyFill="1" applyBorder="1" applyAlignment="1">
      <alignment horizontal="center"/>
    </xf>
    <xf numFmtId="0" fontId="2" fillId="2" borderId="11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44" fontId="2" fillId="0" borderId="0" xfId="1" applyFont="1" applyBorder="1"/>
    <xf numFmtId="44" fontId="0" fillId="2" borderId="4" xfId="1" applyFont="1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44" fontId="0" fillId="0" borderId="9" xfId="1" applyFont="1" applyBorder="1" applyAlignment="1">
      <alignment horizontal="center" wrapText="1"/>
    </xf>
    <xf numFmtId="44" fontId="0" fillId="0" borderId="8" xfId="1" applyFont="1" applyBorder="1" applyAlignment="1">
      <alignment horizontal="center" wrapText="1"/>
    </xf>
    <xf numFmtId="44" fontId="0" fillId="0" borderId="45" xfId="1" applyFont="1" applyBorder="1" applyAlignment="1">
      <alignment horizontal="center" wrapText="1"/>
    </xf>
    <xf numFmtId="44" fontId="0" fillId="0" borderId="4" xfId="1" applyFont="1" applyBorder="1" applyAlignment="1">
      <alignment wrapText="1"/>
    </xf>
    <xf numFmtId="44" fontId="0" fillId="0" borderId="6" xfId="1" applyFont="1" applyBorder="1" applyAlignment="1">
      <alignment wrapText="1"/>
    </xf>
    <xf numFmtId="44" fontId="0" fillId="0" borderId="21" xfId="1" applyFont="1" applyBorder="1" applyAlignment="1">
      <alignment wrapText="1"/>
    </xf>
    <xf numFmtId="44" fontId="0" fillId="0" borderId="67" xfId="1" applyFont="1" applyBorder="1" applyAlignment="1">
      <alignment wrapText="1"/>
    </xf>
    <xf numFmtId="44" fontId="0" fillId="0" borderId="7" xfId="1" applyFont="1" applyBorder="1" applyAlignment="1">
      <alignment wrapText="1"/>
    </xf>
    <xf numFmtId="44" fontId="0" fillId="0" borderId="66" xfId="1" applyFont="1" applyBorder="1" applyAlignment="1">
      <alignment wrapText="1"/>
    </xf>
    <xf numFmtId="44" fontId="0" fillId="0" borderId="68" xfId="1" applyFont="1" applyBorder="1" applyAlignment="1">
      <alignment wrapText="1"/>
    </xf>
    <xf numFmtId="44" fontId="0" fillId="0" borderId="46" xfId="1" applyFont="1" applyBorder="1" applyAlignment="1">
      <alignment wrapText="1"/>
    </xf>
    <xf numFmtId="44" fontId="0" fillId="0" borderId="0" xfId="1" applyFont="1" applyFill="1" applyBorder="1" applyAlignment="1">
      <alignment horizontal="center"/>
    </xf>
    <xf numFmtId="0" fontId="7" fillId="3" borderId="0" xfId="8" applyFont="1" applyFill="1" applyAlignment="1">
      <alignment horizontal="center"/>
    </xf>
  </cellXfs>
  <cellStyles count="10">
    <cellStyle name="Currency" xfId="1" builtinId="4"/>
    <cellStyle name="Currency 2" xfId="9" xr:uid="{C1C69E57-B6C1-4C23-AB95-25C5B29C522B}"/>
    <cellStyle name="Hyperlink" xfId="7" builtinId="8"/>
    <cellStyle name="Hyperlink 2" xfId="6" xr:uid="{00000000-0005-0000-0000-000002000000}"/>
    <cellStyle name="Normal" xfId="0" builtinId="0"/>
    <cellStyle name="Normal 2" xfId="4" xr:uid="{00000000-0005-0000-0000-000004000000}"/>
    <cellStyle name="Normal 3" xfId="3" xr:uid="{00000000-0005-0000-0000-000005000000}"/>
    <cellStyle name="Normal 4" xfId="8" xr:uid="{CA9F2136-3D28-4D9B-82CC-D87EEBAC3679}"/>
    <cellStyle name="Percent" xfId="2" builtinId="5"/>
    <cellStyle name="Percent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y.Anderson@oregonmetro.gov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y.Anderson@oregonmetro.gov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CBAEE-F91B-4A69-98FF-A5D6C53A3E28}">
  <dimension ref="B1:S32"/>
  <sheetViews>
    <sheetView tabSelected="1" zoomScaleNormal="100" workbookViewId="0">
      <selection activeCell="E7" sqref="E7"/>
    </sheetView>
  </sheetViews>
  <sheetFormatPr defaultRowHeight="15"/>
  <cols>
    <col min="2" max="2" width="26.7109375" customWidth="1"/>
    <col min="3" max="3" width="24.7109375" customWidth="1"/>
    <col min="4" max="4" width="9.5703125" customWidth="1"/>
    <col min="5" max="15" width="11.7109375" style="1" customWidth="1"/>
  </cols>
  <sheetData>
    <row r="1" spans="2:19" ht="15.75" thickBot="1">
      <c r="K1"/>
      <c r="L1"/>
      <c r="M1"/>
      <c r="N1" s="13"/>
      <c r="O1" s="13"/>
      <c r="P1" s="93"/>
      <c r="Q1" s="93"/>
      <c r="R1" s="93"/>
      <c r="S1" s="93"/>
    </row>
    <row r="2" spans="2:19" ht="15.75" thickBot="1">
      <c r="B2" s="122" t="s">
        <v>0</v>
      </c>
      <c r="C2" s="122"/>
      <c r="K2" s="13"/>
      <c r="L2" s="13"/>
      <c r="M2" s="13"/>
      <c r="N2" s="13"/>
      <c r="O2" s="13"/>
    </row>
    <row r="3" spans="2:19" ht="15.75" thickBot="1">
      <c r="B3" s="94" t="s">
        <v>1</v>
      </c>
      <c r="C3" s="95"/>
      <c r="D3" s="95"/>
      <c r="E3" s="95"/>
      <c r="F3" s="95"/>
      <c r="G3" s="95"/>
      <c r="H3" s="95"/>
      <c r="I3" s="95"/>
      <c r="J3" s="96"/>
      <c r="K3"/>
      <c r="L3"/>
      <c r="M3"/>
      <c r="N3"/>
      <c r="O3"/>
    </row>
    <row r="4" spans="2:19" ht="30.75" thickBot="1">
      <c r="B4" s="105" t="s">
        <v>2</v>
      </c>
      <c r="C4" s="105" t="s">
        <v>3</v>
      </c>
      <c r="D4" s="106" t="s">
        <v>4</v>
      </c>
      <c r="E4" s="107" t="s">
        <v>5</v>
      </c>
      <c r="F4" s="108" t="s">
        <v>6</v>
      </c>
      <c r="G4" s="108" t="s">
        <v>7</v>
      </c>
      <c r="H4" s="107" t="s">
        <v>8</v>
      </c>
      <c r="I4" s="108" t="s">
        <v>9</v>
      </c>
      <c r="J4" s="109" t="s">
        <v>10</v>
      </c>
      <c r="K4"/>
      <c r="L4"/>
      <c r="M4"/>
      <c r="N4"/>
      <c r="O4"/>
    </row>
    <row r="5" spans="2:19" ht="15.75" thickBot="1">
      <c r="B5" s="3" t="s">
        <v>11</v>
      </c>
      <c r="C5" s="110"/>
      <c r="D5" s="110"/>
      <c r="E5" s="111"/>
      <c r="F5" s="111"/>
      <c r="G5" s="111"/>
      <c r="H5" s="111"/>
      <c r="I5" s="111"/>
      <c r="J5" s="112"/>
      <c r="K5"/>
      <c r="L5"/>
      <c r="M5"/>
      <c r="N5"/>
      <c r="O5"/>
    </row>
    <row r="6" spans="2:19">
      <c r="B6" s="9" t="s">
        <v>12</v>
      </c>
      <c r="C6" s="75"/>
      <c r="D6" s="88"/>
      <c r="E6" s="14">
        <v>0</v>
      </c>
      <c r="F6" s="15"/>
      <c r="G6" s="15"/>
      <c r="H6" s="15"/>
      <c r="I6" s="15"/>
      <c r="J6" s="16"/>
      <c r="K6" s="12"/>
      <c r="L6"/>
      <c r="M6"/>
      <c r="N6"/>
      <c r="O6"/>
    </row>
    <row r="7" spans="2:19">
      <c r="B7" s="9" t="s">
        <v>12</v>
      </c>
      <c r="C7" s="5"/>
      <c r="D7" s="88"/>
      <c r="E7" s="14">
        <f>SUM(F7:J7)</f>
        <v>0</v>
      </c>
      <c r="F7" s="15"/>
      <c r="G7" s="15"/>
      <c r="H7" s="15"/>
      <c r="I7" s="15"/>
      <c r="J7" s="16"/>
      <c r="K7"/>
      <c r="L7"/>
      <c r="M7"/>
      <c r="N7"/>
      <c r="O7"/>
    </row>
    <row r="8" spans="2:19">
      <c r="B8" s="10"/>
      <c r="C8" s="4"/>
      <c r="D8" s="88"/>
      <c r="E8" s="14">
        <f>SUM(F8:J8)</f>
        <v>0</v>
      </c>
      <c r="F8" s="17"/>
      <c r="G8" s="17"/>
      <c r="H8" s="17"/>
      <c r="I8" s="17"/>
      <c r="J8" s="18"/>
      <c r="K8"/>
      <c r="L8"/>
      <c r="M8"/>
      <c r="N8"/>
      <c r="O8"/>
    </row>
    <row r="9" spans="2:19" ht="15.75" thickBot="1">
      <c r="B9" s="11"/>
      <c r="C9" s="6"/>
      <c r="D9" s="89"/>
      <c r="E9" s="86">
        <v>0</v>
      </c>
      <c r="F9" s="19"/>
      <c r="G9" s="19"/>
      <c r="H9" s="19"/>
      <c r="I9" s="19"/>
      <c r="J9" s="20"/>
      <c r="K9"/>
      <c r="L9"/>
      <c r="M9"/>
      <c r="N9"/>
      <c r="O9"/>
    </row>
    <row r="10" spans="2:19" ht="15.75" thickBot="1">
      <c r="B10" s="7" t="s">
        <v>13</v>
      </c>
      <c r="C10" s="8"/>
      <c r="D10" s="90"/>
      <c r="E10" s="21"/>
      <c r="F10" s="22"/>
      <c r="G10" s="22"/>
      <c r="H10" s="22"/>
      <c r="I10" s="22"/>
      <c r="J10" s="23"/>
      <c r="K10"/>
      <c r="L10"/>
      <c r="M10"/>
      <c r="N10"/>
      <c r="O10"/>
    </row>
    <row r="11" spans="2:19">
      <c r="B11" s="9" t="s">
        <v>14</v>
      </c>
      <c r="C11" s="5"/>
      <c r="D11" s="88"/>
      <c r="E11" s="14">
        <f>SUM(F11:J11)</f>
        <v>0</v>
      </c>
      <c r="F11" s="15"/>
      <c r="G11" s="15"/>
      <c r="H11" s="15"/>
      <c r="I11" s="15"/>
      <c r="J11" s="16"/>
      <c r="K11"/>
      <c r="L11"/>
      <c r="M11"/>
      <c r="N11"/>
      <c r="O11"/>
    </row>
    <row r="12" spans="2:19">
      <c r="B12" s="10" t="s">
        <v>14</v>
      </c>
      <c r="C12" s="4"/>
      <c r="D12" s="88"/>
      <c r="E12" s="14">
        <f>SUM(F12:J12)</f>
        <v>0</v>
      </c>
      <c r="F12" s="17"/>
      <c r="G12" s="17"/>
      <c r="H12" s="17"/>
      <c r="I12" s="17"/>
      <c r="J12" s="18"/>
      <c r="K12"/>
      <c r="L12"/>
      <c r="M12"/>
      <c r="N12"/>
      <c r="O12"/>
    </row>
    <row r="13" spans="2:19">
      <c r="B13" s="10" t="s">
        <v>14</v>
      </c>
      <c r="C13" s="5"/>
      <c r="D13" s="88"/>
      <c r="E13" s="14">
        <f>SUM(F13:J13)</f>
        <v>0</v>
      </c>
      <c r="F13" s="17"/>
      <c r="G13" s="17"/>
      <c r="H13" s="17"/>
      <c r="I13" s="17"/>
      <c r="J13" s="18"/>
      <c r="K13"/>
      <c r="L13"/>
      <c r="M13"/>
      <c r="N13"/>
      <c r="O13"/>
    </row>
    <row r="14" spans="2:19" ht="15.75" thickBot="1">
      <c r="B14" s="11" t="s">
        <v>14</v>
      </c>
      <c r="C14" s="5"/>
      <c r="D14" s="88"/>
      <c r="E14" s="14">
        <f>SUM(F14:J14)</f>
        <v>0</v>
      </c>
      <c r="F14" s="19"/>
      <c r="G14" s="19"/>
      <c r="H14" s="19"/>
      <c r="I14" s="19"/>
      <c r="J14" s="20"/>
      <c r="K14"/>
      <c r="L14"/>
      <c r="M14"/>
      <c r="N14"/>
      <c r="O14"/>
    </row>
    <row r="15" spans="2:19" ht="15.75" thickBot="1">
      <c r="B15" s="7" t="s">
        <v>15</v>
      </c>
      <c r="C15" s="8"/>
      <c r="D15" s="90"/>
      <c r="E15" s="21"/>
      <c r="F15" s="22"/>
      <c r="G15" s="22"/>
      <c r="H15" s="22"/>
      <c r="I15" s="22"/>
      <c r="J15" s="23"/>
      <c r="K15"/>
      <c r="L15"/>
      <c r="M15"/>
      <c r="N15"/>
      <c r="O15"/>
    </row>
    <row r="16" spans="2:19">
      <c r="B16" s="9" t="s">
        <v>16</v>
      </c>
      <c r="C16" s="5"/>
      <c r="D16" s="88"/>
      <c r="E16" s="14">
        <f>SUM(F16:J16)</f>
        <v>0</v>
      </c>
      <c r="F16" s="15"/>
      <c r="G16" s="15"/>
      <c r="H16" s="15"/>
      <c r="I16" s="15"/>
      <c r="J16" s="16"/>
      <c r="K16"/>
      <c r="L16"/>
      <c r="M16"/>
      <c r="N16"/>
      <c r="O16"/>
    </row>
    <row r="17" spans="2:15">
      <c r="B17" s="10" t="s">
        <v>17</v>
      </c>
      <c r="C17" s="4"/>
      <c r="D17" s="88"/>
      <c r="E17" s="14">
        <f>SUM(F17:J17)</f>
        <v>0</v>
      </c>
      <c r="F17" s="17"/>
      <c r="G17" s="17"/>
      <c r="H17" s="17"/>
      <c r="I17" s="17"/>
      <c r="J17" s="18"/>
      <c r="K17"/>
      <c r="L17"/>
      <c r="M17"/>
      <c r="N17"/>
      <c r="O17"/>
    </row>
    <row r="18" spans="2:15" ht="15.75" thickBot="1">
      <c r="B18" s="11" t="s">
        <v>18</v>
      </c>
      <c r="C18" s="6"/>
      <c r="D18" s="89"/>
      <c r="E18" s="25">
        <f>SUM(F18:J18)</f>
        <v>0</v>
      </c>
      <c r="F18" s="19"/>
      <c r="G18" s="19"/>
      <c r="H18" s="19"/>
      <c r="I18" s="19"/>
      <c r="J18" s="20"/>
      <c r="K18"/>
      <c r="L18"/>
      <c r="M18"/>
      <c r="N18"/>
      <c r="O18"/>
    </row>
    <row r="19" spans="2:15" ht="15.75" thickBot="1">
      <c r="B19" s="7" t="s">
        <v>19</v>
      </c>
      <c r="C19" s="8"/>
      <c r="D19" s="90"/>
      <c r="E19" s="21">
        <f>SUM(F19:J19)</f>
        <v>0</v>
      </c>
      <c r="F19" s="22"/>
      <c r="G19" s="22"/>
      <c r="H19" s="22"/>
      <c r="I19" s="22"/>
      <c r="J19" s="23"/>
      <c r="K19"/>
      <c r="L19"/>
      <c r="M19"/>
      <c r="N19"/>
      <c r="O19"/>
    </row>
    <row r="20" spans="2:15" ht="28.5" customHeight="1" thickBot="1">
      <c r="B20" s="26" t="s">
        <v>20</v>
      </c>
      <c r="C20" s="27"/>
      <c r="D20" s="91">
        <f t="shared" ref="D20:J20" si="0">SUM(D6:D19)</f>
        <v>0</v>
      </c>
      <c r="E20" s="28">
        <f t="shared" si="0"/>
        <v>0</v>
      </c>
      <c r="F20" s="29">
        <f t="shared" si="0"/>
        <v>0</v>
      </c>
      <c r="G20" s="29">
        <f t="shared" si="0"/>
        <v>0</v>
      </c>
      <c r="H20" s="29">
        <f t="shared" si="0"/>
        <v>0</v>
      </c>
      <c r="I20" s="29">
        <f t="shared" si="0"/>
        <v>0</v>
      </c>
      <c r="J20" s="97">
        <f t="shared" si="0"/>
        <v>0</v>
      </c>
      <c r="K20"/>
      <c r="L20"/>
      <c r="M20"/>
      <c r="N20"/>
      <c r="O20"/>
    </row>
    <row r="21" spans="2:15" ht="15.75" thickBot="1"/>
    <row r="22" spans="2:15" ht="15.75" thickBot="1">
      <c r="B22" s="45" t="s">
        <v>21</v>
      </c>
      <c r="C22" s="52"/>
      <c r="D22" s="50"/>
      <c r="E22" s="126" t="s">
        <v>22</v>
      </c>
      <c r="F22" s="127"/>
      <c r="G22" s="127"/>
      <c r="H22" s="127"/>
      <c r="I22" s="128"/>
      <c r="M22"/>
      <c r="N22"/>
      <c r="O22"/>
    </row>
    <row r="23" spans="2:15" ht="30.75" thickBot="1">
      <c r="B23" s="53" t="s">
        <v>23</v>
      </c>
      <c r="C23" s="87">
        <f>E20</f>
        <v>0</v>
      </c>
      <c r="D23" s="44"/>
      <c r="E23" s="132" t="s">
        <v>24</v>
      </c>
      <c r="F23" s="133"/>
      <c r="G23" s="104" t="s">
        <v>25</v>
      </c>
      <c r="H23" s="132" t="s">
        <v>26</v>
      </c>
      <c r="I23" s="133"/>
      <c r="J23" s="2" t="s">
        <v>27</v>
      </c>
      <c r="N23"/>
      <c r="O23"/>
    </row>
    <row r="24" spans="2:15" ht="15.75" thickBot="1">
      <c r="B24" s="53" t="s">
        <v>28</v>
      </c>
      <c r="C24" s="54">
        <f>C23/0.8973*0.1027</f>
        <v>0</v>
      </c>
      <c r="D24" s="44"/>
      <c r="E24" s="134"/>
      <c r="F24" s="135"/>
      <c r="G24" s="102"/>
      <c r="H24" s="129"/>
      <c r="I24" s="129"/>
      <c r="J24" s="103">
        <v>0</v>
      </c>
      <c r="N24"/>
      <c r="O24"/>
    </row>
    <row r="25" spans="2:15" ht="15.75" thickBot="1">
      <c r="B25" s="55" t="s">
        <v>29</v>
      </c>
      <c r="C25" s="56">
        <f>SUM(C23:C24)</f>
        <v>0</v>
      </c>
      <c r="D25" s="51"/>
      <c r="E25" s="136"/>
      <c r="F25" s="137"/>
      <c r="G25" s="99"/>
      <c r="H25" s="130"/>
      <c r="I25" s="130"/>
      <c r="J25" s="24">
        <v>0</v>
      </c>
      <c r="N25"/>
      <c r="O25"/>
    </row>
    <row r="26" spans="2:15" ht="15.75" thickBot="1">
      <c r="E26" s="138"/>
      <c r="F26" s="139"/>
      <c r="G26" s="101"/>
      <c r="H26" s="131"/>
      <c r="I26" s="131"/>
      <c r="J26" s="58">
        <v>0</v>
      </c>
      <c r="N26"/>
      <c r="O26"/>
    </row>
    <row r="27" spans="2:15" ht="15.75" thickBot="1">
      <c r="B27" s="61" t="s">
        <v>30</v>
      </c>
      <c r="C27" s="46"/>
      <c r="H27" s="98" t="s">
        <v>31</v>
      </c>
      <c r="I27" s="100">
        <f>SUM(J24:J26)</f>
        <v>0</v>
      </c>
    </row>
    <row r="28" spans="2:15" ht="15.75" thickBot="1">
      <c r="B28" s="47" t="s">
        <v>32</v>
      </c>
      <c r="C28" s="83">
        <v>0</v>
      </c>
    </row>
    <row r="29" spans="2:15" ht="15.75" thickBot="1">
      <c r="B29" s="47" t="s">
        <v>33</v>
      </c>
      <c r="C29" s="83">
        <v>0</v>
      </c>
      <c r="E29" s="63" t="s">
        <v>34</v>
      </c>
      <c r="F29" s="64"/>
      <c r="G29" s="69"/>
      <c r="H29" s="65"/>
    </row>
    <row r="30" spans="2:15" ht="15.75" thickBot="1">
      <c r="B30" s="48" t="s">
        <v>35</v>
      </c>
      <c r="C30" s="84">
        <v>0</v>
      </c>
      <c r="E30" s="66" t="s">
        <v>36</v>
      </c>
      <c r="F30" s="72"/>
      <c r="G30" s="73"/>
      <c r="H30" s="68"/>
    </row>
    <row r="31" spans="2:15" ht="15.75" thickBot="1">
      <c r="B31" s="49" t="s">
        <v>31</v>
      </c>
      <c r="C31" s="85">
        <f>SUM(C28:C30)</f>
        <v>0</v>
      </c>
      <c r="E31" s="66" t="s">
        <v>37</v>
      </c>
      <c r="F31" s="74" t="s">
        <v>38</v>
      </c>
      <c r="G31" s="67"/>
      <c r="H31" s="68"/>
    </row>
    <row r="32" spans="2:15" ht="15.75" thickBot="1">
      <c r="E32" s="55" t="s">
        <v>39</v>
      </c>
      <c r="F32" s="71" t="s">
        <v>40</v>
      </c>
      <c r="G32" s="70"/>
      <c r="H32" s="62"/>
    </row>
  </sheetData>
  <mergeCells count="9">
    <mergeCell ref="E22:I22"/>
    <mergeCell ref="H24:I24"/>
    <mergeCell ref="H25:I25"/>
    <mergeCell ref="H26:I26"/>
    <mergeCell ref="H23:I23"/>
    <mergeCell ref="E23:F23"/>
    <mergeCell ref="E24:F24"/>
    <mergeCell ref="E25:F25"/>
    <mergeCell ref="E26:F26"/>
  </mergeCells>
  <hyperlinks>
    <hyperlink ref="F32" r:id="rId1" xr:uid="{6904B5F5-5C30-4F87-B001-2CAA6225D888}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1"/>
  <sheetViews>
    <sheetView zoomScaleNormal="100" workbookViewId="0">
      <selection activeCell="D13" sqref="D13"/>
    </sheetView>
  </sheetViews>
  <sheetFormatPr defaultRowHeight="15"/>
  <cols>
    <col min="2" max="2" width="26.7109375" customWidth="1"/>
    <col min="3" max="3" width="24.7109375" customWidth="1"/>
    <col min="4" max="4" width="18.7109375" customWidth="1"/>
    <col min="5" max="15" width="11.7109375" style="1" customWidth="1"/>
  </cols>
  <sheetData>
    <row r="1" spans="2:18" ht="15.75" thickBot="1"/>
    <row r="2" spans="2:18" ht="15.75" thickBot="1">
      <c r="B2" s="123" t="s">
        <v>0</v>
      </c>
      <c r="C2" s="124" t="s">
        <v>41</v>
      </c>
    </row>
    <row r="3" spans="2:18" ht="15.75" thickBot="1">
      <c r="B3" s="77" t="s">
        <v>42</v>
      </c>
      <c r="C3" s="78"/>
      <c r="D3" s="78"/>
      <c r="E3" s="78"/>
      <c r="F3" s="78"/>
      <c r="G3" s="78"/>
      <c r="H3" s="78"/>
      <c r="I3" s="78"/>
      <c r="J3" s="79"/>
      <c r="K3"/>
      <c r="L3"/>
      <c r="M3"/>
      <c r="N3"/>
      <c r="O3"/>
    </row>
    <row r="4" spans="2:18" ht="15.75" thickBot="1">
      <c r="B4" s="116" t="s">
        <v>2</v>
      </c>
      <c r="C4" s="117" t="s">
        <v>3</v>
      </c>
      <c r="D4" s="115" t="s">
        <v>4</v>
      </c>
      <c r="E4" s="118" t="s">
        <v>5</v>
      </c>
      <c r="F4" s="119" t="s">
        <v>6</v>
      </c>
      <c r="G4" s="119" t="s">
        <v>7</v>
      </c>
      <c r="H4" s="118" t="s">
        <v>8</v>
      </c>
      <c r="I4" s="119" t="s">
        <v>9</v>
      </c>
      <c r="J4" s="120" t="s">
        <v>10</v>
      </c>
      <c r="K4"/>
      <c r="L4"/>
      <c r="M4"/>
      <c r="N4"/>
      <c r="O4"/>
    </row>
    <row r="5" spans="2:18" ht="15.75" thickBot="1">
      <c r="B5" s="121" t="s">
        <v>11</v>
      </c>
      <c r="C5" s="110"/>
      <c r="D5" s="110"/>
      <c r="E5" s="111"/>
      <c r="F5" s="111"/>
      <c r="G5" s="111"/>
      <c r="H5" s="111"/>
      <c r="I5" s="111"/>
      <c r="J5" s="112"/>
      <c r="K5"/>
      <c r="L5"/>
      <c r="M5"/>
      <c r="N5"/>
      <c r="O5"/>
    </row>
    <row r="6" spans="2:18">
      <c r="B6" s="9" t="s">
        <v>43</v>
      </c>
      <c r="C6" s="5" t="s">
        <v>44</v>
      </c>
      <c r="D6" s="5">
        <v>0.25</v>
      </c>
      <c r="E6" s="80">
        <f>SUM(F6:J6)</f>
        <v>68000</v>
      </c>
      <c r="F6" s="15">
        <v>20000</v>
      </c>
      <c r="G6" s="15">
        <v>10000</v>
      </c>
      <c r="H6" s="15">
        <v>20000</v>
      </c>
      <c r="I6" s="15">
        <v>10000</v>
      </c>
      <c r="J6" s="16">
        <v>8000</v>
      </c>
      <c r="K6" s="12"/>
      <c r="L6"/>
      <c r="M6"/>
      <c r="N6"/>
      <c r="O6"/>
    </row>
    <row r="7" spans="2:18">
      <c r="B7" s="9" t="s">
        <v>43</v>
      </c>
      <c r="C7" s="5" t="s">
        <v>45</v>
      </c>
      <c r="D7" s="5">
        <v>0.15</v>
      </c>
      <c r="E7" s="80">
        <f>SUM(F7:J7)</f>
        <v>24500</v>
      </c>
      <c r="F7" s="15">
        <v>10000</v>
      </c>
      <c r="G7" s="15">
        <v>5000</v>
      </c>
      <c r="H7" s="15">
        <v>5000</v>
      </c>
      <c r="I7" s="15">
        <v>2000</v>
      </c>
      <c r="J7" s="16">
        <v>2500</v>
      </c>
      <c r="K7"/>
      <c r="L7"/>
      <c r="M7"/>
      <c r="N7"/>
      <c r="O7"/>
    </row>
    <row r="8" spans="2:18">
      <c r="B8" s="10"/>
      <c r="C8" s="4"/>
      <c r="D8" s="5"/>
      <c r="E8" s="80"/>
      <c r="F8" s="17"/>
      <c r="G8" s="17"/>
      <c r="H8" s="17"/>
      <c r="I8" s="17"/>
      <c r="J8" s="18"/>
      <c r="K8"/>
      <c r="L8"/>
      <c r="M8"/>
      <c r="N8"/>
      <c r="O8"/>
    </row>
    <row r="9" spans="2:18" ht="15.75" thickBot="1">
      <c r="B9" s="11"/>
      <c r="C9" s="6"/>
      <c r="D9" s="43"/>
      <c r="E9" s="80"/>
      <c r="F9" s="19"/>
      <c r="G9" s="19"/>
      <c r="H9" s="19"/>
      <c r="I9" s="19"/>
      <c r="J9" s="20"/>
      <c r="K9"/>
      <c r="L9"/>
      <c r="M9"/>
      <c r="N9"/>
      <c r="O9"/>
    </row>
    <row r="10" spans="2:18" ht="15.75" thickBot="1">
      <c r="B10" s="7" t="s">
        <v>13</v>
      </c>
      <c r="C10" s="8"/>
      <c r="D10" s="8"/>
      <c r="E10" s="81"/>
      <c r="F10" s="22"/>
      <c r="G10" s="22"/>
      <c r="H10" s="22"/>
      <c r="I10" s="22"/>
      <c r="J10" s="23"/>
      <c r="K10"/>
      <c r="L10"/>
      <c r="M10"/>
      <c r="N10"/>
      <c r="O10"/>
    </row>
    <row r="11" spans="2:18">
      <c r="B11" s="9" t="s">
        <v>46</v>
      </c>
      <c r="C11" s="5" t="s">
        <v>47</v>
      </c>
      <c r="D11" s="5"/>
      <c r="E11" s="80">
        <f>SUM(F11:J11)</f>
        <v>2500</v>
      </c>
      <c r="F11" s="15"/>
      <c r="G11" s="15">
        <v>1000</v>
      </c>
      <c r="H11" s="15">
        <v>500</v>
      </c>
      <c r="I11" s="15">
        <v>1000</v>
      </c>
      <c r="J11" s="16"/>
      <c r="K11"/>
      <c r="L11"/>
      <c r="M11"/>
      <c r="N11"/>
      <c r="O11"/>
    </row>
    <row r="12" spans="2:18">
      <c r="B12" s="10" t="s">
        <v>48</v>
      </c>
      <c r="C12" s="4" t="s">
        <v>49</v>
      </c>
      <c r="D12" s="5"/>
      <c r="E12" s="80">
        <f>SUM(F12:J12)</f>
        <v>5000</v>
      </c>
      <c r="F12" s="17">
        <v>1500</v>
      </c>
      <c r="G12" s="17"/>
      <c r="H12" s="17">
        <v>1500</v>
      </c>
      <c r="I12" s="17">
        <v>1500</v>
      </c>
      <c r="J12" s="18">
        <v>500</v>
      </c>
      <c r="K12" s="140"/>
      <c r="L12" s="140"/>
      <c r="M12" s="140"/>
      <c r="N12" s="140"/>
      <c r="O12" s="140"/>
      <c r="P12" s="140"/>
      <c r="Q12" s="140"/>
      <c r="R12" s="140"/>
    </row>
    <row r="13" spans="2:18">
      <c r="B13" s="10" t="s">
        <v>50</v>
      </c>
      <c r="C13" s="5" t="s">
        <v>51</v>
      </c>
      <c r="D13" s="5"/>
      <c r="E13" s="80">
        <f>SUM(F13:J13)</f>
        <v>600</v>
      </c>
      <c r="F13" s="17">
        <v>600</v>
      </c>
      <c r="G13" s="17">
        <v>0</v>
      </c>
      <c r="H13" s="17">
        <v>0</v>
      </c>
      <c r="I13" s="17">
        <v>0</v>
      </c>
      <c r="J13" s="18">
        <v>0</v>
      </c>
      <c r="K13" s="113"/>
      <c r="L13" s="113"/>
      <c r="M13" s="113"/>
      <c r="N13" s="113"/>
      <c r="O13" s="113"/>
      <c r="P13" s="113"/>
      <c r="Q13" s="113"/>
      <c r="R13" s="113"/>
    </row>
    <row r="14" spans="2:18" ht="15.75" thickBot="1">
      <c r="B14" s="11" t="s">
        <v>52</v>
      </c>
      <c r="C14" s="5" t="s">
        <v>51</v>
      </c>
      <c r="D14" s="5"/>
      <c r="E14" s="80">
        <f>SUM(F14:J14)</f>
        <v>2000</v>
      </c>
      <c r="F14" s="19">
        <v>1000</v>
      </c>
      <c r="G14" s="19">
        <v>0</v>
      </c>
      <c r="H14" s="19">
        <v>0</v>
      </c>
      <c r="I14" s="19">
        <v>0</v>
      </c>
      <c r="J14" s="20">
        <v>1000</v>
      </c>
      <c r="K14" s="113"/>
      <c r="L14" s="113"/>
      <c r="M14" s="113"/>
      <c r="N14" s="113"/>
      <c r="O14" s="113"/>
      <c r="P14" s="113"/>
      <c r="Q14" s="113"/>
      <c r="R14" s="114"/>
    </row>
    <row r="15" spans="2:18" ht="15.75" thickBot="1">
      <c r="B15" s="7" t="s">
        <v>15</v>
      </c>
      <c r="C15" s="8"/>
      <c r="D15" s="8"/>
      <c r="E15" s="81"/>
      <c r="F15" s="22"/>
      <c r="G15" s="22"/>
      <c r="H15" s="22"/>
      <c r="I15" s="22"/>
      <c r="J15" s="23"/>
      <c r="K15" s="113"/>
      <c r="L15" s="113"/>
      <c r="M15" s="113"/>
      <c r="N15" s="113"/>
      <c r="O15" s="113"/>
      <c r="P15" s="113"/>
      <c r="Q15" s="113"/>
      <c r="R15" s="114"/>
    </row>
    <row r="16" spans="2:18">
      <c r="B16" s="9" t="s">
        <v>16</v>
      </c>
      <c r="C16" s="5" t="s">
        <v>53</v>
      </c>
      <c r="D16" s="5"/>
      <c r="E16" s="80">
        <f>SUM(F16:J16)</f>
        <v>10000</v>
      </c>
      <c r="F16" s="15"/>
      <c r="G16" s="15"/>
      <c r="H16" s="15"/>
      <c r="I16" s="15">
        <v>10000</v>
      </c>
      <c r="J16" s="16"/>
      <c r="K16" s="113"/>
      <c r="L16" s="113"/>
      <c r="M16" s="113"/>
      <c r="N16" s="113"/>
      <c r="O16" s="113"/>
      <c r="P16" s="113"/>
      <c r="Q16" s="113"/>
      <c r="R16" s="114"/>
    </row>
    <row r="17" spans="2:23">
      <c r="B17" s="10" t="s">
        <v>17</v>
      </c>
      <c r="C17" s="4" t="s">
        <v>54</v>
      </c>
      <c r="D17" s="5"/>
      <c r="E17" s="80">
        <f>SUM(F17:J17)</f>
        <v>25000</v>
      </c>
      <c r="F17" s="17"/>
      <c r="G17" s="17"/>
      <c r="H17" s="17"/>
      <c r="I17" s="17"/>
      <c r="J17" s="18">
        <v>25000</v>
      </c>
      <c r="K17"/>
      <c r="L17"/>
      <c r="M17"/>
      <c r="N17"/>
      <c r="O17"/>
    </row>
    <row r="18" spans="2:23" ht="15.75" thickBot="1">
      <c r="B18" s="11" t="s">
        <v>18</v>
      </c>
      <c r="C18" s="6" t="s">
        <v>55</v>
      </c>
      <c r="D18" s="6"/>
      <c r="E18" s="92">
        <f>SUM(F18:J18)</f>
        <v>3150</v>
      </c>
      <c r="F18" s="19"/>
      <c r="G18" s="19">
        <v>3150</v>
      </c>
      <c r="H18" s="19"/>
      <c r="I18" s="19"/>
      <c r="J18" s="20"/>
      <c r="K18"/>
      <c r="L18"/>
      <c r="M18"/>
      <c r="N18"/>
      <c r="O18"/>
    </row>
    <row r="19" spans="2:23" ht="15.75" thickBot="1">
      <c r="B19" s="7" t="s">
        <v>19</v>
      </c>
      <c r="C19" s="8" t="s">
        <v>56</v>
      </c>
      <c r="D19" s="8"/>
      <c r="E19" s="81">
        <f>SUM(F19:J19)</f>
        <v>9250</v>
      </c>
      <c r="F19" s="22">
        <v>3000</v>
      </c>
      <c r="G19" s="22">
        <v>1500</v>
      </c>
      <c r="H19" s="22">
        <v>2500</v>
      </c>
      <c r="I19" s="22">
        <v>1200</v>
      </c>
      <c r="J19" s="23">
        <v>1050</v>
      </c>
      <c r="K19"/>
      <c r="L19"/>
      <c r="M19"/>
      <c r="N19"/>
      <c r="O19"/>
    </row>
    <row r="20" spans="2:23" ht="28.5" customHeight="1" thickBot="1">
      <c r="B20" s="26" t="s">
        <v>20</v>
      </c>
      <c r="C20" s="27"/>
      <c r="D20" s="57">
        <f t="shared" ref="D20:J20" si="0">SUM(D6:D19)</f>
        <v>0.4</v>
      </c>
      <c r="E20" s="82">
        <f t="shared" si="0"/>
        <v>150000</v>
      </c>
      <c r="F20" s="29">
        <f t="shared" si="0"/>
        <v>36100</v>
      </c>
      <c r="G20" s="29">
        <f t="shared" si="0"/>
        <v>20650</v>
      </c>
      <c r="H20" s="29">
        <f t="shared" si="0"/>
        <v>29500</v>
      </c>
      <c r="I20" s="29">
        <f t="shared" si="0"/>
        <v>25700</v>
      </c>
      <c r="J20" s="97">
        <f t="shared" si="0"/>
        <v>38050</v>
      </c>
      <c r="K20"/>
      <c r="L20"/>
      <c r="M20"/>
      <c r="N20"/>
      <c r="O20"/>
    </row>
    <row r="22" spans="2:23">
      <c r="B22" s="45" t="s">
        <v>21</v>
      </c>
      <c r="C22" s="52">
        <v>0.1</v>
      </c>
      <c r="D22" s="50"/>
      <c r="E22" s="126" t="s">
        <v>22</v>
      </c>
      <c r="F22" s="127"/>
      <c r="G22" s="127"/>
      <c r="H22" s="127"/>
      <c r="I22" s="128"/>
      <c r="P22" s="1"/>
      <c r="Q22" s="1"/>
      <c r="R22" s="1"/>
      <c r="S22" s="1"/>
      <c r="T22" s="1"/>
      <c r="U22" s="1"/>
      <c r="V22" s="125"/>
      <c r="W22" s="125"/>
    </row>
    <row r="23" spans="2:23" ht="30">
      <c r="B23" s="53" t="s">
        <v>23</v>
      </c>
      <c r="C23" s="54">
        <f>E20</f>
        <v>150000</v>
      </c>
      <c r="D23" s="44"/>
      <c r="E23" s="132" t="s">
        <v>24</v>
      </c>
      <c r="F23" s="133"/>
      <c r="G23" s="104" t="s">
        <v>25</v>
      </c>
      <c r="H23" s="132" t="s">
        <v>26</v>
      </c>
      <c r="I23" s="133"/>
      <c r="J23" s="2" t="s">
        <v>27</v>
      </c>
    </row>
    <row r="24" spans="2:23" ht="15.75" thickBot="1">
      <c r="B24" s="53" t="s">
        <v>22</v>
      </c>
      <c r="C24" s="54">
        <f>C23/0.8973*0.1027</f>
        <v>17168.17118020729</v>
      </c>
      <c r="D24" s="44"/>
      <c r="E24" s="134" t="s">
        <v>57</v>
      </c>
      <c r="F24" s="135"/>
      <c r="G24" s="102" t="s">
        <v>58</v>
      </c>
      <c r="H24" s="129" t="s">
        <v>59</v>
      </c>
      <c r="I24" s="129"/>
      <c r="J24" s="103">
        <v>12168</v>
      </c>
    </row>
    <row r="25" spans="2:23" ht="15.75" thickBot="1">
      <c r="B25" s="55" t="s">
        <v>29</v>
      </c>
      <c r="C25" s="56">
        <f>SUM(C23:C24)</f>
        <v>167168.17118020728</v>
      </c>
      <c r="D25" s="51"/>
      <c r="E25" s="136" t="s">
        <v>57</v>
      </c>
      <c r="F25" s="137"/>
      <c r="G25" s="99" t="s">
        <v>58</v>
      </c>
      <c r="H25" s="130" t="s">
        <v>60</v>
      </c>
      <c r="I25" s="130"/>
      <c r="J25" s="24">
        <v>4500</v>
      </c>
    </row>
    <row r="26" spans="2:23" ht="15.75" thickBot="1">
      <c r="E26" s="138"/>
      <c r="F26" s="139"/>
      <c r="G26" s="101" t="s">
        <v>61</v>
      </c>
      <c r="H26" s="131" t="s">
        <v>62</v>
      </c>
      <c r="I26" s="131"/>
      <c r="J26" s="58">
        <v>500</v>
      </c>
    </row>
    <row r="27" spans="2:23" ht="15.75" thickBot="1">
      <c r="B27" s="61" t="s">
        <v>30</v>
      </c>
      <c r="C27" s="46"/>
      <c r="H27" s="98" t="s">
        <v>31</v>
      </c>
      <c r="I27" s="100">
        <f>SUM(J24:J26)</f>
        <v>17168</v>
      </c>
    </row>
    <row r="28" spans="2:23">
      <c r="B28" s="47" t="s">
        <v>32</v>
      </c>
      <c r="C28" s="59">
        <v>35000</v>
      </c>
    </row>
    <row r="29" spans="2:23">
      <c r="B29" s="47" t="s">
        <v>33</v>
      </c>
      <c r="C29" s="59">
        <v>55000</v>
      </c>
      <c r="E29" s="63" t="s">
        <v>36</v>
      </c>
      <c r="F29" s="64"/>
      <c r="G29" s="69"/>
      <c r="H29" s="65"/>
    </row>
    <row r="30" spans="2:23">
      <c r="B30" s="48" t="s">
        <v>35</v>
      </c>
      <c r="C30" s="60">
        <v>60000</v>
      </c>
      <c r="E30" s="66" t="s">
        <v>37</v>
      </c>
      <c r="F30" s="74" t="s">
        <v>38</v>
      </c>
      <c r="G30" s="67"/>
      <c r="H30" s="68"/>
    </row>
    <row r="31" spans="2:23">
      <c r="B31" s="49" t="s">
        <v>31</v>
      </c>
      <c r="C31" s="76">
        <f>SUM(C28:C30)</f>
        <v>150000</v>
      </c>
      <c r="E31" s="55" t="s">
        <v>39</v>
      </c>
      <c r="F31" s="71" t="s">
        <v>40</v>
      </c>
      <c r="G31" s="70"/>
      <c r="H31" s="62"/>
    </row>
  </sheetData>
  <mergeCells count="10">
    <mergeCell ref="E25:F25"/>
    <mergeCell ref="H25:I25"/>
    <mergeCell ref="E26:F26"/>
    <mergeCell ref="H26:I26"/>
    <mergeCell ref="K12:R12"/>
    <mergeCell ref="E22:I22"/>
    <mergeCell ref="E23:F23"/>
    <mergeCell ref="H23:I23"/>
    <mergeCell ref="E24:F24"/>
    <mergeCell ref="H24:I24"/>
  </mergeCells>
  <hyperlinks>
    <hyperlink ref="F31" r:id="rId1" xr:uid="{2B5DF81F-AD30-4615-9BF1-1A68C455A1E0}"/>
  </hyperlinks>
  <pageMargins left="0.7" right="0.7" top="0.75" bottom="0.75" header="0.3" footer="0.3"/>
  <pageSetup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A024-D5FE-4460-B2B3-50F2A165DFEE}">
  <dimension ref="A2:E18"/>
  <sheetViews>
    <sheetView showGridLines="0" zoomScale="80" zoomScaleNormal="80" zoomScaleSheetLayoutView="100" workbookViewId="0">
      <selection activeCell="A16" sqref="A16"/>
    </sheetView>
  </sheetViews>
  <sheetFormatPr defaultColWidth="9.140625" defaultRowHeight="12.75"/>
  <cols>
    <col min="1" max="1" width="26.140625" style="30" customWidth="1"/>
    <col min="2" max="2" width="20.42578125" style="30" customWidth="1"/>
    <col min="3" max="3" width="18" style="42" customWidth="1"/>
    <col min="4" max="4" width="15.85546875" style="30" customWidth="1"/>
    <col min="5" max="6" width="14.85546875" style="30" bestFit="1" customWidth="1"/>
    <col min="7" max="7" width="9.85546875" style="30" bestFit="1" customWidth="1"/>
    <col min="8" max="16384" width="9.140625" style="30"/>
  </cols>
  <sheetData>
    <row r="2" spans="1:5" ht="30.75" customHeight="1">
      <c r="A2" s="141" t="s">
        <v>63</v>
      </c>
      <c r="B2" s="141"/>
      <c r="C2" s="141"/>
    </row>
    <row r="3" spans="1:5">
      <c r="A3" s="31"/>
      <c r="B3" s="31"/>
      <c r="C3" s="32" t="s">
        <v>64</v>
      </c>
    </row>
    <row r="4" spans="1:5" ht="25.5" customHeight="1">
      <c r="A4" s="33" t="s">
        <v>65</v>
      </c>
      <c r="B4" s="34">
        <v>150000</v>
      </c>
      <c r="C4" s="35">
        <f>B4</f>
        <v>150000</v>
      </c>
      <c r="E4" s="41"/>
    </row>
    <row r="5" spans="1:5" ht="22.5" customHeight="1">
      <c r="A5" s="36" t="s">
        <v>66</v>
      </c>
      <c r="B5" s="37">
        <v>0.89729999999999999</v>
      </c>
      <c r="C5" s="38">
        <f>B5</f>
        <v>0.89729999999999999</v>
      </c>
    </row>
    <row r="6" spans="1:5" ht="26.25" customHeight="1">
      <c r="A6" s="39" t="s">
        <v>67</v>
      </c>
      <c r="B6" s="40">
        <f>INT(B7-B4)</f>
        <v>17168</v>
      </c>
      <c r="C6" s="40">
        <f>(C7-C4)</f>
        <v>17168.171180207282</v>
      </c>
    </row>
    <row r="7" spans="1:5" ht="27.75" customHeight="1">
      <c r="A7" s="36" t="s">
        <v>68</v>
      </c>
      <c r="B7" s="40">
        <f>INT(B4/B5)</f>
        <v>167168</v>
      </c>
      <c r="C7" s="40">
        <f>(C4/C5)</f>
        <v>167168.17118020728</v>
      </c>
    </row>
    <row r="8" spans="1:5">
      <c r="A8" s="31"/>
      <c r="B8" s="31"/>
      <c r="C8" s="31"/>
    </row>
    <row r="13" spans="1:5">
      <c r="B13" s="41"/>
    </row>
    <row r="16" spans="1:5">
      <c r="C16" s="30"/>
    </row>
    <row r="17" spans="2:2">
      <c r="B17" s="41"/>
    </row>
    <row r="18" spans="2:2">
      <c r="B18" s="41"/>
    </row>
  </sheetData>
  <mergeCells count="1">
    <mergeCell ref="A2:C2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03b57a0-2369-4973-9262-93694bb313d6">
      <UserInfo>
        <DisplayName>Grace Stainback</DisplayName>
        <AccountId>106</AccountId>
        <AccountType/>
      </UserInfo>
      <UserInfo>
        <DisplayName>Noel Mickelberry</DisplayName>
        <AccountId>43</AccountId>
        <AccountType/>
      </UserInfo>
      <UserInfo>
        <DisplayName>Marne Duke</DisplayName>
        <AccountId>47</AccountId>
        <AccountType/>
      </UserInfo>
    </SharedWithUsers>
    <TaxCatchAll xmlns="a03b57a0-2369-4973-9262-93694bb313d6" xsi:nil="true"/>
    <lcf76f155ced4ddcb4097134ff3c332f xmlns="c2b64f2f-8e45-4f09-aef2-3619a3b19d5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C3D15A28A6FF44A38A33BAD35B023F" ma:contentTypeVersion="16" ma:contentTypeDescription="Create a new document." ma:contentTypeScope="" ma:versionID="c425e621c8632b6199f96d92694000cc">
  <xsd:schema xmlns:xsd="http://www.w3.org/2001/XMLSchema" xmlns:xs="http://www.w3.org/2001/XMLSchema" xmlns:p="http://schemas.microsoft.com/office/2006/metadata/properties" xmlns:ns2="c2b64f2f-8e45-4f09-aef2-3619a3b19d5d" xmlns:ns3="a03b57a0-2369-4973-9262-93694bb313d6" targetNamespace="http://schemas.microsoft.com/office/2006/metadata/properties" ma:root="true" ma:fieldsID="189afe5fc0196e9b9e28c917faab21e7" ns2:_="" ns3:_="">
    <xsd:import namespace="c2b64f2f-8e45-4f09-aef2-3619a3b19d5d"/>
    <xsd:import namespace="a03b57a0-2369-4973-9262-93694bb313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64f2f-8e45-4f09-aef2-3619a3b19d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03af62-c46d-49c3-8ac1-e2f20255cb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b57a0-2369-4973-9262-93694bb313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c67f79-95d8-4c26-9bcd-085178fafd64}" ma:internalName="TaxCatchAll" ma:showField="CatchAllData" ma:web="a03b57a0-2369-4973-9262-93694bb313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10AFA3-2520-4893-9E45-265257FC4E3E}"/>
</file>

<file path=customXml/itemProps2.xml><?xml version="1.0" encoding="utf-8"?>
<ds:datastoreItem xmlns:ds="http://schemas.openxmlformats.org/officeDocument/2006/customXml" ds:itemID="{566DC0A3-1FA5-4825-8349-E0C4EC7DF000}"/>
</file>

<file path=customXml/itemProps3.xml><?xml version="1.0" encoding="utf-8"?>
<ds:datastoreItem xmlns:ds="http://schemas.openxmlformats.org/officeDocument/2006/customXml" ds:itemID="{9B6AFB87-2F28-49A2-A168-82C493B0F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Metro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</dc:creator>
  <cp:keywords/>
  <dc:description/>
  <cp:lastModifiedBy>Daniel Kaempff</cp:lastModifiedBy>
  <cp:revision/>
  <dcterms:created xsi:type="dcterms:W3CDTF">2019-12-03T21:14:33Z</dcterms:created>
  <dcterms:modified xsi:type="dcterms:W3CDTF">2022-12-14T23:25:32Z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0x010100AFC3D15A28A6FF44A38A33BAD35B023F</vt:lpwstr>
  </property>
  <property fmtid="{D5CDD505-2E9C-101B-9397-08002B2CF9AE}" pid="3" name="MediaServiceImageTags">
    <vt:lpwstr/>
  </property>
</Properties>
</file>