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3.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4.xml" ContentType="application/vnd.ms-excel.threaded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5.xml" ContentType="application/vnd.ms-excel.threadedcomments+xml"/>
  <Override PartName="/xl/comments13.xml" ContentType="application/vnd.openxmlformats-officedocument.spreadsheetml.comments+xml"/>
  <Override PartName="/xl/comments14.xml" ContentType="application/vnd.openxmlformats-officedocument.spreadsheetml.comments+xml"/>
  <Override PartName="/xl/threadedComments/threadedComment6.xml" ContentType="application/vnd.ms-excel.threadedcomments+xml"/>
  <Override PartName="/xl/comments15.xml" ContentType="application/vnd.openxmlformats-officedocument.spreadsheetml.comments+xml"/>
  <Override PartName="/xl/comments16.xml" ContentType="application/vnd.openxmlformats-officedocument.spreadsheetml.comments+xml"/>
  <Override PartName="/xl/threadedComments/threadedComment7.xml" ContentType="application/vnd.ms-excel.threaded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threadedComments/threadedComment8.xml" ContentType="application/vnd.ms-excel.threaded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threadedComments/threadedComment9.xml" ContentType="application/vnd.ms-excel.threadedcomments+xml"/>
  <Override PartName="/xl/comments29.xml" ContentType="application/vnd.openxmlformats-officedocument.spreadsheetml.comments+xml"/>
  <Override PartName="/xl/comments30.xml" ContentType="application/vnd.openxmlformats-officedocument.spreadsheetml.comments+xml"/>
  <Override PartName="/xl/threadedComments/threadedComment10.xml" ContentType="application/vnd.ms-excel.threadedcomments+xml"/>
  <Override PartName="/xl/comments31.xml" ContentType="application/vnd.openxmlformats-officedocument.spreadsheetml.comments+xml"/>
  <Override PartName="/xl/comments32.xml" ContentType="application/vnd.openxmlformats-officedocument.spreadsheetml.comments+xml"/>
  <Override PartName="/xl/threadedComments/threadedComment11.xml" ContentType="application/vnd.ms-excel.threaded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threadedComments/threadedComment12.xml" ContentType="application/vnd.ms-excel.threadedcomments+xml"/>
  <Override PartName="/xl/comments37.xml" ContentType="application/vnd.openxmlformats-officedocument.spreadsheetml.comments+xml"/>
  <Override PartName="/xl/comments38.xml" ContentType="application/vnd.openxmlformats-officedocument.spreadsheetml.comments+xml"/>
  <Override PartName="/xl/threadedComments/threadedComment13.xml" ContentType="application/vnd.ms-excel.threaded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threadedComments/threadedComment14.xml" ContentType="application/vnd.ms-excel.threaded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threadedComments/threadedComment15.xml" ContentType="application/vnd.ms-excel.threadedcomments+xml"/>
  <Override PartName="/xl/comments51.xml" ContentType="application/vnd.openxmlformats-officedocument.spreadsheetml.comments+xml"/>
  <Override PartName="/xl/comments52.xml" ContentType="application/vnd.openxmlformats-officedocument.spreadsheetml.comments+xml"/>
  <Override PartName="/xl/threadedComments/threadedComment16.xml" ContentType="application/vnd.ms-excel.threaded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threadedComments/threadedComment17.xml" ContentType="application/vnd.ms-excel.threaded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F:\Users\Daniel\Documents\work docs\MTIP-RFFA\comms\website\"/>
    </mc:Choice>
  </mc:AlternateContent>
  <xr:revisionPtr revIDLastSave="0" documentId="13_ncr:1_{EC7D12AA-9E07-443F-8B45-79A1B98611A8}" xr6:coauthVersionLast="47" xr6:coauthVersionMax="47" xr10:uidLastSave="{00000000-0000-0000-0000-000000000000}"/>
  <bookViews>
    <workbookView xWindow="0" yWindow="105" windowWidth="28320" windowHeight="15300" tabRatio="866" xr2:uid="{F3E25A42-3DA0-45B1-BEB1-B829F8B16185}"/>
  </bookViews>
  <sheets>
    <sheet name="read first" sheetId="2" r:id="rId1"/>
    <sheet name="Project List (county)" sheetId="67" r:id="rId2"/>
    <sheet name="Project List(alpha)" sheetId="62" r:id="rId3"/>
    <sheet name="DRAFT project ratings (w pcts)" sheetId="63" r:id="rId4"/>
    <sheet name="148th Ave" sheetId="16" r:id="rId5"/>
    <sheet name="148th Ave_design" sheetId="17" r:id="rId6"/>
    <sheet name="162nd Ave" sheetId="42" r:id="rId7"/>
    <sheet name="162nd Ave_design" sheetId="43" r:id="rId8"/>
    <sheet name="57th Ave-Cully" sheetId="44" r:id="rId9"/>
    <sheet name="57th Ave-Cully_design" sheetId="45" r:id="rId10"/>
    <sheet name="7th Ave" sheetId="24" r:id="rId11"/>
    <sheet name="7th Ave_design" sheetId="25" r:id="rId12"/>
    <sheet name="Allen Blvd" sheetId="20" r:id="rId13"/>
    <sheet name="Allen Blvd_design" sheetId="21" r:id="rId14"/>
    <sheet name="Beav Ck Tr" sheetId="22" r:id="rId15"/>
    <sheet name="Beav Ck Tr_design" sheetId="23" r:id="rId16"/>
    <sheet name="Brookwood" sheetId="18" r:id="rId17"/>
    <sheet name="Brookwood_design" sheetId="19" r:id="rId18"/>
    <sheet name="Clack Riv Tr" sheetId="10" r:id="rId19"/>
    <sheet name="Clack Riv Tr_design" sheetId="11" r:id="rId20"/>
    <sheet name="Cornfoot Rd" sheetId="54" r:id="rId21"/>
    <sheet name="Cornfoot Rd_design" sheetId="55" r:id="rId22"/>
    <sheet name="Council Ck Tr" sheetId="40" r:id="rId23"/>
    <sheet name="Council Ck Tr_design" sheetId="41" r:id="rId24"/>
    <sheet name="Emerald Necklace Tr" sheetId="30" r:id="rId25"/>
    <sheet name="Emerald Necklace Tr_design" sheetId="31" r:id="rId26"/>
    <sheet name="Fanno Ck Tr" sheetId="56" r:id="rId27"/>
    <sheet name="Fanno Ck Tr_design" sheetId="57" r:id="rId28"/>
    <sheet name="Gresh-Fairview Tr" sheetId="48" r:id="rId29"/>
    <sheet name="Gresh-Fairview Tr_design" sheetId="49" r:id="rId30"/>
    <sheet name="I-205 MUP" sheetId="3" r:id="rId31"/>
    <sheet name="I-205 MUP_design" sheetId="4" r:id="rId32"/>
    <sheet name="Lakeview Blvd" sheetId="5" r:id="rId33"/>
    <sheet name="Lakeview Blvd_design" sheetId="6" r:id="rId34"/>
    <sheet name="Marine Dr Tr" sheetId="12" r:id="rId35"/>
    <sheet name="Marine Dr Tr_design" sheetId="13" r:id="rId36"/>
    <sheet name="MLK Blvd" sheetId="58" r:id="rId37"/>
    <sheet name="MLK Blvd_design" sheetId="59" r:id="rId38"/>
    <sheet name="NP Grnwy(Col to Cath)" sheetId="34" r:id="rId39"/>
    <sheet name="NP Grnwy(Col to Cath)_design" sheetId="35" r:id="rId40"/>
    <sheet name="NP Grnwy(Kelley to Slough)" sheetId="32" r:id="rId41"/>
    <sheet name="NP Grnwy(Kelley to Slough)_desi" sheetId="33" r:id="rId42"/>
    <sheet name="Sandy Blvd" sheetId="52" r:id="rId43"/>
    <sheet name="Sandy Blvd_design" sheetId="53" r:id="rId44"/>
    <sheet name="Sandy Riv Gnwy" sheetId="50" r:id="rId45"/>
    <sheet name="Sandy Riv Gnwy_design" sheetId="51" r:id="rId46"/>
    <sheet name="Scott Ck Tr" sheetId="8" r:id="rId47"/>
    <sheet name="Scott Ck Tr_design" sheetId="9" r:id="rId48"/>
    <sheet name="Taylors Fy Rd" sheetId="46" r:id="rId49"/>
    <sheet name="Taylors Fy Rd_design" sheetId="47" r:id="rId50"/>
    <sheet name="Tigard-LO Tr" sheetId="38" r:id="rId51"/>
    <sheet name="Tigard-LO Tr_design" sheetId="39" r:id="rId52"/>
    <sheet name="Trolley Tr" sheetId="26" r:id="rId53"/>
    <sheet name="Trolley Tr_design" sheetId="27" r:id="rId54"/>
    <sheet name="Troutdale Rd" sheetId="14" r:id="rId55"/>
    <sheet name="Troutdale Rd_design" sheetId="15" r:id="rId56"/>
    <sheet name="Westside Tr Br" sheetId="36" r:id="rId57"/>
    <sheet name="Westside Tr Br_design" sheetId="37" r:id="rId58"/>
    <sheet name="Westside Tr(seg 1)" sheetId="28" r:id="rId59"/>
    <sheet name="Westside Tr(seg 1)_design" sheetId="29" r:id="rId60"/>
    <sheet name="Will Falls Dr" sheetId="60" r:id="rId61"/>
    <sheet name="Will Falls Dr_design" sheetId="61" r:id="rId62"/>
    <sheet name="DRAFT project rtgs for report" sheetId="66" r:id="rId63"/>
    <sheet name="template" sheetId="1" r:id="rId64"/>
  </sheets>
  <definedNames>
    <definedName name="_Hlk82094476" localSheetId="4">'148th Ave'!$B$54</definedName>
    <definedName name="_Hlk82094476" localSheetId="6">'162nd Ave'!$B$54</definedName>
    <definedName name="_Hlk82094476" localSheetId="8">'57th Ave-Cully'!$B$54</definedName>
    <definedName name="_Hlk82094476" localSheetId="10">'7th Ave'!$B$54</definedName>
    <definedName name="_Hlk82094476" localSheetId="12">'Allen Blvd'!$B$54</definedName>
    <definedName name="_Hlk82094476" localSheetId="14">'Beav Ck Tr'!$B$54</definedName>
    <definedName name="_Hlk82094476" localSheetId="16">Brookwood!$B$54</definedName>
    <definedName name="_Hlk82094476" localSheetId="18">'Clack Riv Tr'!$B$54</definedName>
    <definedName name="_Hlk82094476" localSheetId="20">'Cornfoot Rd'!$B$54</definedName>
    <definedName name="_Hlk82094476" localSheetId="22">'Council Ck Tr'!$B$54</definedName>
    <definedName name="_Hlk82094476" localSheetId="24">'Emerald Necklace Tr'!$B$54</definedName>
    <definedName name="_Hlk82094476" localSheetId="26">'Fanno Ck Tr'!$B$54</definedName>
    <definedName name="_Hlk82094476" localSheetId="28">'Gresh-Fairview Tr'!$B$54</definedName>
    <definedName name="_Hlk82094476" localSheetId="30">'I-205 MUP'!$B$54</definedName>
    <definedName name="_Hlk82094476" localSheetId="32">'Lakeview Blvd'!$B$54</definedName>
    <definedName name="_Hlk82094476" localSheetId="34">'Marine Dr Tr'!$B$54</definedName>
    <definedName name="_Hlk82094476" localSheetId="36">'MLK Blvd'!$B$54</definedName>
    <definedName name="_Hlk82094476" localSheetId="38">'NP Grnwy(Col to Cath)'!$B$54</definedName>
    <definedName name="_Hlk82094476" localSheetId="40">'NP Grnwy(Kelley to Slough)'!$B$54</definedName>
    <definedName name="_Hlk82094476" localSheetId="42">'Sandy Blvd'!$B$54</definedName>
    <definedName name="_Hlk82094476" localSheetId="44">'Sandy Riv Gnwy'!$B$54</definedName>
    <definedName name="_Hlk82094476" localSheetId="46">'Scott Ck Tr'!$B$54</definedName>
    <definedName name="_Hlk82094476" localSheetId="48">'Taylors Fy Rd'!$B$54</definedName>
    <definedName name="_Hlk82094476" localSheetId="63">template!$B$54</definedName>
    <definedName name="_Hlk82094476" localSheetId="50">'Tigard-LO Tr'!$B$54</definedName>
    <definedName name="_Hlk82094476" localSheetId="52">'Trolley Tr'!$B$54</definedName>
    <definedName name="_Hlk82094476" localSheetId="54">'Troutdale Rd'!$B$54</definedName>
    <definedName name="_Hlk82094476" localSheetId="56">'Westside Tr Br'!$B$54</definedName>
    <definedName name="_Hlk82094476" localSheetId="58">'Westside Tr(seg 1)'!$B$54</definedName>
    <definedName name="_Hlk82094476" localSheetId="60">'Will Falls Dr'!$B$54</definedName>
    <definedName name="_xlnm.Print_Area" localSheetId="62">'DRAFT project rtgs for report'!$A$1:$J$46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7" i="67" l="1"/>
  <c r="M16" i="67"/>
  <c r="L17" i="67"/>
  <c r="L16" i="67"/>
  <c r="L5" i="67"/>
  <c r="L4" i="67"/>
  <c r="L3" i="67"/>
  <c r="L14" i="67"/>
  <c r="L13" i="67"/>
  <c r="L11" i="67"/>
  <c r="L10" i="67"/>
  <c r="L9" i="67"/>
  <c r="L8" i="67"/>
  <c r="E32" i="67"/>
  <c r="M11" i="67"/>
  <c r="M10" i="67"/>
  <c r="M9" i="67"/>
  <c r="M8" i="67"/>
  <c r="M5" i="67"/>
  <c r="M4" i="67"/>
  <c r="M3" i="67"/>
  <c r="K5" i="62"/>
  <c r="K4" i="62"/>
  <c r="K3" i="62"/>
  <c r="A38" i="63"/>
  <c r="A37" i="63"/>
  <c r="A36" i="63"/>
  <c r="A35" i="63"/>
  <c r="A34" i="63"/>
  <c r="A24" i="63"/>
  <c r="A23" i="63"/>
  <c r="A19" i="63"/>
  <c r="A16" i="63"/>
  <c r="A9" i="63"/>
  <c r="A8" i="63"/>
  <c r="A7" i="63"/>
  <c r="A47" i="63"/>
  <c r="A46" i="63"/>
  <c r="A45" i="63"/>
  <c r="A48" i="63"/>
  <c r="A49" i="63"/>
  <c r="A58" i="63"/>
  <c r="A57" i="63"/>
  <c r="A56" i="63"/>
  <c r="A53" i="63"/>
  <c r="K13" i="62"/>
  <c r="K12" i="62"/>
  <c r="K10" i="62"/>
  <c r="K9" i="62"/>
  <c r="K8" i="62"/>
  <c r="K7" i="62"/>
  <c r="K16" i="62"/>
  <c r="K15" i="62"/>
  <c r="A46" i="66"/>
  <c r="A43" i="66"/>
  <c r="A38" i="66"/>
  <c r="A45" i="66"/>
  <c r="A44" i="66"/>
  <c r="A40" i="66"/>
  <c r="A35" i="66"/>
  <c r="A33" i="66"/>
  <c r="A36" i="66"/>
  <c r="A37" i="66"/>
  <c r="A42" i="66"/>
  <c r="A39" i="66"/>
  <c r="A41" i="66"/>
  <c r="A34" i="66"/>
  <c r="A28" i="66"/>
  <c r="A25" i="66"/>
  <c r="A30" i="66"/>
  <c r="A24" i="66"/>
  <c r="A26" i="66"/>
  <c r="A23" i="66"/>
  <c r="A29" i="66"/>
  <c r="A27" i="66"/>
  <c r="A12" i="66"/>
  <c r="A19" i="66"/>
  <c r="A13" i="66"/>
  <c r="A18" i="66"/>
  <c r="A16" i="66"/>
  <c r="A15" i="66"/>
  <c r="A17" i="66"/>
  <c r="A20" i="66"/>
  <c r="A14" i="66"/>
  <c r="A9" i="66"/>
  <c r="A5" i="66"/>
  <c r="A4" i="66"/>
  <c r="A6" i="66"/>
  <c r="A8" i="66"/>
  <c r="A7" i="66"/>
  <c r="P20" i="63" l="1"/>
  <c r="O20" i="63"/>
  <c r="M20" i="63"/>
  <c r="A17" i="63"/>
  <c r="P19" i="63"/>
  <c r="O19" i="63"/>
  <c r="M19" i="63"/>
  <c r="A18" i="63"/>
  <c r="P18" i="63"/>
  <c r="O18" i="63"/>
  <c r="M18" i="63"/>
  <c r="A21" i="63"/>
  <c r="P17" i="63"/>
  <c r="O17" i="63"/>
  <c r="M17" i="63"/>
  <c r="A22" i="63"/>
  <c r="P16" i="63"/>
  <c r="O16" i="63"/>
  <c r="M16" i="63"/>
  <c r="A20" i="63"/>
  <c r="A50" i="63"/>
  <c r="A51" i="63"/>
  <c r="A54" i="63"/>
  <c r="A55" i="63"/>
  <c r="A52" i="63"/>
  <c r="P49" i="63"/>
  <c r="O49" i="63"/>
  <c r="M49" i="63"/>
  <c r="P48" i="63"/>
  <c r="O48" i="63"/>
  <c r="M48" i="63"/>
  <c r="P47" i="63"/>
  <c r="O47" i="63"/>
  <c r="M47" i="63"/>
  <c r="P46" i="63"/>
  <c r="O46" i="63"/>
  <c r="M46" i="63"/>
  <c r="P45" i="63"/>
  <c r="O45" i="63"/>
  <c r="M45" i="63"/>
  <c r="P33" i="63"/>
  <c r="O33" i="63"/>
  <c r="M33" i="63"/>
  <c r="A33" i="63"/>
  <c r="O32" i="63"/>
  <c r="M32" i="63"/>
  <c r="A32" i="63"/>
  <c r="O31" i="63"/>
  <c r="M31" i="63"/>
  <c r="A31" i="63"/>
  <c r="P6" i="63"/>
  <c r="O6" i="63"/>
  <c r="M6" i="63"/>
  <c r="A6" i="63"/>
  <c r="O5" i="63"/>
  <c r="M5" i="63"/>
  <c r="A5" i="63"/>
  <c r="O4" i="63"/>
  <c r="M4" i="63"/>
  <c r="A4" i="63"/>
  <c r="P58" i="63"/>
  <c r="O58" i="63"/>
  <c r="M58" i="63"/>
  <c r="P57" i="63"/>
  <c r="O57" i="63"/>
  <c r="M57" i="63"/>
  <c r="P56" i="63"/>
  <c r="O56" i="63"/>
  <c r="M56" i="63"/>
  <c r="P55" i="63"/>
  <c r="O55" i="63"/>
  <c r="M55" i="63"/>
  <c r="P54" i="63"/>
  <c r="O54" i="63"/>
  <c r="M54" i="63"/>
  <c r="P53" i="63"/>
  <c r="O53" i="63"/>
  <c r="M53" i="63"/>
  <c r="P52" i="63"/>
  <c r="O52" i="63"/>
  <c r="M52" i="63"/>
  <c r="P51" i="63"/>
  <c r="O51" i="63"/>
  <c r="M51" i="63"/>
  <c r="P50" i="63"/>
  <c r="O50" i="63"/>
  <c r="M50" i="63"/>
  <c r="O38" i="63"/>
  <c r="M38" i="63"/>
  <c r="O37" i="63"/>
  <c r="M37" i="63"/>
  <c r="Q36" i="63"/>
  <c r="P36" i="63"/>
  <c r="O36" i="63"/>
  <c r="M36" i="63"/>
  <c r="J36" i="63"/>
  <c r="P35" i="63"/>
  <c r="O35" i="63"/>
  <c r="M35" i="63"/>
  <c r="J35" i="63"/>
  <c r="P34" i="63"/>
  <c r="O34" i="63"/>
  <c r="M34" i="63"/>
  <c r="O24" i="63"/>
  <c r="M24" i="63"/>
  <c r="O23" i="63"/>
  <c r="M23" i="63"/>
  <c r="O22" i="63"/>
  <c r="M22" i="63"/>
  <c r="O21" i="63"/>
  <c r="M21" i="63"/>
  <c r="O9" i="63"/>
  <c r="M9" i="63"/>
  <c r="O8" i="63"/>
  <c r="M8" i="63"/>
  <c r="O7" i="63"/>
  <c r="M7" i="63"/>
  <c r="D32" i="62"/>
  <c r="L10" i="62"/>
  <c r="L9" i="62"/>
  <c r="L8" i="62"/>
  <c r="L7" i="62"/>
  <c r="L5" i="62"/>
  <c r="L4" i="62"/>
  <c r="L3" i="62"/>
  <c r="Q16" i="63" l="1"/>
  <c r="Q45" i="63"/>
  <c r="Q50" i="63"/>
  <c r="Q21" i="63"/>
  <c r="G58" i="60"/>
  <c r="M149" i="61" l="1"/>
  <c r="K149" i="61"/>
  <c r="I149" i="61"/>
  <c r="G149" i="61"/>
  <c r="E149" i="61"/>
  <c r="C149" i="61"/>
  <c r="M148" i="61"/>
  <c r="K148" i="61"/>
  <c r="I148" i="61"/>
  <c r="G148" i="61"/>
  <c r="E148" i="61"/>
  <c r="C148" i="61"/>
  <c r="M146" i="61"/>
  <c r="K146" i="61"/>
  <c r="I146" i="61"/>
  <c r="G146" i="61"/>
  <c r="E146" i="61"/>
  <c r="C146" i="61"/>
  <c r="M145" i="61"/>
  <c r="K145" i="61"/>
  <c r="I145" i="61"/>
  <c r="G145" i="61"/>
  <c r="E145" i="61"/>
  <c r="C145" i="61"/>
  <c r="M144" i="61"/>
  <c r="K144" i="61"/>
  <c r="I144" i="61"/>
  <c r="G144" i="61"/>
  <c r="E144" i="61"/>
  <c r="C144" i="61"/>
  <c r="M143" i="61"/>
  <c r="K143" i="61"/>
  <c r="I143" i="61"/>
  <c r="G143" i="61"/>
  <c r="E143" i="61"/>
  <c r="C143" i="61"/>
  <c r="M142" i="61"/>
  <c r="K142" i="61"/>
  <c r="I142" i="61"/>
  <c r="G142" i="61"/>
  <c r="E142" i="61"/>
  <c r="C142" i="61"/>
  <c r="M141" i="61"/>
  <c r="K141" i="61"/>
  <c r="I141" i="61"/>
  <c r="G141" i="61"/>
  <c r="E141" i="61"/>
  <c r="C141" i="61"/>
  <c r="M140" i="61"/>
  <c r="K140" i="61"/>
  <c r="I140" i="61"/>
  <c r="G140" i="61"/>
  <c r="E140" i="61"/>
  <c r="C140" i="61"/>
  <c r="M139" i="61"/>
  <c r="K139" i="61"/>
  <c r="I139" i="61"/>
  <c r="G139" i="61"/>
  <c r="E139" i="61"/>
  <c r="C139" i="61"/>
  <c r="M137" i="61"/>
  <c r="K137" i="61"/>
  <c r="I137" i="61"/>
  <c r="G137" i="61"/>
  <c r="E137" i="61"/>
  <c r="C137" i="61"/>
  <c r="M136" i="61"/>
  <c r="K136" i="61"/>
  <c r="I136" i="61"/>
  <c r="G136" i="61"/>
  <c r="E136" i="61"/>
  <c r="C136" i="61"/>
  <c r="M135" i="61"/>
  <c r="K135" i="61"/>
  <c r="I135" i="61"/>
  <c r="G135" i="61"/>
  <c r="E135" i="61"/>
  <c r="C135" i="61"/>
  <c r="M133" i="61"/>
  <c r="K133" i="61"/>
  <c r="I133" i="61"/>
  <c r="G133" i="61"/>
  <c r="E133" i="61"/>
  <c r="C133" i="61"/>
  <c r="M132" i="61"/>
  <c r="K132" i="61"/>
  <c r="I132" i="61"/>
  <c r="G132" i="61"/>
  <c r="E132" i="61"/>
  <c r="C132" i="61"/>
  <c r="M131" i="61"/>
  <c r="K131" i="61"/>
  <c r="I131" i="61"/>
  <c r="G131" i="61"/>
  <c r="E131" i="61"/>
  <c r="C131" i="61"/>
  <c r="M130" i="61"/>
  <c r="K130" i="61"/>
  <c r="I130" i="61"/>
  <c r="G130" i="61"/>
  <c r="E130" i="61"/>
  <c r="C130" i="61"/>
  <c r="M129" i="61"/>
  <c r="K129" i="61"/>
  <c r="I129" i="61"/>
  <c r="G129" i="61"/>
  <c r="E129" i="61"/>
  <c r="C129" i="61"/>
  <c r="M128" i="61"/>
  <c r="K128" i="61"/>
  <c r="I128" i="61"/>
  <c r="G128" i="61"/>
  <c r="E128" i="61"/>
  <c r="C128" i="61"/>
  <c r="M127" i="61"/>
  <c r="K127" i="61"/>
  <c r="I127" i="61"/>
  <c r="G127" i="61"/>
  <c r="E127" i="61"/>
  <c r="C127" i="61"/>
  <c r="M126" i="61"/>
  <c r="K126" i="61"/>
  <c r="I126" i="61"/>
  <c r="G126" i="61"/>
  <c r="E126" i="61"/>
  <c r="C126" i="61"/>
  <c r="M125" i="61"/>
  <c r="K125" i="61"/>
  <c r="I125" i="61"/>
  <c r="G125" i="61"/>
  <c r="E125" i="61"/>
  <c r="C125" i="61"/>
  <c r="M124" i="61"/>
  <c r="K124" i="61"/>
  <c r="I124" i="61"/>
  <c r="G124" i="61"/>
  <c r="E124" i="61"/>
  <c r="C124" i="61"/>
  <c r="M123" i="61"/>
  <c r="K123" i="61"/>
  <c r="I123" i="61"/>
  <c r="G123" i="61"/>
  <c r="E123" i="61"/>
  <c r="C123" i="61"/>
  <c r="M122" i="61"/>
  <c r="K122" i="61"/>
  <c r="I122" i="61"/>
  <c r="G122" i="61"/>
  <c r="E122" i="61"/>
  <c r="C122" i="61"/>
  <c r="M121" i="61"/>
  <c r="K121" i="61"/>
  <c r="I121" i="61"/>
  <c r="G121" i="61"/>
  <c r="E121" i="61"/>
  <c r="C121" i="61"/>
  <c r="M120" i="61"/>
  <c r="K120" i="61"/>
  <c r="I120" i="61"/>
  <c r="G120" i="61"/>
  <c r="E120" i="61"/>
  <c r="C120" i="61"/>
  <c r="M119" i="61"/>
  <c r="K119" i="61"/>
  <c r="I119" i="61"/>
  <c r="G119" i="61"/>
  <c r="E119" i="61"/>
  <c r="C119" i="61"/>
  <c r="M118" i="61"/>
  <c r="K118" i="61"/>
  <c r="I118" i="61"/>
  <c r="G118" i="61"/>
  <c r="E118" i="61"/>
  <c r="C118" i="61"/>
  <c r="M117" i="61"/>
  <c r="K117" i="61"/>
  <c r="I117" i="61"/>
  <c r="G117" i="61"/>
  <c r="E117" i="61"/>
  <c r="C117" i="61"/>
  <c r="M116" i="61"/>
  <c r="K116" i="61"/>
  <c r="I116" i="61"/>
  <c r="G116" i="61"/>
  <c r="E116" i="61"/>
  <c r="C116" i="61"/>
  <c r="M115" i="61"/>
  <c r="K115" i="61"/>
  <c r="I115" i="61"/>
  <c r="G115" i="61"/>
  <c r="E115" i="61"/>
  <c r="C115" i="61"/>
  <c r="M114" i="61"/>
  <c r="K114" i="61"/>
  <c r="I114" i="61"/>
  <c r="G114" i="61"/>
  <c r="E114" i="61"/>
  <c r="C114" i="61"/>
  <c r="M113" i="61"/>
  <c r="K113" i="61"/>
  <c r="I113" i="61"/>
  <c r="G113" i="61"/>
  <c r="E113" i="61"/>
  <c r="C113" i="61"/>
  <c r="M112" i="61"/>
  <c r="K112" i="61"/>
  <c r="I112" i="61"/>
  <c r="G112" i="61"/>
  <c r="E112" i="61"/>
  <c r="C112" i="61"/>
  <c r="M111" i="61"/>
  <c r="M151" i="61" s="1"/>
  <c r="M153" i="61" s="1"/>
  <c r="K111" i="61"/>
  <c r="I111" i="61"/>
  <c r="G111" i="61"/>
  <c r="E111" i="61"/>
  <c r="C111" i="61"/>
  <c r="K109" i="61"/>
  <c r="I109" i="61"/>
  <c r="G109" i="61"/>
  <c r="E109" i="61"/>
  <c r="C109" i="61"/>
  <c r="K108" i="61"/>
  <c r="I108" i="61"/>
  <c r="G108" i="61"/>
  <c r="E108" i="61"/>
  <c r="C108" i="61"/>
  <c r="K107" i="61"/>
  <c r="I107" i="61"/>
  <c r="G107" i="61"/>
  <c r="E107" i="61"/>
  <c r="C107" i="61"/>
  <c r="K106" i="61"/>
  <c r="K105" i="61"/>
  <c r="I105" i="61"/>
  <c r="G105" i="61"/>
  <c r="E105" i="61"/>
  <c r="C105" i="61"/>
  <c r="K104" i="61"/>
  <c r="I104" i="61"/>
  <c r="G104" i="61"/>
  <c r="E104" i="61"/>
  <c r="C104" i="61"/>
  <c r="K103" i="61"/>
  <c r="I103" i="61"/>
  <c r="G103" i="61"/>
  <c r="E103" i="61"/>
  <c r="C103" i="61"/>
  <c r="K102" i="61"/>
  <c r="I102" i="61"/>
  <c r="G102" i="61"/>
  <c r="E102" i="61"/>
  <c r="C102" i="61"/>
  <c r="K101" i="61"/>
  <c r="I101" i="61"/>
  <c r="G101" i="61"/>
  <c r="E101" i="61"/>
  <c r="C101" i="61"/>
  <c r="K100" i="61"/>
  <c r="I100" i="61"/>
  <c r="G100" i="61"/>
  <c r="E100" i="61"/>
  <c r="C100" i="61"/>
  <c r="K99" i="61"/>
  <c r="I99" i="61"/>
  <c r="G99" i="61"/>
  <c r="E99" i="61"/>
  <c r="C99" i="61"/>
  <c r="K96" i="61"/>
  <c r="I96" i="61"/>
  <c r="G96" i="61"/>
  <c r="E96" i="61"/>
  <c r="C96" i="61"/>
  <c r="K95" i="61"/>
  <c r="I95" i="61"/>
  <c r="G95" i="61"/>
  <c r="E95" i="61"/>
  <c r="C95" i="61"/>
  <c r="K94" i="61"/>
  <c r="I94" i="61"/>
  <c r="G94" i="61"/>
  <c r="E94" i="61"/>
  <c r="C94" i="61"/>
  <c r="K93" i="61"/>
  <c r="I93" i="61"/>
  <c r="G93" i="61"/>
  <c r="E93" i="61"/>
  <c r="C93" i="61"/>
  <c r="K91" i="61"/>
  <c r="I91" i="61"/>
  <c r="G91" i="61"/>
  <c r="E91" i="61"/>
  <c r="C91" i="61"/>
  <c r="K90" i="61"/>
  <c r="I90" i="61"/>
  <c r="G90" i="61"/>
  <c r="E90" i="61"/>
  <c r="C90" i="61"/>
  <c r="K89" i="61"/>
  <c r="I89" i="61"/>
  <c r="G89" i="61"/>
  <c r="E89" i="61"/>
  <c r="C89" i="61"/>
  <c r="K88" i="61"/>
  <c r="I88" i="61"/>
  <c r="G88" i="61"/>
  <c r="E88" i="61"/>
  <c r="C88" i="61"/>
  <c r="K87" i="61"/>
  <c r="I87" i="61"/>
  <c r="G87" i="61"/>
  <c r="E87" i="61"/>
  <c r="C87" i="61"/>
  <c r="K84" i="61"/>
  <c r="I84" i="61"/>
  <c r="G84" i="61"/>
  <c r="E84" i="61"/>
  <c r="C84" i="61"/>
  <c r="K83" i="61"/>
  <c r="I83" i="61"/>
  <c r="G83" i="61"/>
  <c r="E83" i="61"/>
  <c r="C83" i="61"/>
  <c r="K82" i="61"/>
  <c r="I82" i="61"/>
  <c r="G82" i="61"/>
  <c r="E82" i="61"/>
  <c r="C82" i="61"/>
  <c r="K81" i="61"/>
  <c r="I81" i="61"/>
  <c r="G81" i="61"/>
  <c r="E81" i="61"/>
  <c r="C81" i="61"/>
  <c r="K80" i="61"/>
  <c r="I80" i="61"/>
  <c r="G80" i="61"/>
  <c r="E80" i="61"/>
  <c r="C80" i="61"/>
  <c r="K79" i="61"/>
  <c r="I79" i="61"/>
  <c r="G79" i="61"/>
  <c r="E79" i="61"/>
  <c r="C79" i="61"/>
  <c r="K78" i="61"/>
  <c r="I78" i="61"/>
  <c r="G78" i="61"/>
  <c r="E78" i="61"/>
  <c r="C78" i="61"/>
  <c r="K77" i="61"/>
  <c r="I77" i="61"/>
  <c r="G77" i="61"/>
  <c r="E77" i="61"/>
  <c r="C77" i="61"/>
  <c r="K76" i="61"/>
  <c r="I76" i="61"/>
  <c r="G76" i="61"/>
  <c r="E76" i="61"/>
  <c r="C76" i="61"/>
  <c r="K74" i="61"/>
  <c r="I74" i="61"/>
  <c r="G74" i="61"/>
  <c r="E74" i="61"/>
  <c r="C74" i="61"/>
  <c r="K73" i="61"/>
  <c r="I73" i="61"/>
  <c r="G73" i="61"/>
  <c r="E73" i="61"/>
  <c r="C73" i="61"/>
  <c r="K72" i="61"/>
  <c r="I72" i="61"/>
  <c r="G72" i="61"/>
  <c r="E72" i="61"/>
  <c r="C72" i="61"/>
  <c r="K71" i="61"/>
  <c r="I71" i="61"/>
  <c r="G71" i="61"/>
  <c r="E71" i="61"/>
  <c r="C71" i="61"/>
  <c r="K70" i="61"/>
  <c r="I70" i="61"/>
  <c r="G70" i="61"/>
  <c r="E70" i="61"/>
  <c r="C70" i="61"/>
  <c r="K69" i="61"/>
  <c r="I69" i="61"/>
  <c r="G69" i="61"/>
  <c r="E69" i="61"/>
  <c r="C69" i="61"/>
  <c r="K68" i="61"/>
  <c r="I68" i="61"/>
  <c r="G68" i="61"/>
  <c r="E68" i="61"/>
  <c r="C68" i="61"/>
  <c r="K67" i="61"/>
  <c r="I67" i="61"/>
  <c r="G67" i="61"/>
  <c r="E67" i="61"/>
  <c r="C67" i="61"/>
  <c r="K66" i="61"/>
  <c r="I66" i="61"/>
  <c r="G66" i="61"/>
  <c r="E66" i="61"/>
  <c r="C66" i="61"/>
  <c r="K65" i="61"/>
  <c r="I65" i="61"/>
  <c r="G65" i="61"/>
  <c r="E65" i="61"/>
  <c r="C65" i="61"/>
  <c r="K64" i="61"/>
  <c r="I64" i="61"/>
  <c r="G64" i="61"/>
  <c r="E64" i="61"/>
  <c r="C64" i="61"/>
  <c r="K63" i="61"/>
  <c r="I63" i="61"/>
  <c r="G63" i="61"/>
  <c r="E63" i="61"/>
  <c r="C63" i="61"/>
  <c r="K62" i="61"/>
  <c r="I62" i="61"/>
  <c r="G62" i="61"/>
  <c r="E62" i="61"/>
  <c r="C62" i="61"/>
  <c r="K61" i="61"/>
  <c r="I61" i="61"/>
  <c r="G61" i="61"/>
  <c r="E61" i="61"/>
  <c r="C61" i="61"/>
  <c r="K59" i="61"/>
  <c r="I59" i="61"/>
  <c r="G59" i="61"/>
  <c r="E59" i="61"/>
  <c r="C59" i="61"/>
  <c r="K58" i="61"/>
  <c r="I58" i="61"/>
  <c r="G58" i="61"/>
  <c r="E58" i="61"/>
  <c r="C58" i="61"/>
  <c r="K57" i="61"/>
  <c r="I57" i="61"/>
  <c r="G57" i="61"/>
  <c r="E57" i="61"/>
  <c r="C57" i="61"/>
  <c r="K56" i="61"/>
  <c r="I56" i="61"/>
  <c r="G56" i="61"/>
  <c r="E56" i="61"/>
  <c r="C56" i="61"/>
  <c r="K55" i="61"/>
  <c r="I55" i="61"/>
  <c r="G55" i="61"/>
  <c r="E55" i="61"/>
  <c r="C55" i="61"/>
  <c r="K54" i="61"/>
  <c r="I54" i="61"/>
  <c r="G54" i="61"/>
  <c r="E54" i="61"/>
  <c r="C54" i="61"/>
  <c r="K53" i="61"/>
  <c r="I53" i="61"/>
  <c r="G53" i="61"/>
  <c r="E53" i="61"/>
  <c r="C53" i="61"/>
  <c r="K51" i="61"/>
  <c r="I51" i="61"/>
  <c r="G51" i="61"/>
  <c r="E51" i="61"/>
  <c r="C51" i="61"/>
  <c r="K50" i="61"/>
  <c r="I50" i="61"/>
  <c r="G50" i="61"/>
  <c r="E50" i="61"/>
  <c r="C50" i="61"/>
  <c r="K49" i="61"/>
  <c r="I49" i="61"/>
  <c r="G49" i="61"/>
  <c r="E49" i="61"/>
  <c r="C49" i="61"/>
  <c r="K48" i="61"/>
  <c r="I48" i="61"/>
  <c r="G48" i="61"/>
  <c r="E48" i="61"/>
  <c r="C48" i="61"/>
  <c r="K47" i="61"/>
  <c r="I47" i="61"/>
  <c r="G47" i="61"/>
  <c r="E47" i="61"/>
  <c r="C47" i="61"/>
  <c r="K46" i="61"/>
  <c r="I46" i="61"/>
  <c r="G46" i="61"/>
  <c r="E46" i="61"/>
  <c r="C46" i="61"/>
  <c r="K45" i="61"/>
  <c r="I45" i="61"/>
  <c r="G45" i="61"/>
  <c r="E45" i="61"/>
  <c r="C45" i="61"/>
  <c r="K44" i="61"/>
  <c r="I44" i="61"/>
  <c r="G44" i="61"/>
  <c r="E44" i="61"/>
  <c r="C44" i="61"/>
  <c r="K43" i="61"/>
  <c r="I43" i="61"/>
  <c r="G43" i="61"/>
  <c r="E43" i="61"/>
  <c r="C43" i="61"/>
  <c r="K41" i="61"/>
  <c r="I41" i="61"/>
  <c r="G41" i="61"/>
  <c r="E41" i="61"/>
  <c r="C41" i="61"/>
  <c r="K40" i="61"/>
  <c r="I40" i="61"/>
  <c r="G40" i="61"/>
  <c r="E40" i="61"/>
  <c r="C40" i="61"/>
  <c r="K39" i="61"/>
  <c r="I39" i="61"/>
  <c r="G39" i="61"/>
  <c r="E39" i="61"/>
  <c r="C39" i="61"/>
  <c r="K38" i="61"/>
  <c r="I38" i="61"/>
  <c r="G38" i="61"/>
  <c r="E38" i="61"/>
  <c r="C38" i="61"/>
  <c r="K37" i="61"/>
  <c r="I37" i="61"/>
  <c r="G37" i="61"/>
  <c r="E37" i="61"/>
  <c r="C37" i="61"/>
  <c r="K36" i="61"/>
  <c r="I36" i="61"/>
  <c r="G36" i="61"/>
  <c r="E36" i="61"/>
  <c r="C36" i="61"/>
  <c r="K35" i="61"/>
  <c r="I35" i="61"/>
  <c r="G35" i="61"/>
  <c r="E35" i="61"/>
  <c r="C35" i="61"/>
  <c r="K32" i="61"/>
  <c r="I32" i="61"/>
  <c r="G32" i="61"/>
  <c r="E32" i="61"/>
  <c r="C32" i="61"/>
  <c r="K31" i="61"/>
  <c r="I31" i="61"/>
  <c r="G31" i="61"/>
  <c r="E31" i="61"/>
  <c r="C31" i="61"/>
  <c r="K30" i="61"/>
  <c r="I30" i="61"/>
  <c r="G30" i="61"/>
  <c r="E30" i="61"/>
  <c r="C30" i="61"/>
  <c r="K29" i="61"/>
  <c r="I29" i="61"/>
  <c r="G29" i="61"/>
  <c r="E29" i="61"/>
  <c r="C29" i="61"/>
  <c r="K28" i="61"/>
  <c r="I28" i="61"/>
  <c r="G28" i="61"/>
  <c r="E28" i="61"/>
  <c r="C28" i="61"/>
  <c r="K27" i="61"/>
  <c r="I27" i="61"/>
  <c r="G27" i="61"/>
  <c r="E27" i="61"/>
  <c r="C27" i="61"/>
  <c r="K26" i="61"/>
  <c r="I26" i="61"/>
  <c r="G26" i="61"/>
  <c r="E26" i="61"/>
  <c r="C26" i="61"/>
  <c r="K25" i="61"/>
  <c r="I25" i="61"/>
  <c r="G25" i="61"/>
  <c r="E25" i="61"/>
  <c r="C25" i="61"/>
  <c r="K24" i="61"/>
  <c r="I24" i="61"/>
  <c r="G24" i="61"/>
  <c r="E24" i="61"/>
  <c r="C24" i="61"/>
  <c r="K23" i="61"/>
  <c r="I23" i="61"/>
  <c r="G23" i="61"/>
  <c r="E23" i="61"/>
  <c r="C23" i="61"/>
  <c r="K21" i="61"/>
  <c r="I21" i="61"/>
  <c r="G21" i="61"/>
  <c r="E21" i="61"/>
  <c r="C21" i="61"/>
  <c r="K20" i="61"/>
  <c r="I20" i="61"/>
  <c r="G20" i="61"/>
  <c r="E20" i="61"/>
  <c r="C20" i="61"/>
  <c r="K19" i="61"/>
  <c r="I19" i="61"/>
  <c r="G19" i="61"/>
  <c r="E19" i="61"/>
  <c r="C19" i="61"/>
  <c r="K18" i="61"/>
  <c r="I18" i="61"/>
  <c r="G18" i="61"/>
  <c r="E18" i="61"/>
  <c r="C18" i="61"/>
  <c r="C151" i="61" s="1"/>
  <c r="C153" i="61" s="1"/>
  <c r="K17" i="61"/>
  <c r="I17" i="61"/>
  <c r="G17" i="61"/>
  <c r="E17" i="61"/>
  <c r="C17" i="61"/>
  <c r="K16" i="61"/>
  <c r="I16" i="61"/>
  <c r="G16" i="61"/>
  <c r="E16" i="61"/>
  <c r="C16" i="61"/>
  <c r="K15" i="61"/>
  <c r="I15" i="61"/>
  <c r="G15" i="61"/>
  <c r="E15" i="61"/>
  <c r="C15" i="61"/>
  <c r="K13" i="61"/>
  <c r="I13" i="61"/>
  <c r="G13" i="61"/>
  <c r="E13" i="61"/>
  <c r="C13" i="61"/>
  <c r="K12" i="61"/>
  <c r="I12" i="61"/>
  <c r="G12" i="61"/>
  <c r="E12" i="61"/>
  <c r="C12" i="61"/>
  <c r="K10" i="61"/>
  <c r="I10" i="61"/>
  <c r="G10" i="61"/>
  <c r="E10" i="61"/>
  <c r="C10" i="61"/>
  <c r="K9" i="61"/>
  <c r="I9" i="61"/>
  <c r="G9" i="61"/>
  <c r="E9" i="61"/>
  <c r="C9" i="61"/>
  <c r="K8" i="61"/>
  <c r="I8" i="61"/>
  <c r="G8" i="61"/>
  <c r="E8" i="61"/>
  <c r="E151" i="61" s="1"/>
  <c r="E153" i="61" s="1"/>
  <c r="C8" i="61"/>
  <c r="K7" i="61"/>
  <c r="I7" i="61"/>
  <c r="G7" i="61"/>
  <c r="E7" i="61"/>
  <c r="C7" i="61"/>
  <c r="K5" i="61"/>
  <c r="I5" i="61"/>
  <c r="G5" i="61"/>
  <c r="E5" i="61"/>
  <c r="C5" i="61"/>
  <c r="K4" i="61"/>
  <c r="K151" i="61" s="1"/>
  <c r="K153" i="61" s="1"/>
  <c r="I4" i="61"/>
  <c r="I151" i="61" s="1"/>
  <c r="I153" i="61" s="1"/>
  <c r="G4" i="61"/>
  <c r="G151" i="61" s="1"/>
  <c r="G153" i="61" s="1"/>
  <c r="E4" i="61"/>
  <c r="C4" i="61"/>
  <c r="G98" i="60"/>
  <c r="G97" i="60"/>
  <c r="F96" i="60"/>
  <c r="G96" i="60" s="1"/>
  <c r="F95" i="60"/>
  <c r="G95" i="60" s="1"/>
  <c r="G94" i="60"/>
  <c r="F94" i="60"/>
  <c r="F93" i="60"/>
  <c r="G93" i="60" s="1"/>
  <c r="F92" i="60"/>
  <c r="G92" i="60" s="1"/>
  <c r="F91" i="60"/>
  <c r="G91" i="60" s="1"/>
  <c r="F90" i="60"/>
  <c r="G90" i="60" s="1"/>
  <c r="F89" i="60"/>
  <c r="G89" i="60" s="1"/>
  <c r="G88" i="60"/>
  <c r="F87" i="60"/>
  <c r="G87" i="60" s="1"/>
  <c r="G86" i="60"/>
  <c r="G85" i="60"/>
  <c r="G84" i="60"/>
  <c r="G83" i="60"/>
  <c r="F82" i="60"/>
  <c r="G82" i="60" s="1"/>
  <c r="F81" i="60"/>
  <c r="G81" i="60" s="1"/>
  <c r="G80" i="60"/>
  <c r="G79" i="60"/>
  <c r="G72" i="60"/>
  <c r="G71" i="60"/>
  <c r="G70" i="60"/>
  <c r="G69" i="60"/>
  <c r="F68" i="60"/>
  <c r="G68" i="60" s="1"/>
  <c r="G62" i="60"/>
  <c r="G61" i="60"/>
  <c r="G60" i="60"/>
  <c r="G59" i="60"/>
  <c r="F57" i="60"/>
  <c r="G57" i="60" s="1"/>
  <c r="G56" i="60"/>
  <c r="G55" i="60"/>
  <c r="G49" i="60"/>
  <c r="G48" i="60"/>
  <c r="G47" i="60"/>
  <c r="G46" i="60"/>
  <c r="G45" i="60"/>
  <c r="G44" i="60"/>
  <c r="G43" i="60"/>
  <c r="G42" i="60"/>
  <c r="G41" i="60"/>
  <c r="G36" i="60"/>
  <c r="G35" i="60"/>
  <c r="G34" i="60"/>
  <c r="G33" i="60"/>
  <c r="G32" i="60"/>
  <c r="G31" i="60"/>
  <c r="G30" i="60"/>
  <c r="G29" i="60"/>
  <c r="G26" i="60"/>
  <c r="G25" i="60"/>
  <c r="G24" i="60" a="1"/>
  <c r="G24" i="60" s="1"/>
  <c r="G22" i="60"/>
  <c r="G21" i="60"/>
  <c r="G20" i="60"/>
  <c r="G19" i="60"/>
  <c r="G18" i="60"/>
  <c r="D18" i="60"/>
  <c r="C18" i="60"/>
  <c r="B18" i="60"/>
  <c r="G13" i="60"/>
  <c r="G12" i="60"/>
  <c r="G11" i="60"/>
  <c r="G10" i="60"/>
  <c r="G9" i="60"/>
  <c r="G8" i="60"/>
  <c r="G7" i="60"/>
  <c r="G6" i="60"/>
  <c r="G5" i="60"/>
  <c r="M149" i="59"/>
  <c r="K149" i="59"/>
  <c r="I149" i="59"/>
  <c r="G149" i="59"/>
  <c r="E149" i="59"/>
  <c r="C149" i="59"/>
  <c r="M148" i="59"/>
  <c r="K148" i="59"/>
  <c r="I148" i="59"/>
  <c r="G148" i="59"/>
  <c r="E148" i="59"/>
  <c r="C148" i="59"/>
  <c r="M146" i="59"/>
  <c r="K146" i="59"/>
  <c r="I146" i="59"/>
  <c r="G146" i="59"/>
  <c r="E146" i="59"/>
  <c r="C146" i="59"/>
  <c r="M145" i="59"/>
  <c r="K145" i="59"/>
  <c r="I145" i="59"/>
  <c r="G145" i="59"/>
  <c r="E145" i="59"/>
  <c r="C145" i="59"/>
  <c r="M144" i="59"/>
  <c r="K144" i="59"/>
  <c r="I144" i="59"/>
  <c r="G144" i="59"/>
  <c r="E144" i="59"/>
  <c r="C144" i="59"/>
  <c r="M143" i="59"/>
  <c r="K143" i="59"/>
  <c r="I143" i="59"/>
  <c r="G143" i="59"/>
  <c r="E143" i="59"/>
  <c r="C143" i="59"/>
  <c r="M142" i="59"/>
  <c r="K142" i="59"/>
  <c r="I142" i="59"/>
  <c r="G142" i="59"/>
  <c r="E142" i="59"/>
  <c r="C142" i="59"/>
  <c r="M141" i="59"/>
  <c r="K141" i="59"/>
  <c r="I141" i="59"/>
  <c r="G141" i="59"/>
  <c r="E141" i="59"/>
  <c r="C141" i="59"/>
  <c r="M140" i="59"/>
  <c r="K140" i="59"/>
  <c r="I140" i="59"/>
  <c r="G140" i="59"/>
  <c r="E140" i="59"/>
  <c r="C140" i="59"/>
  <c r="M139" i="59"/>
  <c r="K139" i="59"/>
  <c r="I139" i="59"/>
  <c r="G139" i="59"/>
  <c r="E139" i="59"/>
  <c r="C139" i="59"/>
  <c r="M137" i="59"/>
  <c r="K137" i="59"/>
  <c r="I137" i="59"/>
  <c r="G137" i="59"/>
  <c r="E137" i="59"/>
  <c r="C137" i="59"/>
  <c r="M136" i="59"/>
  <c r="K136" i="59"/>
  <c r="I136" i="59"/>
  <c r="G136" i="59"/>
  <c r="E136" i="59"/>
  <c r="C136" i="59"/>
  <c r="M135" i="59"/>
  <c r="K135" i="59"/>
  <c r="I135" i="59"/>
  <c r="G135" i="59"/>
  <c r="E135" i="59"/>
  <c r="C135" i="59"/>
  <c r="M133" i="59"/>
  <c r="K133" i="59"/>
  <c r="I133" i="59"/>
  <c r="G133" i="59"/>
  <c r="E133" i="59"/>
  <c r="C133" i="59"/>
  <c r="M132" i="59"/>
  <c r="K132" i="59"/>
  <c r="I132" i="59"/>
  <c r="G132" i="59"/>
  <c r="E132" i="59"/>
  <c r="C132" i="59"/>
  <c r="M131" i="59"/>
  <c r="K131" i="59"/>
  <c r="I131" i="59"/>
  <c r="G131" i="59"/>
  <c r="E131" i="59"/>
  <c r="C131" i="59"/>
  <c r="M130" i="59"/>
  <c r="K130" i="59"/>
  <c r="I130" i="59"/>
  <c r="G130" i="59"/>
  <c r="E130" i="59"/>
  <c r="C130" i="59"/>
  <c r="M129" i="59"/>
  <c r="K129" i="59"/>
  <c r="I129" i="59"/>
  <c r="G129" i="59"/>
  <c r="E129" i="59"/>
  <c r="C129" i="59"/>
  <c r="M128" i="59"/>
  <c r="K128" i="59"/>
  <c r="I128" i="59"/>
  <c r="G128" i="59"/>
  <c r="E128" i="59"/>
  <c r="C128" i="59"/>
  <c r="M127" i="59"/>
  <c r="K127" i="59"/>
  <c r="I127" i="59"/>
  <c r="G127" i="59"/>
  <c r="E127" i="59"/>
  <c r="C127" i="59"/>
  <c r="M126" i="59"/>
  <c r="K126" i="59"/>
  <c r="I126" i="59"/>
  <c r="G126" i="59"/>
  <c r="E126" i="59"/>
  <c r="C126" i="59"/>
  <c r="M125" i="59"/>
  <c r="K125" i="59"/>
  <c r="I125" i="59"/>
  <c r="G125" i="59"/>
  <c r="E125" i="59"/>
  <c r="C125" i="59"/>
  <c r="M124" i="59"/>
  <c r="K124" i="59"/>
  <c r="I124" i="59"/>
  <c r="G124" i="59"/>
  <c r="E124" i="59"/>
  <c r="C124" i="59"/>
  <c r="M123" i="59"/>
  <c r="K123" i="59"/>
  <c r="I123" i="59"/>
  <c r="G123" i="59"/>
  <c r="E123" i="59"/>
  <c r="C123" i="59"/>
  <c r="M122" i="59"/>
  <c r="K122" i="59"/>
  <c r="I122" i="59"/>
  <c r="G122" i="59"/>
  <c r="E122" i="59"/>
  <c r="C122" i="59"/>
  <c r="M121" i="59"/>
  <c r="K121" i="59"/>
  <c r="I121" i="59"/>
  <c r="G121" i="59"/>
  <c r="E121" i="59"/>
  <c r="C121" i="59"/>
  <c r="M120" i="59"/>
  <c r="K120" i="59"/>
  <c r="I120" i="59"/>
  <c r="G120" i="59"/>
  <c r="E120" i="59"/>
  <c r="C120" i="59"/>
  <c r="M119" i="59"/>
  <c r="K119" i="59"/>
  <c r="I119" i="59"/>
  <c r="G119" i="59"/>
  <c r="E119" i="59"/>
  <c r="C119" i="59"/>
  <c r="M118" i="59"/>
  <c r="K118" i="59"/>
  <c r="I118" i="59"/>
  <c r="G118" i="59"/>
  <c r="E118" i="59"/>
  <c r="C118" i="59"/>
  <c r="M117" i="59"/>
  <c r="K117" i="59"/>
  <c r="I117" i="59"/>
  <c r="G117" i="59"/>
  <c r="E117" i="59"/>
  <c r="C117" i="59"/>
  <c r="M116" i="59"/>
  <c r="K116" i="59"/>
  <c r="I116" i="59"/>
  <c r="G116" i="59"/>
  <c r="E116" i="59"/>
  <c r="C116" i="59"/>
  <c r="M115" i="59"/>
  <c r="K115" i="59"/>
  <c r="I115" i="59"/>
  <c r="G115" i="59"/>
  <c r="E115" i="59"/>
  <c r="C115" i="59"/>
  <c r="M114" i="59"/>
  <c r="K114" i="59"/>
  <c r="I114" i="59"/>
  <c r="G114" i="59"/>
  <c r="E114" i="59"/>
  <c r="C114" i="59"/>
  <c r="M113" i="59"/>
  <c r="K113" i="59"/>
  <c r="I113" i="59"/>
  <c r="G113" i="59"/>
  <c r="E113" i="59"/>
  <c r="C113" i="59"/>
  <c r="M112" i="59"/>
  <c r="K112" i="59"/>
  <c r="I112" i="59"/>
  <c r="G112" i="59"/>
  <c r="E112" i="59"/>
  <c r="C112" i="59"/>
  <c r="M111" i="59"/>
  <c r="M151" i="59" s="1"/>
  <c r="M153" i="59" s="1"/>
  <c r="K111" i="59"/>
  <c r="I111" i="59"/>
  <c r="G111" i="59"/>
  <c r="E111" i="59"/>
  <c r="C111" i="59"/>
  <c r="K109" i="59"/>
  <c r="I109" i="59"/>
  <c r="G109" i="59"/>
  <c r="E109" i="59"/>
  <c r="C109" i="59"/>
  <c r="K108" i="59"/>
  <c r="I108" i="59"/>
  <c r="G108" i="59"/>
  <c r="E108" i="59"/>
  <c r="C108" i="59"/>
  <c r="K107" i="59"/>
  <c r="I107" i="59"/>
  <c r="G107" i="59"/>
  <c r="E107" i="59"/>
  <c r="C107" i="59"/>
  <c r="K106" i="59"/>
  <c r="K105" i="59"/>
  <c r="I105" i="59"/>
  <c r="G105" i="59"/>
  <c r="E105" i="59"/>
  <c r="C105" i="59"/>
  <c r="K104" i="59"/>
  <c r="I104" i="59"/>
  <c r="G104" i="59"/>
  <c r="E104" i="59"/>
  <c r="C104" i="59"/>
  <c r="K103" i="59"/>
  <c r="I103" i="59"/>
  <c r="G103" i="59"/>
  <c r="E103" i="59"/>
  <c r="C103" i="59"/>
  <c r="K102" i="59"/>
  <c r="I102" i="59"/>
  <c r="G102" i="59"/>
  <c r="E102" i="59"/>
  <c r="C102" i="59"/>
  <c r="K101" i="59"/>
  <c r="I101" i="59"/>
  <c r="G101" i="59"/>
  <c r="E101" i="59"/>
  <c r="C101" i="59"/>
  <c r="K100" i="59"/>
  <c r="I100" i="59"/>
  <c r="G100" i="59"/>
  <c r="E100" i="59"/>
  <c r="C100" i="59"/>
  <c r="K99" i="59"/>
  <c r="I99" i="59"/>
  <c r="G99" i="59"/>
  <c r="E99" i="59"/>
  <c r="C99" i="59"/>
  <c r="K96" i="59"/>
  <c r="I96" i="59"/>
  <c r="G96" i="59"/>
  <c r="E96" i="59"/>
  <c r="C96" i="59"/>
  <c r="K95" i="59"/>
  <c r="I95" i="59"/>
  <c r="G95" i="59"/>
  <c r="E95" i="59"/>
  <c r="C95" i="59"/>
  <c r="K94" i="59"/>
  <c r="I94" i="59"/>
  <c r="G94" i="59"/>
  <c r="E94" i="59"/>
  <c r="C94" i="59"/>
  <c r="K93" i="59"/>
  <c r="I93" i="59"/>
  <c r="G93" i="59"/>
  <c r="E93" i="59"/>
  <c r="C93" i="59"/>
  <c r="K91" i="59"/>
  <c r="I91" i="59"/>
  <c r="G91" i="59"/>
  <c r="E91" i="59"/>
  <c r="C91" i="59"/>
  <c r="K90" i="59"/>
  <c r="I90" i="59"/>
  <c r="G90" i="59"/>
  <c r="E90" i="59"/>
  <c r="C90" i="59"/>
  <c r="K89" i="59"/>
  <c r="I89" i="59"/>
  <c r="G89" i="59"/>
  <c r="E89" i="59"/>
  <c r="C89" i="59"/>
  <c r="K88" i="59"/>
  <c r="I88" i="59"/>
  <c r="G88" i="59"/>
  <c r="E88" i="59"/>
  <c r="C88" i="59"/>
  <c r="K87" i="59"/>
  <c r="I87" i="59"/>
  <c r="G87" i="59"/>
  <c r="E87" i="59"/>
  <c r="C87" i="59"/>
  <c r="K84" i="59"/>
  <c r="I84" i="59"/>
  <c r="G84" i="59"/>
  <c r="E84" i="59"/>
  <c r="C84" i="59"/>
  <c r="K83" i="59"/>
  <c r="I83" i="59"/>
  <c r="G83" i="59"/>
  <c r="E83" i="59"/>
  <c r="C83" i="59"/>
  <c r="K82" i="59"/>
  <c r="I82" i="59"/>
  <c r="G82" i="59"/>
  <c r="E82" i="59"/>
  <c r="C82" i="59"/>
  <c r="K81" i="59"/>
  <c r="I81" i="59"/>
  <c r="G81" i="59"/>
  <c r="E81" i="59"/>
  <c r="C81" i="59"/>
  <c r="K80" i="59"/>
  <c r="I80" i="59"/>
  <c r="G80" i="59"/>
  <c r="E80" i="59"/>
  <c r="C80" i="59"/>
  <c r="K79" i="59"/>
  <c r="I79" i="59"/>
  <c r="G79" i="59"/>
  <c r="E79" i="59"/>
  <c r="C79" i="59"/>
  <c r="K78" i="59"/>
  <c r="I78" i="59"/>
  <c r="G78" i="59"/>
  <c r="E78" i="59"/>
  <c r="C78" i="59"/>
  <c r="K77" i="59"/>
  <c r="I77" i="59"/>
  <c r="G77" i="59"/>
  <c r="E77" i="59"/>
  <c r="C77" i="59"/>
  <c r="K76" i="59"/>
  <c r="I76" i="59"/>
  <c r="G76" i="59"/>
  <c r="E76" i="59"/>
  <c r="C76" i="59"/>
  <c r="K74" i="59"/>
  <c r="I74" i="59"/>
  <c r="G74" i="59"/>
  <c r="E74" i="59"/>
  <c r="C74" i="59"/>
  <c r="K73" i="59"/>
  <c r="I73" i="59"/>
  <c r="G73" i="59"/>
  <c r="E73" i="59"/>
  <c r="C73" i="59"/>
  <c r="K72" i="59"/>
  <c r="I72" i="59"/>
  <c r="G72" i="59"/>
  <c r="E72" i="59"/>
  <c r="C72" i="59"/>
  <c r="K71" i="59"/>
  <c r="I71" i="59"/>
  <c r="G71" i="59"/>
  <c r="E71" i="59"/>
  <c r="C71" i="59"/>
  <c r="K70" i="59"/>
  <c r="I70" i="59"/>
  <c r="G70" i="59"/>
  <c r="E70" i="59"/>
  <c r="C70" i="59"/>
  <c r="K69" i="59"/>
  <c r="I69" i="59"/>
  <c r="G69" i="59"/>
  <c r="E69" i="59"/>
  <c r="C69" i="59"/>
  <c r="K68" i="59"/>
  <c r="I68" i="59"/>
  <c r="G68" i="59"/>
  <c r="E68" i="59"/>
  <c r="C68" i="59"/>
  <c r="K67" i="59"/>
  <c r="I67" i="59"/>
  <c r="G67" i="59"/>
  <c r="E67" i="59"/>
  <c r="C67" i="59"/>
  <c r="K66" i="59"/>
  <c r="I66" i="59"/>
  <c r="G66" i="59"/>
  <c r="E66" i="59"/>
  <c r="C66" i="59"/>
  <c r="K65" i="59"/>
  <c r="I65" i="59"/>
  <c r="G65" i="59"/>
  <c r="E65" i="59"/>
  <c r="C65" i="59"/>
  <c r="K64" i="59"/>
  <c r="I64" i="59"/>
  <c r="G64" i="59"/>
  <c r="E64" i="59"/>
  <c r="C64" i="59"/>
  <c r="K63" i="59"/>
  <c r="I63" i="59"/>
  <c r="G63" i="59"/>
  <c r="E63" i="59"/>
  <c r="C63" i="59"/>
  <c r="K62" i="59"/>
  <c r="I62" i="59"/>
  <c r="G62" i="59"/>
  <c r="E62" i="59"/>
  <c r="C62" i="59"/>
  <c r="K61" i="59"/>
  <c r="I61" i="59"/>
  <c r="G61" i="59"/>
  <c r="E61" i="59"/>
  <c r="C61" i="59"/>
  <c r="K59" i="59"/>
  <c r="I59" i="59"/>
  <c r="G59" i="59"/>
  <c r="E59" i="59"/>
  <c r="C59" i="59"/>
  <c r="K58" i="59"/>
  <c r="I58" i="59"/>
  <c r="G58" i="59"/>
  <c r="E58" i="59"/>
  <c r="C58" i="59"/>
  <c r="K57" i="59"/>
  <c r="I57" i="59"/>
  <c r="G57" i="59"/>
  <c r="E57" i="59"/>
  <c r="C57" i="59"/>
  <c r="K56" i="59"/>
  <c r="I56" i="59"/>
  <c r="G56" i="59"/>
  <c r="E56" i="59"/>
  <c r="C56" i="59"/>
  <c r="K55" i="59"/>
  <c r="I55" i="59"/>
  <c r="G55" i="59"/>
  <c r="E55" i="59"/>
  <c r="C55" i="59"/>
  <c r="K54" i="59"/>
  <c r="I54" i="59"/>
  <c r="G54" i="59"/>
  <c r="E54" i="59"/>
  <c r="C54" i="59"/>
  <c r="K53" i="59"/>
  <c r="I53" i="59"/>
  <c r="G53" i="59"/>
  <c r="E53" i="59"/>
  <c r="C53" i="59"/>
  <c r="K51" i="59"/>
  <c r="I51" i="59"/>
  <c r="G51" i="59"/>
  <c r="E51" i="59"/>
  <c r="C51" i="59"/>
  <c r="K50" i="59"/>
  <c r="I50" i="59"/>
  <c r="G50" i="59"/>
  <c r="E50" i="59"/>
  <c r="C50" i="59"/>
  <c r="K49" i="59"/>
  <c r="I49" i="59"/>
  <c r="G49" i="59"/>
  <c r="E49" i="59"/>
  <c r="C49" i="59"/>
  <c r="K48" i="59"/>
  <c r="I48" i="59"/>
  <c r="G48" i="59"/>
  <c r="E48" i="59"/>
  <c r="C48" i="59"/>
  <c r="K47" i="59"/>
  <c r="I47" i="59"/>
  <c r="G47" i="59"/>
  <c r="E47" i="59"/>
  <c r="C47" i="59"/>
  <c r="K46" i="59"/>
  <c r="I46" i="59"/>
  <c r="G46" i="59"/>
  <c r="E46" i="59"/>
  <c r="C46" i="59"/>
  <c r="K45" i="59"/>
  <c r="I45" i="59"/>
  <c r="G45" i="59"/>
  <c r="E45" i="59"/>
  <c r="C45" i="59"/>
  <c r="K44" i="59"/>
  <c r="I44" i="59"/>
  <c r="G44" i="59"/>
  <c r="E44" i="59"/>
  <c r="C44" i="59"/>
  <c r="K43" i="59"/>
  <c r="I43" i="59"/>
  <c r="G43" i="59"/>
  <c r="E43" i="59"/>
  <c r="C43" i="59"/>
  <c r="K41" i="59"/>
  <c r="I41" i="59"/>
  <c r="G41" i="59"/>
  <c r="E41" i="59"/>
  <c r="C41" i="59"/>
  <c r="K40" i="59"/>
  <c r="I40" i="59"/>
  <c r="G40" i="59"/>
  <c r="E40" i="59"/>
  <c r="C40" i="59"/>
  <c r="K39" i="59"/>
  <c r="I39" i="59"/>
  <c r="G39" i="59"/>
  <c r="E39" i="59"/>
  <c r="C39" i="59"/>
  <c r="K38" i="59"/>
  <c r="I38" i="59"/>
  <c r="G38" i="59"/>
  <c r="E38" i="59"/>
  <c r="C38" i="59"/>
  <c r="K37" i="59"/>
  <c r="I37" i="59"/>
  <c r="G37" i="59"/>
  <c r="E37" i="59"/>
  <c r="C37" i="59"/>
  <c r="K36" i="59"/>
  <c r="I36" i="59"/>
  <c r="G36" i="59"/>
  <c r="E36" i="59"/>
  <c r="C36" i="59"/>
  <c r="K35" i="59"/>
  <c r="I35" i="59"/>
  <c r="G35" i="59"/>
  <c r="E35" i="59"/>
  <c r="C35" i="59"/>
  <c r="K32" i="59"/>
  <c r="I32" i="59"/>
  <c r="G32" i="59"/>
  <c r="E32" i="59"/>
  <c r="C32" i="59"/>
  <c r="K31" i="59"/>
  <c r="I31" i="59"/>
  <c r="G31" i="59"/>
  <c r="E31" i="59"/>
  <c r="C31" i="59"/>
  <c r="K30" i="59"/>
  <c r="I30" i="59"/>
  <c r="G30" i="59"/>
  <c r="E30" i="59"/>
  <c r="C30" i="59"/>
  <c r="K29" i="59"/>
  <c r="I29" i="59"/>
  <c r="G29" i="59"/>
  <c r="E29" i="59"/>
  <c r="C29" i="59"/>
  <c r="K28" i="59"/>
  <c r="I28" i="59"/>
  <c r="G28" i="59"/>
  <c r="E28" i="59"/>
  <c r="C28" i="59"/>
  <c r="K27" i="59"/>
  <c r="I27" i="59"/>
  <c r="G27" i="59"/>
  <c r="E27" i="59"/>
  <c r="C27" i="59"/>
  <c r="K26" i="59"/>
  <c r="I26" i="59"/>
  <c r="G26" i="59"/>
  <c r="E26" i="59"/>
  <c r="C26" i="59"/>
  <c r="K25" i="59"/>
  <c r="I25" i="59"/>
  <c r="G25" i="59"/>
  <c r="E25" i="59"/>
  <c r="C25" i="59"/>
  <c r="K24" i="59"/>
  <c r="I24" i="59"/>
  <c r="G24" i="59"/>
  <c r="E24" i="59"/>
  <c r="C24" i="59"/>
  <c r="K23" i="59"/>
  <c r="I23" i="59"/>
  <c r="G23" i="59"/>
  <c r="E23" i="59"/>
  <c r="C23" i="59"/>
  <c r="K21" i="59"/>
  <c r="I21" i="59"/>
  <c r="G21" i="59"/>
  <c r="E21" i="59"/>
  <c r="C21" i="59"/>
  <c r="K20" i="59"/>
  <c r="I20" i="59"/>
  <c r="G20" i="59"/>
  <c r="E20" i="59"/>
  <c r="C20" i="59"/>
  <c r="K19" i="59"/>
  <c r="I19" i="59"/>
  <c r="G19" i="59"/>
  <c r="E19" i="59"/>
  <c r="C19" i="59"/>
  <c r="K18" i="59"/>
  <c r="I18" i="59"/>
  <c r="G18" i="59"/>
  <c r="E18" i="59"/>
  <c r="C18" i="59"/>
  <c r="K17" i="59"/>
  <c r="I17" i="59"/>
  <c r="G17" i="59"/>
  <c r="E17" i="59"/>
  <c r="C17" i="59"/>
  <c r="K16" i="59"/>
  <c r="I16" i="59"/>
  <c r="G16" i="59"/>
  <c r="E16" i="59"/>
  <c r="C16" i="59"/>
  <c r="K15" i="59"/>
  <c r="I15" i="59"/>
  <c r="G15" i="59"/>
  <c r="E15" i="59"/>
  <c r="C15" i="59"/>
  <c r="K13" i="59"/>
  <c r="I13" i="59"/>
  <c r="G13" i="59"/>
  <c r="E13" i="59"/>
  <c r="C13" i="59"/>
  <c r="K12" i="59"/>
  <c r="I12" i="59"/>
  <c r="G12" i="59"/>
  <c r="E12" i="59"/>
  <c r="C12" i="59"/>
  <c r="K10" i="59"/>
  <c r="I10" i="59"/>
  <c r="G10" i="59"/>
  <c r="E10" i="59"/>
  <c r="C10" i="59"/>
  <c r="K9" i="59"/>
  <c r="I9" i="59"/>
  <c r="G9" i="59"/>
  <c r="E9" i="59"/>
  <c r="C9" i="59"/>
  <c r="K8" i="59"/>
  <c r="I8" i="59"/>
  <c r="G8" i="59"/>
  <c r="E8" i="59"/>
  <c r="C8" i="59"/>
  <c r="K7" i="59"/>
  <c r="I7" i="59"/>
  <c r="G7" i="59"/>
  <c r="E7" i="59"/>
  <c r="C7" i="59"/>
  <c r="K5" i="59"/>
  <c r="I5" i="59"/>
  <c r="G5" i="59"/>
  <c r="E5" i="59"/>
  <c r="C5" i="59"/>
  <c r="K4" i="59"/>
  <c r="K151" i="59" s="1"/>
  <c r="K153" i="59" s="1"/>
  <c r="I4" i="59"/>
  <c r="I151" i="59" s="1"/>
  <c r="I153" i="59" s="1"/>
  <c r="G4" i="59"/>
  <c r="G151" i="59" s="1"/>
  <c r="G153" i="59" s="1"/>
  <c r="E4" i="59"/>
  <c r="E151" i="59" s="1"/>
  <c r="E153" i="59" s="1"/>
  <c r="C4" i="59"/>
  <c r="C151" i="59" s="1"/>
  <c r="C153" i="59" s="1"/>
  <c r="G98" i="58"/>
  <c r="G97" i="58"/>
  <c r="F96" i="58"/>
  <c r="G96" i="58" s="1"/>
  <c r="F95" i="58"/>
  <c r="G95" i="58" s="1"/>
  <c r="F94" i="58"/>
  <c r="G94" i="58" s="1"/>
  <c r="F93" i="58"/>
  <c r="G93" i="58" s="1"/>
  <c r="F92" i="58"/>
  <c r="G92" i="58" s="1"/>
  <c r="F91" i="58"/>
  <c r="G91" i="58" s="1"/>
  <c r="F90" i="58"/>
  <c r="G90" i="58" s="1"/>
  <c r="F89" i="58"/>
  <c r="G89" i="58" s="1"/>
  <c r="G88" i="58"/>
  <c r="F87" i="58"/>
  <c r="G87" i="58" s="1"/>
  <c r="G86" i="58"/>
  <c r="G85" i="58"/>
  <c r="G84" i="58"/>
  <c r="G83" i="58"/>
  <c r="F82" i="58"/>
  <c r="G82" i="58" s="1"/>
  <c r="F81" i="58"/>
  <c r="G81" i="58" s="1"/>
  <c r="G80" i="58"/>
  <c r="G79" i="58"/>
  <c r="G72" i="58"/>
  <c r="G71" i="58"/>
  <c r="G70" i="58"/>
  <c r="G69" i="58"/>
  <c r="F68" i="58"/>
  <c r="G68" i="58" s="1"/>
  <c r="G62" i="58"/>
  <c r="G61" i="58"/>
  <c r="G60" i="58"/>
  <c r="G59" i="58"/>
  <c r="F57" i="58"/>
  <c r="G57" i="58" s="1"/>
  <c r="G56" i="58"/>
  <c r="G55" i="58"/>
  <c r="G49" i="58"/>
  <c r="G48" i="58"/>
  <c r="G47" i="58"/>
  <c r="G46" i="58"/>
  <c r="G45" i="58"/>
  <c r="G44" i="58"/>
  <c r="G43" i="58"/>
  <c r="G42" i="58"/>
  <c r="G41" i="58"/>
  <c r="G36" i="58"/>
  <c r="G35" i="58"/>
  <c r="G34" i="58"/>
  <c r="G33" i="58"/>
  <c r="G32" i="58"/>
  <c r="G31" i="58"/>
  <c r="G30" i="58"/>
  <c r="G29" i="58"/>
  <c r="G26" i="58"/>
  <c r="G25" i="58"/>
  <c r="G24" i="58" a="1"/>
  <c r="G24" i="58" s="1"/>
  <c r="G22" i="58"/>
  <c r="G21" i="58"/>
  <c r="G20" i="58"/>
  <c r="G19" i="58"/>
  <c r="G18" i="58"/>
  <c r="D18" i="58"/>
  <c r="C18" i="58"/>
  <c r="B18" i="58"/>
  <c r="G13" i="58"/>
  <c r="G12" i="58"/>
  <c r="G11" i="58"/>
  <c r="G10" i="58"/>
  <c r="G9" i="58"/>
  <c r="G8" i="58"/>
  <c r="G7" i="58"/>
  <c r="G6" i="58"/>
  <c r="G5" i="58"/>
  <c r="G74" i="60" l="1"/>
  <c r="G74" i="58"/>
  <c r="G50" i="60"/>
  <c r="G63" i="60"/>
  <c r="G64" i="60" s="1"/>
  <c r="I58" i="63" s="1"/>
  <c r="G37" i="60"/>
  <c r="G14" i="60"/>
  <c r="G99" i="60"/>
  <c r="G50" i="58"/>
  <c r="G58" i="58"/>
  <c r="G63" i="58" s="1"/>
  <c r="G64" i="58" s="1"/>
  <c r="I53" i="63" s="1"/>
  <c r="G37" i="58"/>
  <c r="G14" i="58"/>
  <c r="G99" i="58"/>
  <c r="M149" i="57" l="1"/>
  <c r="K149" i="57"/>
  <c r="I149" i="57"/>
  <c r="G149" i="57"/>
  <c r="E149" i="57"/>
  <c r="C149" i="57"/>
  <c r="M148" i="57"/>
  <c r="K148" i="57"/>
  <c r="I148" i="57"/>
  <c r="G148" i="57"/>
  <c r="E148" i="57"/>
  <c r="C148" i="57"/>
  <c r="M146" i="57"/>
  <c r="K146" i="57"/>
  <c r="I146" i="57"/>
  <c r="G146" i="57"/>
  <c r="E146" i="57"/>
  <c r="C146" i="57"/>
  <c r="M145" i="57"/>
  <c r="K145" i="57"/>
  <c r="I145" i="57"/>
  <c r="G145" i="57"/>
  <c r="E145" i="57"/>
  <c r="C145" i="57"/>
  <c r="M144" i="57"/>
  <c r="K144" i="57"/>
  <c r="I144" i="57"/>
  <c r="G144" i="57"/>
  <c r="E144" i="57"/>
  <c r="C144" i="57"/>
  <c r="M143" i="57"/>
  <c r="K143" i="57"/>
  <c r="I143" i="57"/>
  <c r="G143" i="57"/>
  <c r="E143" i="57"/>
  <c r="C143" i="57"/>
  <c r="M142" i="57"/>
  <c r="K142" i="57"/>
  <c r="I142" i="57"/>
  <c r="G142" i="57"/>
  <c r="E142" i="57"/>
  <c r="C142" i="57"/>
  <c r="M141" i="57"/>
  <c r="K141" i="57"/>
  <c r="I141" i="57"/>
  <c r="G141" i="57"/>
  <c r="E141" i="57"/>
  <c r="C141" i="57"/>
  <c r="M140" i="57"/>
  <c r="K140" i="57"/>
  <c r="I140" i="57"/>
  <c r="G140" i="57"/>
  <c r="E140" i="57"/>
  <c r="C140" i="57"/>
  <c r="M139" i="57"/>
  <c r="K139" i="57"/>
  <c r="I139" i="57"/>
  <c r="G139" i="57"/>
  <c r="E139" i="57"/>
  <c r="C139" i="57"/>
  <c r="M137" i="57"/>
  <c r="K137" i="57"/>
  <c r="I137" i="57"/>
  <c r="G137" i="57"/>
  <c r="E137" i="57"/>
  <c r="C137" i="57"/>
  <c r="M136" i="57"/>
  <c r="K136" i="57"/>
  <c r="I136" i="57"/>
  <c r="G136" i="57"/>
  <c r="E136" i="57"/>
  <c r="C136" i="57"/>
  <c r="M135" i="57"/>
  <c r="K135" i="57"/>
  <c r="I135" i="57"/>
  <c r="G135" i="57"/>
  <c r="E135" i="57"/>
  <c r="C135" i="57"/>
  <c r="M133" i="57"/>
  <c r="K133" i="57"/>
  <c r="I133" i="57"/>
  <c r="G133" i="57"/>
  <c r="E133" i="57"/>
  <c r="C133" i="57"/>
  <c r="M132" i="57"/>
  <c r="K132" i="57"/>
  <c r="I132" i="57"/>
  <c r="G132" i="57"/>
  <c r="E132" i="57"/>
  <c r="C132" i="57"/>
  <c r="M131" i="57"/>
  <c r="K131" i="57"/>
  <c r="I131" i="57"/>
  <c r="G131" i="57"/>
  <c r="E131" i="57"/>
  <c r="C131" i="57"/>
  <c r="M130" i="57"/>
  <c r="K130" i="57"/>
  <c r="I130" i="57"/>
  <c r="G130" i="57"/>
  <c r="E130" i="57"/>
  <c r="C130" i="57"/>
  <c r="M129" i="57"/>
  <c r="K129" i="57"/>
  <c r="I129" i="57"/>
  <c r="G129" i="57"/>
  <c r="E129" i="57"/>
  <c r="C129" i="57"/>
  <c r="M128" i="57"/>
  <c r="K128" i="57"/>
  <c r="I128" i="57"/>
  <c r="G128" i="57"/>
  <c r="E128" i="57"/>
  <c r="C128" i="57"/>
  <c r="M127" i="57"/>
  <c r="K127" i="57"/>
  <c r="I127" i="57"/>
  <c r="G127" i="57"/>
  <c r="E127" i="57"/>
  <c r="C127" i="57"/>
  <c r="M126" i="57"/>
  <c r="K126" i="57"/>
  <c r="I126" i="57"/>
  <c r="G126" i="57"/>
  <c r="E126" i="57"/>
  <c r="C126" i="57"/>
  <c r="M125" i="57"/>
  <c r="K125" i="57"/>
  <c r="I125" i="57"/>
  <c r="G125" i="57"/>
  <c r="E125" i="57"/>
  <c r="C125" i="57"/>
  <c r="M124" i="57"/>
  <c r="K124" i="57"/>
  <c r="I124" i="57"/>
  <c r="G124" i="57"/>
  <c r="E124" i="57"/>
  <c r="C124" i="57"/>
  <c r="M123" i="57"/>
  <c r="K123" i="57"/>
  <c r="I123" i="57"/>
  <c r="G123" i="57"/>
  <c r="E123" i="57"/>
  <c r="C123" i="57"/>
  <c r="M122" i="57"/>
  <c r="K122" i="57"/>
  <c r="I122" i="57"/>
  <c r="G122" i="57"/>
  <c r="E122" i="57"/>
  <c r="C122" i="57"/>
  <c r="M121" i="57"/>
  <c r="K121" i="57"/>
  <c r="I121" i="57"/>
  <c r="G121" i="57"/>
  <c r="E121" i="57"/>
  <c r="C121" i="57"/>
  <c r="M120" i="57"/>
  <c r="K120" i="57"/>
  <c r="I120" i="57"/>
  <c r="G120" i="57"/>
  <c r="E120" i="57"/>
  <c r="C120" i="57"/>
  <c r="M119" i="57"/>
  <c r="K119" i="57"/>
  <c r="I119" i="57"/>
  <c r="G119" i="57"/>
  <c r="E119" i="57"/>
  <c r="C119" i="57"/>
  <c r="M118" i="57"/>
  <c r="K118" i="57"/>
  <c r="I118" i="57"/>
  <c r="G118" i="57"/>
  <c r="E118" i="57"/>
  <c r="C118" i="57"/>
  <c r="M117" i="57"/>
  <c r="K117" i="57"/>
  <c r="I117" i="57"/>
  <c r="G117" i="57"/>
  <c r="E117" i="57"/>
  <c r="C117" i="57"/>
  <c r="M116" i="57"/>
  <c r="K116" i="57"/>
  <c r="I116" i="57"/>
  <c r="G116" i="57"/>
  <c r="E116" i="57"/>
  <c r="C116" i="57"/>
  <c r="M115" i="57"/>
  <c r="K115" i="57"/>
  <c r="I115" i="57"/>
  <c r="G115" i="57"/>
  <c r="E115" i="57"/>
  <c r="C115" i="57"/>
  <c r="M114" i="57"/>
  <c r="K114" i="57"/>
  <c r="I114" i="57"/>
  <c r="G114" i="57"/>
  <c r="E114" i="57"/>
  <c r="C114" i="57"/>
  <c r="M113" i="57"/>
  <c r="K113" i="57"/>
  <c r="I113" i="57"/>
  <c r="G113" i="57"/>
  <c r="E113" i="57"/>
  <c r="C113" i="57"/>
  <c r="M112" i="57"/>
  <c r="K112" i="57"/>
  <c r="I112" i="57"/>
  <c r="G112" i="57"/>
  <c r="E112" i="57"/>
  <c r="C112" i="57"/>
  <c r="M111" i="57"/>
  <c r="M151" i="57" s="1"/>
  <c r="M153" i="57" s="1"/>
  <c r="K111" i="57"/>
  <c r="I111" i="57"/>
  <c r="G111" i="57"/>
  <c r="E111" i="57"/>
  <c r="C111" i="57"/>
  <c r="K109" i="57"/>
  <c r="I109" i="57"/>
  <c r="G109" i="57"/>
  <c r="E109" i="57"/>
  <c r="C109" i="57"/>
  <c r="K108" i="57"/>
  <c r="I108" i="57"/>
  <c r="G108" i="57"/>
  <c r="E108" i="57"/>
  <c r="C108" i="57"/>
  <c r="K107" i="57"/>
  <c r="I107" i="57"/>
  <c r="G107" i="57"/>
  <c r="E107" i="57"/>
  <c r="C107" i="57"/>
  <c r="K106" i="57"/>
  <c r="K105" i="57"/>
  <c r="I105" i="57"/>
  <c r="G105" i="57"/>
  <c r="E105" i="57"/>
  <c r="C105" i="57"/>
  <c r="K104" i="57"/>
  <c r="I104" i="57"/>
  <c r="G104" i="57"/>
  <c r="E104" i="57"/>
  <c r="C104" i="57"/>
  <c r="K103" i="57"/>
  <c r="I103" i="57"/>
  <c r="G103" i="57"/>
  <c r="E103" i="57"/>
  <c r="C103" i="57"/>
  <c r="K102" i="57"/>
  <c r="I102" i="57"/>
  <c r="G102" i="57"/>
  <c r="E102" i="57"/>
  <c r="C102" i="57"/>
  <c r="K101" i="57"/>
  <c r="I101" i="57"/>
  <c r="G101" i="57"/>
  <c r="E101" i="57"/>
  <c r="C101" i="57"/>
  <c r="K100" i="57"/>
  <c r="I100" i="57"/>
  <c r="G100" i="57"/>
  <c r="E100" i="57"/>
  <c r="C100" i="57"/>
  <c r="K99" i="57"/>
  <c r="I99" i="57"/>
  <c r="G99" i="57"/>
  <c r="E99" i="57"/>
  <c r="C99" i="57"/>
  <c r="K96" i="57"/>
  <c r="I96" i="57"/>
  <c r="G96" i="57"/>
  <c r="E96" i="57"/>
  <c r="C96" i="57"/>
  <c r="K95" i="57"/>
  <c r="I95" i="57"/>
  <c r="G95" i="57"/>
  <c r="E95" i="57"/>
  <c r="C95" i="57"/>
  <c r="K94" i="57"/>
  <c r="I94" i="57"/>
  <c r="G94" i="57"/>
  <c r="E94" i="57"/>
  <c r="C94" i="57"/>
  <c r="K93" i="57"/>
  <c r="I93" i="57"/>
  <c r="G93" i="57"/>
  <c r="E93" i="57"/>
  <c r="C93" i="57"/>
  <c r="K91" i="57"/>
  <c r="I91" i="57"/>
  <c r="G91" i="57"/>
  <c r="E91" i="57"/>
  <c r="C91" i="57"/>
  <c r="K90" i="57"/>
  <c r="I90" i="57"/>
  <c r="G90" i="57"/>
  <c r="E90" i="57"/>
  <c r="C90" i="57"/>
  <c r="K89" i="57"/>
  <c r="I89" i="57"/>
  <c r="G89" i="57"/>
  <c r="E89" i="57"/>
  <c r="C89" i="57"/>
  <c r="K88" i="57"/>
  <c r="I88" i="57"/>
  <c r="G88" i="57"/>
  <c r="E88" i="57"/>
  <c r="C88" i="57"/>
  <c r="K87" i="57"/>
  <c r="I87" i="57"/>
  <c r="G87" i="57"/>
  <c r="E87" i="57"/>
  <c r="C87" i="57"/>
  <c r="K84" i="57"/>
  <c r="I84" i="57"/>
  <c r="G84" i="57"/>
  <c r="E84" i="57"/>
  <c r="C84" i="57"/>
  <c r="K83" i="57"/>
  <c r="I83" i="57"/>
  <c r="G83" i="57"/>
  <c r="E83" i="57"/>
  <c r="C83" i="57"/>
  <c r="K82" i="57"/>
  <c r="I82" i="57"/>
  <c r="G82" i="57"/>
  <c r="E82" i="57"/>
  <c r="C82" i="57"/>
  <c r="K81" i="57"/>
  <c r="I81" i="57"/>
  <c r="G81" i="57"/>
  <c r="E81" i="57"/>
  <c r="C81" i="57"/>
  <c r="K80" i="57"/>
  <c r="I80" i="57"/>
  <c r="G80" i="57"/>
  <c r="E80" i="57"/>
  <c r="C80" i="57"/>
  <c r="K79" i="57"/>
  <c r="I79" i="57"/>
  <c r="G79" i="57"/>
  <c r="E79" i="57"/>
  <c r="C79" i="57"/>
  <c r="K78" i="57"/>
  <c r="I78" i="57"/>
  <c r="G78" i="57"/>
  <c r="E78" i="57"/>
  <c r="C78" i="57"/>
  <c r="K77" i="57"/>
  <c r="I77" i="57"/>
  <c r="G77" i="57"/>
  <c r="E77" i="57"/>
  <c r="C77" i="57"/>
  <c r="K76" i="57"/>
  <c r="I76" i="57"/>
  <c r="G76" i="57"/>
  <c r="E76" i="57"/>
  <c r="C76" i="57"/>
  <c r="K74" i="57"/>
  <c r="I74" i="57"/>
  <c r="G74" i="57"/>
  <c r="E74" i="57"/>
  <c r="C74" i="57"/>
  <c r="K73" i="57"/>
  <c r="I73" i="57"/>
  <c r="G73" i="57"/>
  <c r="E73" i="57"/>
  <c r="C73" i="57"/>
  <c r="K72" i="57"/>
  <c r="I72" i="57"/>
  <c r="G72" i="57"/>
  <c r="E72" i="57"/>
  <c r="C72" i="57"/>
  <c r="K71" i="57"/>
  <c r="I71" i="57"/>
  <c r="G71" i="57"/>
  <c r="E71" i="57"/>
  <c r="C71" i="57"/>
  <c r="K70" i="57"/>
  <c r="I70" i="57"/>
  <c r="G70" i="57"/>
  <c r="E70" i="57"/>
  <c r="C70" i="57"/>
  <c r="K69" i="57"/>
  <c r="I69" i="57"/>
  <c r="G69" i="57"/>
  <c r="E69" i="57"/>
  <c r="C69" i="57"/>
  <c r="K68" i="57"/>
  <c r="I68" i="57"/>
  <c r="G68" i="57"/>
  <c r="E68" i="57"/>
  <c r="C68" i="57"/>
  <c r="K67" i="57"/>
  <c r="I67" i="57"/>
  <c r="G67" i="57"/>
  <c r="E67" i="57"/>
  <c r="C67" i="57"/>
  <c r="K66" i="57"/>
  <c r="I66" i="57"/>
  <c r="G66" i="57"/>
  <c r="E66" i="57"/>
  <c r="C66" i="57"/>
  <c r="K65" i="57"/>
  <c r="I65" i="57"/>
  <c r="G65" i="57"/>
  <c r="E65" i="57"/>
  <c r="C65" i="57"/>
  <c r="K64" i="57"/>
  <c r="I64" i="57"/>
  <c r="G64" i="57"/>
  <c r="E64" i="57"/>
  <c r="C64" i="57"/>
  <c r="K63" i="57"/>
  <c r="I63" i="57"/>
  <c r="G63" i="57"/>
  <c r="E63" i="57"/>
  <c r="C63" i="57"/>
  <c r="K62" i="57"/>
  <c r="I62" i="57"/>
  <c r="G62" i="57"/>
  <c r="E62" i="57"/>
  <c r="C62" i="57"/>
  <c r="K61" i="57"/>
  <c r="I61" i="57"/>
  <c r="G61" i="57"/>
  <c r="E61" i="57"/>
  <c r="C61" i="57"/>
  <c r="K59" i="57"/>
  <c r="I59" i="57"/>
  <c r="G59" i="57"/>
  <c r="E59" i="57"/>
  <c r="C59" i="57"/>
  <c r="K58" i="57"/>
  <c r="I58" i="57"/>
  <c r="G58" i="57"/>
  <c r="E58" i="57"/>
  <c r="C58" i="57"/>
  <c r="K57" i="57"/>
  <c r="I57" i="57"/>
  <c r="G57" i="57"/>
  <c r="E57" i="57"/>
  <c r="C57" i="57"/>
  <c r="K56" i="57"/>
  <c r="I56" i="57"/>
  <c r="G56" i="57"/>
  <c r="E56" i="57"/>
  <c r="C56" i="57"/>
  <c r="K55" i="57"/>
  <c r="I55" i="57"/>
  <c r="G55" i="57"/>
  <c r="E55" i="57"/>
  <c r="C55" i="57"/>
  <c r="K54" i="57"/>
  <c r="I54" i="57"/>
  <c r="G54" i="57"/>
  <c r="E54" i="57"/>
  <c r="C54" i="57"/>
  <c r="K53" i="57"/>
  <c r="I53" i="57"/>
  <c r="G53" i="57"/>
  <c r="E53" i="57"/>
  <c r="C53" i="57"/>
  <c r="K51" i="57"/>
  <c r="I51" i="57"/>
  <c r="G51" i="57"/>
  <c r="E51" i="57"/>
  <c r="C51" i="57"/>
  <c r="K50" i="57"/>
  <c r="I50" i="57"/>
  <c r="G50" i="57"/>
  <c r="E50" i="57"/>
  <c r="C50" i="57"/>
  <c r="K49" i="57"/>
  <c r="I49" i="57"/>
  <c r="G49" i="57"/>
  <c r="E49" i="57"/>
  <c r="C49" i="57"/>
  <c r="K48" i="57"/>
  <c r="I48" i="57"/>
  <c r="G48" i="57"/>
  <c r="E48" i="57"/>
  <c r="C48" i="57"/>
  <c r="K47" i="57"/>
  <c r="I47" i="57"/>
  <c r="G47" i="57"/>
  <c r="E47" i="57"/>
  <c r="C47" i="57"/>
  <c r="K46" i="57"/>
  <c r="I46" i="57"/>
  <c r="G46" i="57"/>
  <c r="E46" i="57"/>
  <c r="C46" i="57"/>
  <c r="K45" i="57"/>
  <c r="I45" i="57"/>
  <c r="G45" i="57"/>
  <c r="E45" i="57"/>
  <c r="C45" i="57"/>
  <c r="K44" i="57"/>
  <c r="I44" i="57"/>
  <c r="G44" i="57"/>
  <c r="E44" i="57"/>
  <c r="C44" i="57"/>
  <c r="K43" i="57"/>
  <c r="I43" i="57"/>
  <c r="G43" i="57"/>
  <c r="E43" i="57"/>
  <c r="C43" i="57"/>
  <c r="K41" i="57"/>
  <c r="I41" i="57"/>
  <c r="G41" i="57"/>
  <c r="E41" i="57"/>
  <c r="C41" i="57"/>
  <c r="K40" i="57"/>
  <c r="I40" i="57"/>
  <c r="G40" i="57"/>
  <c r="E40" i="57"/>
  <c r="C40" i="57"/>
  <c r="K39" i="57"/>
  <c r="I39" i="57"/>
  <c r="G39" i="57"/>
  <c r="E39" i="57"/>
  <c r="C39" i="57"/>
  <c r="K38" i="57"/>
  <c r="I38" i="57"/>
  <c r="G38" i="57"/>
  <c r="E38" i="57"/>
  <c r="C38" i="57"/>
  <c r="K37" i="57"/>
  <c r="I37" i="57"/>
  <c r="G37" i="57"/>
  <c r="E37" i="57"/>
  <c r="C37" i="57"/>
  <c r="K36" i="57"/>
  <c r="I36" i="57"/>
  <c r="G36" i="57"/>
  <c r="E36" i="57"/>
  <c r="C36" i="57"/>
  <c r="K35" i="57"/>
  <c r="I35" i="57"/>
  <c r="G35" i="57"/>
  <c r="E35" i="57"/>
  <c r="C35" i="57"/>
  <c r="K32" i="57"/>
  <c r="I32" i="57"/>
  <c r="G32" i="57"/>
  <c r="E32" i="57"/>
  <c r="C32" i="57"/>
  <c r="K31" i="57"/>
  <c r="I31" i="57"/>
  <c r="G31" i="57"/>
  <c r="E31" i="57"/>
  <c r="C31" i="57"/>
  <c r="K30" i="57"/>
  <c r="I30" i="57"/>
  <c r="G30" i="57"/>
  <c r="E30" i="57"/>
  <c r="C30" i="57"/>
  <c r="K29" i="57"/>
  <c r="I29" i="57"/>
  <c r="G29" i="57"/>
  <c r="E29" i="57"/>
  <c r="C29" i="57"/>
  <c r="K28" i="57"/>
  <c r="I28" i="57"/>
  <c r="G28" i="57"/>
  <c r="E28" i="57"/>
  <c r="C28" i="57"/>
  <c r="K27" i="57"/>
  <c r="I27" i="57"/>
  <c r="G27" i="57"/>
  <c r="E27" i="57"/>
  <c r="C27" i="57"/>
  <c r="K26" i="57"/>
  <c r="I26" i="57"/>
  <c r="G26" i="57"/>
  <c r="E26" i="57"/>
  <c r="C26" i="57"/>
  <c r="K25" i="57"/>
  <c r="I25" i="57"/>
  <c r="G25" i="57"/>
  <c r="E25" i="57"/>
  <c r="C25" i="57"/>
  <c r="K24" i="57"/>
  <c r="I24" i="57"/>
  <c r="G24" i="57"/>
  <c r="E24" i="57"/>
  <c r="C24" i="57"/>
  <c r="K23" i="57"/>
  <c r="I23" i="57"/>
  <c r="G23" i="57"/>
  <c r="E23" i="57"/>
  <c r="C23" i="57"/>
  <c r="K21" i="57"/>
  <c r="I21" i="57"/>
  <c r="G21" i="57"/>
  <c r="E21" i="57"/>
  <c r="C21" i="57"/>
  <c r="K20" i="57"/>
  <c r="I20" i="57"/>
  <c r="G20" i="57"/>
  <c r="E20" i="57"/>
  <c r="C20" i="57"/>
  <c r="K19" i="57"/>
  <c r="I19" i="57"/>
  <c r="G19" i="57"/>
  <c r="E19" i="57"/>
  <c r="C19" i="57"/>
  <c r="K18" i="57"/>
  <c r="I18" i="57"/>
  <c r="G18" i="57"/>
  <c r="E18" i="57"/>
  <c r="C18" i="57"/>
  <c r="C151" i="57" s="1"/>
  <c r="C153" i="57" s="1"/>
  <c r="K17" i="57"/>
  <c r="I17" i="57"/>
  <c r="G17" i="57"/>
  <c r="E17" i="57"/>
  <c r="C17" i="57"/>
  <c r="K16" i="57"/>
  <c r="I16" i="57"/>
  <c r="G16" i="57"/>
  <c r="E16" i="57"/>
  <c r="C16" i="57"/>
  <c r="K15" i="57"/>
  <c r="I15" i="57"/>
  <c r="G15" i="57"/>
  <c r="E15" i="57"/>
  <c r="C15" i="57"/>
  <c r="K13" i="57"/>
  <c r="I13" i="57"/>
  <c r="G13" i="57"/>
  <c r="E13" i="57"/>
  <c r="C13" i="57"/>
  <c r="K12" i="57"/>
  <c r="I12" i="57"/>
  <c r="G12" i="57"/>
  <c r="E12" i="57"/>
  <c r="C12" i="57"/>
  <c r="K10" i="57"/>
  <c r="I10" i="57"/>
  <c r="G10" i="57"/>
  <c r="E10" i="57"/>
  <c r="C10" i="57"/>
  <c r="K9" i="57"/>
  <c r="I9" i="57"/>
  <c r="G9" i="57"/>
  <c r="E9" i="57"/>
  <c r="C9" i="57"/>
  <c r="K8" i="57"/>
  <c r="I8" i="57"/>
  <c r="G8" i="57"/>
  <c r="E8" i="57"/>
  <c r="E151" i="57" s="1"/>
  <c r="E153" i="57" s="1"/>
  <c r="C8" i="57"/>
  <c r="K7" i="57"/>
  <c r="I7" i="57"/>
  <c r="G7" i="57"/>
  <c r="E7" i="57"/>
  <c r="C7" i="57"/>
  <c r="K5" i="57"/>
  <c r="I5" i="57"/>
  <c r="G5" i="57"/>
  <c r="E5" i="57"/>
  <c r="C5" i="57"/>
  <c r="K4" i="57"/>
  <c r="K151" i="57" s="1"/>
  <c r="K153" i="57" s="1"/>
  <c r="I4" i="57"/>
  <c r="I151" i="57" s="1"/>
  <c r="I153" i="57" s="1"/>
  <c r="G4" i="57"/>
  <c r="G151" i="57" s="1"/>
  <c r="G153" i="57" s="1"/>
  <c r="E4" i="57"/>
  <c r="C4" i="57"/>
  <c r="G98" i="56"/>
  <c r="G97" i="56"/>
  <c r="F96" i="56"/>
  <c r="G96" i="56" s="1"/>
  <c r="F95" i="56"/>
  <c r="G95" i="56" s="1"/>
  <c r="F94" i="56"/>
  <c r="G94" i="56" s="1"/>
  <c r="F93" i="56"/>
  <c r="G93" i="56" s="1"/>
  <c r="F92" i="56"/>
  <c r="G92" i="56" s="1"/>
  <c r="F91" i="56"/>
  <c r="G91" i="56" s="1"/>
  <c r="F90" i="56"/>
  <c r="G90" i="56" s="1"/>
  <c r="F89" i="56"/>
  <c r="G89" i="56" s="1"/>
  <c r="G88" i="56"/>
  <c r="F87" i="56"/>
  <c r="G87" i="56" s="1"/>
  <c r="G86" i="56"/>
  <c r="G85" i="56"/>
  <c r="G84" i="56"/>
  <c r="G83" i="56"/>
  <c r="F82" i="56"/>
  <c r="G82" i="56" s="1"/>
  <c r="F81" i="56"/>
  <c r="G81" i="56" s="1"/>
  <c r="G80" i="56"/>
  <c r="G79" i="56"/>
  <c r="G72" i="56"/>
  <c r="G71" i="56"/>
  <c r="G70" i="56"/>
  <c r="G69" i="56"/>
  <c r="F68" i="56"/>
  <c r="G68" i="56" s="1"/>
  <c r="G62" i="56"/>
  <c r="G61" i="56"/>
  <c r="G60" i="56"/>
  <c r="G59" i="56"/>
  <c r="F57" i="56"/>
  <c r="G57" i="56" s="1"/>
  <c r="G56" i="56"/>
  <c r="G55" i="56"/>
  <c r="G49" i="56"/>
  <c r="G48" i="56"/>
  <c r="G47" i="56"/>
  <c r="G46" i="56"/>
  <c r="G45" i="56"/>
  <c r="G44" i="56"/>
  <c r="G43" i="56"/>
  <c r="G42" i="56"/>
  <c r="G41" i="56"/>
  <c r="G36" i="56"/>
  <c r="G35" i="56"/>
  <c r="G34" i="56"/>
  <c r="G33" i="56"/>
  <c r="G32" i="56"/>
  <c r="G31" i="56"/>
  <c r="G30" i="56"/>
  <c r="G29" i="56"/>
  <c r="G26" i="56"/>
  <c r="G25" i="56"/>
  <c r="G24" i="56" a="1"/>
  <c r="G24" i="56" s="1"/>
  <c r="G22" i="56"/>
  <c r="G21" i="56"/>
  <c r="G20" i="56"/>
  <c r="G19" i="56"/>
  <c r="G18" i="56"/>
  <c r="D18" i="56"/>
  <c r="C18" i="56"/>
  <c r="B18" i="56"/>
  <c r="G13" i="56"/>
  <c r="G12" i="56"/>
  <c r="G11" i="56"/>
  <c r="G10" i="56"/>
  <c r="G9" i="56"/>
  <c r="G8" i="56"/>
  <c r="G7" i="56"/>
  <c r="G6" i="56"/>
  <c r="G5" i="56"/>
  <c r="G74" i="56" l="1"/>
  <c r="G50" i="56"/>
  <c r="G58" i="56"/>
  <c r="G63" i="56" s="1"/>
  <c r="G64" i="56" s="1"/>
  <c r="I35" i="63" s="1"/>
  <c r="G37" i="56"/>
  <c r="G14" i="56"/>
  <c r="G99" i="56"/>
  <c r="M149" i="55" l="1"/>
  <c r="K149" i="55"/>
  <c r="I149" i="55"/>
  <c r="G149" i="55"/>
  <c r="E149" i="55"/>
  <c r="C149" i="55"/>
  <c r="M148" i="55"/>
  <c r="K148" i="55"/>
  <c r="I148" i="55"/>
  <c r="G148" i="55"/>
  <c r="E148" i="55"/>
  <c r="C148" i="55"/>
  <c r="M146" i="55"/>
  <c r="K146" i="55"/>
  <c r="I146" i="55"/>
  <c r="G146" i="55"/>
  <c r="E146" i="55"/>
  <c r="C146" i="55"/>
  <c r="M145" i="55"/>
  <c r="K145" i="55"/>
  <c r="I145" i="55"/>
  <c r="G145" i="55"/>
  <c r="E145" i="55"/>
  <c r="C145" i="55"/>
  <c r="M144" i="55"/>
  <c r="K144" i="55"/>
  <c r="I144" i="55"/>
  <c r="G144" i="55"/>
  <c r="E144" i="55"/>
  <c r="C144" i="55"/>
  <c r="M143" i="55"/>
  <c r="K143" i="55"/>
  <c r="I143" i="55"/>
  <c r="G143" i="55"/>
  <c r="E143" i="55"/>
  <c r="C143" i="55"/>
  <c r="M142" i="55"/>
  <c r="K142" i="55"/>
  <c r="I142" i="55"/>
  <c r="G142" i="55"/>
  <c r="E142" i="55"/>
  <c r="C142" i="55"/>
  <c r="M141" i="55"/>
  <c r="K141" i="55"/>
  <c r="I141" i="55"/>
  <c r="G141" i="55"/>
  <c r="E141" i="55"/>
  <c r="C141" i="55"/>
  <c r="M140" i="55"/>
  <c r="K140" i="55"/>
  <c r="I140" i="55"/>
  <c r="G140" i="55"/>
  <c r="E140" i="55"/>
  <c r="C140" i="55"/>
  <c r="M139" i="55"/>
  <c r="K139" i="55"/>
  <c r="I139" i="55"/>
  <c r="G139" i="55"/>
  <c r="E139" i="55"/>
  <c r="C139" i="55"/>
  <c r="M137" i="55"/>
  <c r="K137" i="55"/>
  <c r="I137" i="55"/>
  <c r="G137" i="55"/>
  <c r="E137" i="55"/>
  <c r="C137" i="55"/>
  <c r="M136" i="55"/>
  <c r="K136" i="55"/>
  <c r="I136" i="55"/>
  <c r="G136" i="55"/>
  <c r="E136" i="55"/>
  <c r="C136" i="55"/>
  <c r="M135" i="55"/>
  <c r="K135" i="55"/>
  <c r="I135" i="55"/>
  <c r="G135" i="55"/>
  <c r="E135" i="55"/>
  <c r="C135" i="55"/>
  <c r="M133" i="55"/>
  <c r="K133" i="55"/>
  <c r="I133" i="55"/>
  <c r="G133" i="55"/>
  <c r="E133" i="55"/>
  <c r="C133" i="55"/>
  <c r="M132" i="55"/>
  <c r="K132" i="55"/>
  <c r="I132" i="55"/>
  <c r="G132" i="55"/>
  <c r="E132" i="55"/>
  <c r="C132" i="55"/>
  <c r="M131" i="55"/>
  <c r="K131" i="55"/>
  <c r="I131" i="55"/>
  <c r="G131" i="55"/>
  <c r="E131" i="55"/>
  <c r="C131" i="55"/>
  <c r="M130" i="55"/>
  <c r="K130" i="55"/>
  <c r="I130" i="55"/>
  <c r="G130" i="55"/>
  <c r="E130" i="55"/>
  <c r="C130" i="55"/>
  <c r="M129" i="55"/>
  <c r="K129" i="55"/>
  <c r="I129" i="55"/>
  <c r="G129" i="55"/>
  <c r="E129" i="55"/>
  <c r="C129" i="55"/>
  <c r="M128" i="55"/>
  <c r="K128" i="55"/>
  <c r="I128" i="55"/>
  <c r="G128" i="55"/>
  <c r="E128" i="55"/>
  <c r="C128" i="55"/>
  <c r="M127" i="55"/>
  <c r="K127" i="55"/>
  <c r="I127" i="55"/>
  <c r="G127" i="55"/>
  <c r="E127" i="55"/>
  <c r="C127" i="55"/>
  <c r="M126" i="55"/>
  <c r="K126" i="55"/>
  <c r="I126" i="55"/>
  <c r="G126" i="55"/>
  <c r="E126" i="55"/>
  <c r="C126" i="55"/>
  <c r="M125" i="55"/>
  <c r="K125" i="55"/>
  <c r="I125" i="55"/>
  <c r="G125" i="55"/>
  <c r="E125" i="55"/>
  <c r="C125" i="55"/>
  <c r="M124" i="55"/>
  <c r="K124" i="55"/>
  <c r="I124" i="55"/>
  <c r="G124" i="55"/>
  <c r="E124" i="55"/>
  <c r="C124" i="55"/>
  <c r="M123" i="55"/>
  <c r="K123" i="55"/>
  <c r="I123" i="55"/>
  <c r="G123" i="55"/>
  <c r="E123" i="55"/>
  <c r="C123" i="55"/>
  <c r="M122" i="55"/>
  <c r="K122" i="55"/>
  <c r="I122" i="55"/>
  <c r="G122" i="55"/>
  <c r="E122" i="55"/>
  <c r="C122" i="55"/>
  <c r="M121" i="55"/>
  <c r="K121" i="55"/>
  <c r="I121" i="55"/>
  <c r="G121" i="55"/>
  <c r="E121" i="55"/>
  <c r="C121" i="55"/>
  <c r="M120" i="55"/>
  <c r="K120" i="55"/>
  <c r="I120" i="55"/>
  <c r="G120" i="55"/>
  <c r="E120" i="55"/>
  <c r="C120" i="55"/>
  <c r="M119" i="55"/>
  <c r="K119" i="55"/>
  <c r="I119" i="55"/>
  <c r="G119" i="55"/>
  <c r="E119" i="55"/>
  <c r="C119" i="55"/>
  <c r="M118" i="55"/>
  <c r="K118" i="55"/>
  <c r="I118" i="55"/>
  <c r="G118" i="55"/>
  <c r="E118" i="55"/>
  <c r="C118" i="55"/>
  <c r="M117" i="55"/>
  <c r="K117" i="55"/>
  <c r="I117" i="55"/>
  <c r="G117" i="55"/>
  <c r="E117" i="55"/>
  <c r="C117" i="55"/>
  <c r="M116" i="55"/>
  <c r="K116" i="55"/>
  <c r="I116" i="55"/>
  <c r="G116" i="55"/>
  <c r="E116" i="55"/>
  <c r="C116" i="55"/>
  <c r="M115" i="55"/>
  <c r="K115" i="55"/>
  <c r="I115" i="55"/>
  <c r="G115" i="55"/>
  <c r="E115" i="55"/>
  <c r="C115" i="55"/>
  <c r="M114" i="55"/>
  <c r="K114" i="55"/>
  <c r="I114" i="55"/>
  <c r="G114" i="55"/>
  <c r="E114" i="55"/>
  <c r="C114" i="55"/>
  <c r="M113" i="55"/>
  <c r="K113" i="55"/>
  <c r="I113" i="55"/>
  <c r="G113" i="55"/>
  <c r="E113" i="55"/>
  <c r="C113" i="55"/>
  <c r="M112" i="55"/>
  <c r="K112" i="55"/>
  <c r="I112" i="55"/>
  <c r="G112" i="55"/>
  <c r="E112" i="55"/>
  <c r="C112" i="55"/>
  <c r="M111" i="55"/>
  <c r="M151" i="55" s="1"/>
  <c r="M153" i="55" s="1"/>
  <c r="K111" i="55"/>
  <c r="I111" i="55"/>
  <c r="G111" i="55"/>
  <c r="E111" i="55"/>
  <c r="C111" i="55"/>
  <c r="K109" i="55"/>
  <c r="I109" i="55"/>
  <c r="G109" i="55"/>
  <c r="E109" i="55"/>
  <c r="C109" i="55"/>
  <c r="K108" i="55"/>
  <c r="I108" i="55"/>
  <c r="G108" i="55"/>
  <c r="E108" i="55"/>
  <c r="C108" i="55"/>
  <c r="K107" i="55"/>
  <c r="I107" i="55"/>
  <c r="G107" i="55"/>
  <c r="E107" i="55"/>
  <c r="C107" i="55"/>
  <c r="K106" i="55"/>
  <c r="K105" i="55"/>
  <c r="I105" i="55"/>
  <c r="G105" i="55"/>
  <c r="E105" i="55"/>
  <c r="C105" i="55"/>
  <c r="K104" i="55"/>
  <c r="I104" i="55"/>
  <c r="G104" i="55"/>
  <c r="E104" i="55"/>
  <c r="C104" i="55"/>
  <c r="K103" i="55"/>
  <c r="I103" i="55"/>
  <c r="G103" i="55"/>
  <c r="E103" i="55"/>
  <c r="C103" i="55"/>
  <c r="K102" i="55"/>
  <c r="I102" i="55"/>
  <c r="G102" i="55"/>
  <c r="E102" i="55"/>
  <c r="C102" i="55"/>
  <c r="K101" i="55"/>
  <c r="I101" i="55"/>
  <c r="G101" i="55"/>
  <c r="E101" i="55"/>
  <c r="C101" i="55"/>
  <c r="K100" i="55"/>
  <c r="I100" i="55"/>
  <c r="G100" i="55"/>
  <c r="E100" i="55"/>
  <c r="C100" i="55"/>
  <c r="K99" i="55"/>
  <c r="I99" i="55"/>
  <c r="G99" i="55"/>
  <c r="E99" i="55"/>
  <c r="C99" i="55"/>
  <c r="K96" i="55"/>
  <c r="I96" i="55"/>
  <c r="G96" i="55"/>
  <c r="E96" i="55"/>
  <c r="C96" i="55"/>
  <c r="K95" i="55"/>
  <c r="I95" i="55"/>
  <c r="G95" i="55"/>
  <c r="E95" i="55"/>
  <c r="C95" i="55"/>
  <c r="K94" i="55"/>
  <c r="I94" i="55"/>
  <c r="G94" i="55"/>
  <c r="E94" i="55"/>
  <c r="C94" i="55"/>
  <c r="K93" i="55"/>
  <c r="I93" i="55"/>
  <c r="G93" i="55"/>
  <c r="E93" i="55"/>
  <c r="C93" i="55"/>
  <c r="K91" i="55"/>
  <c r="I91" i="55"/>
  <c r="G91" i="55"/>
  <c r="E91" i="55"/>
  <c r="C91" i="55"/>
  <c r="K90" i="55"/>
  <c r="I90" i="55"/>
  <c r="G90" i="55"/>
  <c r="E90" i="55"/>
  <c r="C90" i="55"/>
  <c r="K89" i="55"/>
  <c r="I89" i="55"/>
  <c r="G89" i="55"/>
  <c r="E89" i="55"/>
  <c r="C89" i="55"/>
  <c r="K88" i="55"/>
  <c r="I88" i="55"/>
  <c r="G88" i="55"/>
  <c r="E88" i="55"/>
  <c r="C88" i="55"/>
  <c r="K87" i="55"/>
  <c r="I87" i="55"/>
  <c r="G87" i="55"/>
  <c r="E87" i="55"/>
  <c r="C87" i="55"/>
  <c r="K84" i="55"/>
  <c r="I84" i="55"/>
  <c r="G84" i="55"/>
  <c r="E84" i="55"/>
  <c r="C84" i="55"/>
  <c r="K83" i="55"/>
  <c r="I83" i="55"/>
  <c r="G83" i="55"/>
  <c r="E83" i="55"/>
  <c r="C83" i="55"/>
  <c r="K82" i="55"/>
  <c r="I82" i="55"/>
  <c r="G82" i="55"/>
  <c r="E82" i="55"/>
  <c r="C82" i="55"/>
  <c r="K81" i="55"/>
  <c r="I81" i="55"/>
  <c r="G81" i="55"/>
  <c r="E81" i="55"/>
  <c r="C81" i="55"/>
  <c r="K80" i="55"/>
  <c r="I80" i="55"/>
  <c r="G80" i="55"/>
  <c r="E80" i="55"/>
  <c r="C80" i="55"/>
  <c r="K79" i="55"/>
  <c r="I79" i="55"/>
  <c r="G79" i="55"/>
  <c r="E79" i="55"/>
  <c r="C79" i="55"/>
  <c r="K78" i="55"/>
  <c r="I78" i="55"/>
  <c r="G78" i="55"/>
  <c r="E78" i="55"/>
  <c r="C78" i="55"/>
  <c r="K77" i="55"/>
  <c r="I77" i="55"/>
  <c r="G77" i="55"/>
  <c r="E77" i="55"/>
  <c r="C77" i="55"/>
  <c r="K76" i="55"/>
  <c r="I76" i="55"/>
  <c r="G76" i="55"/>
  <c r="E76" i="55"/>
  <c r="C76" i="55"/>
  <c r="K74" i="55"/>
  <c r="I74" i="55"/>
  <c r="G74" i="55"/>
  <c r="E74" i="55"/>
  <c r="C74" i="55"/>
  <c r="K73" i="55"/>
  <c r="I73" i="55"/>
  <c r="G73" i="55"/>
  <c r="E73" i="55"/>
  <c r="C73" i="55"/>
  <c r="K72" i="55"/>
  <c r="I72" i="55"/>
  <c r="G72" i="55"/>
  <c r="E72" i="55"/>
  <c r="C72" i="55"/>
  <c r="K71" i="55"/>
  <c r="I71" i="55"/>
  <c r="G71" i="55"/>
  <c r="E71" i="55"/>
  <c r="C71" i="55"/>
  <c r="K70" i="55"/>
  <c r="I70" i="55"/>
  <c r="G70" i="55"/>
  <c r="E70" i="55"/>
  <c r="C70" i="55"/>
  <c r="K69" i="55"/>
  <c r="I69" i="55"/>
  <c r="G69" i="55"/>
  <c r="E69" i="55"/>
  <c r="C69" i="55"/>
  <c r="K68" i="55"/>
  <c r="I68" i="55"/>
  <c r="G68" i="55"/>
  <c r="E68" i="55"/>
  <c r="C68" i="55"/>
  <c r="K67" i="55"/>
  <c r="I67" i="55"/>
  <c r="G67" i="55"/>
  <c r="E67" i="55"/>
  <c r="C67" i="55"/>
  <c r="K66" i="55"/>
  <c r="I66" i="55"/>
  <c r="G66" i="55"/>
  <c r="E66" i="55"/>
  <c r="C66" i="55"/>
  <c r="K65" i="55"/>
  <c r="I65" i="55"/>
  <c r="G65" i="55"/>
  <c r="E65" i="55"/>
  <c r="C65" i="55"/>
  <c r="K64" i="55"/>
  <c r="I64" i="55"/>
  <c r="G64" i="55"/>
  <c r="E64" i="55"/>
  <c r="C64" i="55"/>
  <c r="K63" i="55"/>
  <c r="I63" i="55"/>
  <c r="G63" i="55"/>
  <c r="E63" i="55"/>
  <c r="C63" i="55"/>
  <c r="K62" i="55"/>
  <c r="I62" i="55"/>
  <c r="G62" i="55"/>
  <c r="E62" i="55"/>
  <c r="C62" i="55"/>
  <c r="K61" i="55"/>
  <c r="I61" i="55"/>
  <c r="G61" i="55"/>
  <c r="E61" i="55"/>
  <c r="C61" i="55"/>
  <c r="K59" i="55"/>
  <c r="I59" i="55"/>
  <c r="G59" i="55"/>
  <c r="E59" i="55"/>
  <c r="C59" i="55"/>
  <c r="K58" i="55"/>
  <c r="I58" i="55"/>
  <c r="G58" i="55"/>
  <c r="E58" i="55"/>
  <c r="C58" i="55"/>
  <c r="K57" i="55"/>
  <c r="I57" i="55"/>
  <c r="G57" i="55"/>
  <c r="E57" i="55"/>
  <c r="C57" i="55"/>
  <c r="K56" i="55"/>
  <c r="I56" i="55"/>
  <c r="G56" i="55"/>
  <c r="E56" i="55"/>
  <c r="C56" i="55"/>
  <c r="K55" i="55"/>
  <c r="I55" i="55"/>
  <c r="G55" i="55"/>
  <c r="E55" i="55"/>
  <c r="C55" i="55"/>
  <c r="K54" i="55"/>
  <c r="I54" i="55"/>
  <c r="G54" i="55"/>
  <c r="E54" i="55"/>
  <c r="C54" i="55"/>
  <c r="K53" i="55"/>
  <c r="I53" i="55"/>
  <c r="G53" i="55"/>
  <c r="E53" i="55"/>
  <c r="C53" i="55"/>
  <c r="K51" i="55"/>
  <c r="I51" i="55"/>
  <c r="G51" i="55"/>
  <c r="E51" i="55"/>
  <c r="C51" i="55"/>
  <c r="K50" i="55"/>
  <c r="I50" i="55"/>
  <c r="G50" i="55"/>
  <c r="E50" i="55"/>
  <c r="C50" i="55"/>
  <c r="K49" i="55"/>
  <c r="I49" i="55"/>
  <c r="G49" i="55"/>
  <c r="E49" i="55"/>
  <c r="C49" i="55"/>
  <c r="K48" i="55"/>
  <c r="I48" i="55"/>
  <c r="G48" i="55"/>
  <c r="E48" i="55"/>
  <c r="C48" i="55"/>
  <c r="K47" i="55"/>
  <c r="I47" i="55"/>
  <c r="G47" i="55"/>
  <c r="E47" i="55"/>
  <c r="C47" i="55"/>
  <c r="K46" i="55"/>
  <c r="I46" i="55"/>
  <c r="G46" i="55"/>
  <c r="E46" i="55"/>
  <c r="C46" i="55"/>
  <c r="K45" i="55"/>
  <c r="I45" i="55"/>
  <c r="G45" i="55"/>
  <c r="E45" i="55"/>
  <c r="C45" i="55"/>
  <c r="K44" i="55"/>
  <c r="I44" i="55"/>
  <c r="G44" i="55"/>
  <c r="E44" i="55"/>
  <c r="C44" i="55"/>
  <c r="K43" i="55"/>
  <c r="I43" i="55"/>
  <c r="G43" i="55"/>
  <c r="E43" i="55"/>
  <c r="C43" i="55"/>
  <c r="K41" i="55"/>
  <c r="I41" i="55"/>
  <c r="G41" i="55"/>
  <c r="E41" i="55"/>
  <c r="C41" i="55"/>
  <c r="K40" i="55"/>
  <c r="I40" i="55"/>
  <c r="G40" i="55"/>
  <c r="E40" i="55"/>
  <c r="C40" i="55"/>
  <c r="K39" i="55"/>
  <c r="I39" i="55"/>
  <c r="G39" i="55"/>
  <c r="E39" i="55"/>
  <c r="C39" i="55"/>
  <c r="K38" i="55"/>
  <c r="I38" i="55"/>
  <c r="G38" i="55"/>
  <c r="E38" i="55"/>
  <c r="C38" i="55"/>
  <c r="K37" i="55"/>
  <c r="I37" i="55"/>
  <c r="G37" i="55"/>
  <c r="E37" i="55"/>
  <c r="C37" i="55"/>
  <c r="K36" i="55"/>
  <c r="I36" i="55"/>
  <c r="G36" i="55"/>
  <c r="E36" i="55"/>
  <c r="C36" i="55"/>
  <c r="K35" i="55"/>
  <c r="I35" i="55"/>
  <c r="G35" i="55"/>
  <c r="E35" i="55"/>
  <c r="C35" i="55"/>
  <c r="K32" i="55"/>
  <c r="I32" i="55"/>
  <c r="G32" i="55"/>
  <c r="E32" i="55"/>
  <c r="C32" i="55"/>
  <c r="K31" i="55"/>
  <c r="I31" i="55"/>
  <c r="G31" i="55"/>
  <c r="E31" i="55"/>
  <c r="C31" i="55"/>
  <c r="K30" i="55"/>
  <c r="I30" i="55"/>
  <c r="G30" i="55"/>
  <c r="E30" i="55"/>
  <c r="C30" i="55"/>
  <c r="K29" i="55"/>
  <c r="I29" i="55"/>
  <c r="G29" i="55"/>
  <c r="E29" i="55"/>
  <c r="C29" i="55"/>
  <c r="K28" i="55"/>
  <c r="I28" i="55"/>
  <c r="G28" i="55"/>
  <c r="E28" i="55"/>
  <c r="C28" i="55"/>
  <c r="K27" i="55"/>
  <c r="I27" i="55"/>
  <c r="G27" i="55"/>
  <c r="E27" i="55"/>
  <c r="C27" i="55"/>
  <c r="K26" i="55"/>
  <c r="I26" i="55"/>
  <c r="G26" i="55"/>
  <c r="E26" i="55"/>
  <c r="C26" i="55"/>
  <c r="K25" i="55"/>
  <c r="I25" i="55"/>
  <c r="G25" i="55"/>
  <c r="E25" i="55"/>
  <c r="C25" i="55"/>
  <c r="K24" i="55"/>
  <c r="I24" i="55"/>
  <c r="G24" i="55"/>
  <c r="E24" i="55"/>
  <c r="C24" i="55"/>
  <c r="K23" i="55"/>
  <c r="I23" i="55"/>
  <c r="G23" i="55"/>
  <c r="E23" i="55"/>
  <c r="C23" i="55"/>
  <c r="K21" i="55"/>
  <c r="I21" i="55"/>
  <c r="G21" i="55"/>
  <c r="E21" i="55"/>
  <c r="C21" i="55"/>
  <c r="K20" i="55"/>
  <c r="I20" i="55"/>
  <c r="G20" i="55"/>
  <c r="E20" i="55"/>
  <c r="C20" i="55"/>
  <c r="K19" i="55"/>
  <c r="I19" i="55"/>
  <c r="G19" i="55"/>
  <c r="E19" i="55"/>
  <c r="C19" i="55"/>
  <c r="K18" i="55"/>
  <c r="I18" i="55"/>
  <c r="G18" i="55"/>
  <c r="E18" i="55"/>
  <c r="C18" i="55"/>
  <c r="C151" i="55" s="1"/>
  <c r="C153" i="55" s="1"/>
  <c r="K17" i="55"/>
  <c r="I17" i="55"/>
  <c r="G17" i="55"/>
  <c r="E17" i="55"/>
  <c r="C17" i="55"/>
  <c r="K16" i="55"/>
  <c r="I16" i="55"/>
  <c r="G16" i="55"/>
  <c r="E16" i="55"/>
  <c r="C16" i="55"/>
  <c r="K15" i="55"/>
  <c r="I15" i="55"/>
  <c r="G15" i="55"/>
  <c r="E15" i="55"/>
  <c r="C15" i="55"/>
  <c r="K13" i="55"/>
  <c r="I13" i="55"/>
  <c r="G13" i="55"/>
  <c r="E13" i="55"/>
  <c r="C13" i="55"/>
  <c r="K12" i="55"/>
  <c r="I12" i="55"/>
  <c r="G12" i="55"/>
  <c r="E12" i="55"/>
  <c r="C12" i="55"/>
  <c r="K10" i="55"/>
  <c r="I10" i="55"/>
  <c r="G10" i="55"/>
  <c r="E10" i="55"/>
  <c r="C10" i="55"/>
  <c r="K9" i="55"/>
  <c r="I9" i="55"/>
  <c r="G9" i="55"/>
  <c r="E9" i="55"/>
  <c r="C9" i="55"/>
  <c r="K8" i="55"/>
  <c r="I8" i="55"/>
  <c r="G8" i="55"/>
  <c r="E8" i="55"/>
  <c r="E151" i="55" s="1"/>
  <c r="E153" i="55" s="1"/>
  <c r="C8" i="55"/>
  <c r="K7" i="55"/>
  <c r="I7" i="55"/>
  <c r="G7" i="55"/>
  <c r="E7" i="55"/>
  <c r="C7" i="55"/>
  <c r="K5" i="55"/>
  <c r="I5" i="55"/>
  <c r="G5" i="55"/>
  <c r="E5" i="55"/>
  <c r="C5" i="55"/>
  <c r="K4" i="55"/>
  <c r="K151" i="55" s="1"/>
  <c r="K153" i="55" s="1"/>
  <c r="I4" i="55"/>
  <c r="I151" i="55" s="1"/>
  <c r="I153" i="55" s="1"/>
  <c r="G4" i="55"/>
  <c r="G151" i="55" s="1"/>
  <c r="G153" i="55" s="1"/>
  <c r="E4" i="55"/>
  <c r="C4" i="55"/>
  <c r="G98" i="54" l="1"/>
  <c r="G97" i="54"/>
  <c r="F96" i="54"/>
  <c r="G96" i="54" s="1"/>
  <c r="F95" i="54"/>
  <c r="G95" i="54" s="1"/>
  <c r="F94" i="54"/>
  <c r="G94" i="54" s="1"/>
  <c r="F93" i="54"/>
  <c r="G93" i="54" s="1"/>
  <c r="F92" i="54"/>
  <c r="G92" i="54" s="1"/>
  <c r="F91" i="54"/>
  <c r="G91" i="54" s="1"/>
  <c r="F90" i="54"/>
  <c r="G90" i="54" s="1"/>
  <c r="F89" i="54"/>
  <c r="G89" i="54" s="1"/>
  <c r="G88" i="54"/>
  <c r="F87" i="54"/>
  <c r="G87" i="54" s="1"/>
  <c r="G86" i="54"/>
  <c r="G85" i="54"/>
  <c r="G84" i="54"/>
  <c r="G83" i="54"/>
  <c r="F82" i="54"/>
  <c r="G82" i="54" s="1"/>
  <c r="F81" i="54"/>
  <c r="G81" i="54" s="1"/>
  <c r="G80" i="54"/>
  <c r="G79" i="54"/>
  <c r="G72" i="54"/>
  <c r="G71" i="54"/>
  <c r="G70" i="54"/>
  <c r="G69" i="54"/>
  <c r="F68" i="54"/>
  <c r="G68" i="54" s="1"/>
  <c r="G62" i="54"/>
  <c r="G61" i="54"/>
  <c r="G60" i="54"/>
  <c r="G59" i="54"/>
  <c r="F57" i="54"/>
  <c r="G57" i="54" s="1"/>
  <c r="G56" i="54"/>
  <c r="G55" i="54"/>
  <c r="G49" i="54"/>
  <c r="G48" i="54"/>
  <c r="G47" i="54"/>
  <c r="G46" i="54"/>
  <c r="G45" i="54"/>
  <c r="G44" i="54"/>
  <c r="G43" i="54"/>
  <c r="G42" i="54"/>
  <c r="G41" i="54"/>
  <c r="G36" i="54"/>
  <c r="G35" i="54"/>
  <c r="G34" i="54"/>
  <c r="G33" i="54"/>
  <c r="G32" i="54"/>
  <c r="G31" i="54"/>
  <c r="G30" i="54"/>
  <c r="G29" i="54"/>
  <c r="G26" i="54"/>
  <c r="G25" i="54"/>
  <c r="G24" i="54" a="1"/>
  <c r="G24" i="54" s="1"/>
  <c r="G22" i="54"/>
  <c r="G21" i="54"/>
  <c r="G20" i="54"/>
  <c r="G19" i="54"/>
  <c r="G18" i="54"/>
  <c r="D18" i="54"/>
  <c r="C18" i="54"/>
  <c r="B18" i="54"/>
  <c r="G13" i="54"/>
  <c r="G12" i="54"/>
  <c r="G11" i="54"/>
  <c r="G10" i="54"/>
  <c r="G9" i="54"/>
  <c r="G8" i="54"/>
  <c r="G7" i="54"/>
  <c r="G6" i="54"/>
  <c r="G5" i="54"/>
  <c r="M149" i="53"/>
  <c r="K149" i="53"/>
  <c r="I149" i="53"/>
  <c r="G149" i="53"/>
  <c r="E149" i="53"/>
  <c r="C149" i="53"/>
  <c r="M148" i="53"/>
  <c r="K148" i="53"/>
  <c r="I148" i="53"/>
  <c r="G148" i="53"/>
  <c r="E148" i="53"/>
  <c r="C148" i="53"/>
  <c r="M146" i="53"/>
  <c r="K146" i="53"/>
  <c r="I146" i="53"/>
  <c r="G146" i="53"/>
  <c r="E146" i="53"/>
  <c r="C146" i="53"/>
  <c r="M145" i="53"/>
  <c r="K145" i="53"/>
  <c r="I145" i="53"/>
  <c r="G145" i="53"/>
  <c r="E145" i="53"/>
  <c r="C145" i="53"/>
  <c r="M144" i="53"/>
  <c r="K144" i="53"/>
  <c r="I144" i="53"/>
  <c r="G144" i="53"/>
  <c r="E144" i="53"/>
  <c r="C144" i="53"/>
  <c r="M143" i="53"/>
  <c r="K143" i="53"/>
  <c r="I143" i="53"/>
  <c r="G143" i="53"/>
  <c r="E143" i="53"/>
  <c r="C143" i="53"/>
  <c r="M142" i="53"/>
  <c r="K142" i="53"/>
  <c r="I142" i="53"/>
  <c r="G142" i="53"/>
  <c r="E142" i="53"/>
  <c r="C142" i="53"/>
  <c r="M141" i="53"/>
  <c r="K141" i="53"/>
  <c r="I141" i="53"/>
  <c r="G141" i="53"/>
  <c r="E141" i="53"/>
  <c r="C141" i="53"/>
  <c r="M140" i="53"/>
  <c r="K140" i="53"/>
  <c r="I140" i="53"/>
  <c r="G140" i="53"/>
  <c r="E140" i="53"/>
  <c r="C140" i="53"/>
  <c r="M139" i="53"/>
  <c r="K139" i="53"/>
  <c r="I139" i="53"/>
  <c r="G139" i="53"/>
  <c r="E139" i="53"/>
  <c r="C139" i="53"/>
  <c r="M137" i="53"/>
  <c r="K137" i="53"/>
  <c r="I137" i="53"/>
  <c r="G137" i="53"/>
  <c r="E137" i="53"/>
  <c r="C137" i="53"/>
  <c r="M136" i="53"/>
  <c r="K136" i="53"/>
  <c r="I136" i="53"/>
  <c r="G136" i="53"/>
  <c r="E136" i="53"/>
  <c r="C136" i="53"/>
  <c r="M135" i="53"/>
  <c r="K135" i="53"/>
  <c r="I135" i="53"/>
  <c r="G135" i="53"/>
  <c r="E135" i="53"/>
  <c r="C135" i="53"/>
  <c r="M133" i="53"/>
  <c r="K133" i="53"/>
  <c r="I133" i="53"/>
  <c r="G133" i="53"/>
  <c r="E133" i="53"/>
  <c r="C133" i="53"/>
  <c r="M132" i="53"/>
  <c r="K132" i="53"/>
  <c r="I132" i="53"/>
  <c r="G132" i="53"/>
  <c r="E132" i="53"/>
  <c r="C132" i="53"/>
  <c r="M131" i="53"/>
  <c r="K131" i="53"/>
  <c r="I131" i="53"/>
  <c r="G131" i="53"/>
  <c r="E131" i="53"/>
  <c r="C131" i="53"/>
  <c r="M130" i="53"/>
  <c r="K130" i="53"/>
  <c r="I130" i="53"/>
  <c r="G130" i="53"/>
  <c r="E130" i="53"/>
  <c r="C130" i="53"/>
  <c r="M129" i="53"/>
  <c r="K129" i="53"/>
  <c r="I129" i="53"/>
  <c r="G129" i="53"/>
  <c r="E129" i="53"/>
  <c r="C129" i="53"/>
  <c r="M128" i="53"/>
  <c r="K128" i="53"/>
  <c r="I128" i="53"/>
  <c r="G128" i="53"/>
  <c r="E128" i="53"/>
  <c r="C128" i="53"/>
  <c r="M127" i="53"/>
  <c r="K127" i="53"/>
  <c r="I127" i="53"/>
  <c r="G127" i="53"/>
  <c r="E127" i="53"/>
  <c r="C127" i="53"/>
  <c r="M126" i="53"/>
  <c r="K126" i="53"/>
  <c r="I126" i="53"/>
  <c r="G126" i="53"/>
  <c r="E126" i="53"/>
  <c r="C126" i="53"/>
  <c r="M125" i="53"/>
  <c r="K125" i="53"/>
  <c r="I125" i="53"/>
  <c r="G125" i="53"/>
  <c r="E125" i="53"/>
  <c r="C125" i="53"/>
  <c r="M124" i="53"/>
  <c r="K124" i="53"/>
  <c r="I124" i="53"/>
  <c r="G124" i="53"/>
  <c r="E124" i="53"/>
  <c r="C124" i="53"/>
  <c r="M123" i="53"/>
  <c r="K123" i="53"/>
  <c r="I123" i="53"/>
  <c r="G123" i="53"/>
  <c r="E123" i="53"/>
  <c r="C123" i="53"/>
  <c r="M122" i="53"/>
  <c r="K122" i="53"/>
  <c r="I122" i="53"/>
  <c r="G122" i="53"/>
  <c r="E122" i="53"/>
  <c r="C122" i="53"/>
  <c r="M121" i="53"/>
  <c r="K121" i="53"/>
  <c r="I121" i="53"/>
  <c r="G121" i="53"/>
  <c r="E121" i="53"/>
  <c r="C121" i="53"/>
  <c r="M120" i="53"/>
  <c r="K120" i="53"/>
  <c r="I120" i="53"/>
  <c r="G120" i="53"/>
  <c r="E120" i="53"/>
  <c r="C120" i="53"/>
  <c r="M119" i="53"/>
  <c r="K119" i="53"/>
  <c r="I119" i="53"/>
  <c r="G119" i="53"/>
  <c r="E119" i="53"/>
  <c r="C119" i="53"/>
  <c r="M118" i="53"/>
  <c r="K118" i="53"/>
  <c r="I118" i="53"/>
  <c r="G118" i="53"/>
  <c r="E118" i="53"/>
  <c r="C118" i="53"/>
  <c r="M117" i="53"/>
  <c r="K117" i="53"/>
  <c r="I117" i="53"/>
  <c r="G117" i="53"/>
  <c r="E117" i="53"/>
  <c r="C117" i="53"/>
  <c r="M116" i="53"/>
  <c r="K116" i="53"/>
  <c r="I116" i="53"/>
  <c r="G116" i="53"/>
  <c r="E116" i="53"/>
  <c r="C116" i="53"/>
  <c r="M115" i="53"/>
  <c r="K115" i="53"/>
  <c r="I115" i="53"/>
  <c r="G115" i="53"/>
  <c r="E115" i="53"/>
  <c r="C115" i="53"/>
  <c r="M114" i="53"/>
  <c r="K114" i="53"/>
  <c r="I114" i="53"/>
  <c r="G114" i="53"/>
  <c r="E114" i="53"/>
  <c r="C114" i="53"/>
  <c r="M113" i="53"/>
  <c r="K113" i="53"/>
  <c r="I113" i="53"/>
  <c r="G113" i="53"/>
  <c r="E113" i="53"/>
  <c r="C113" i="53"/>
  <c r="M112" i="53"/>
  <c r="K112" i="53"/>
  <c r="I112" i="53"/>
  <c r="G112" i="53"/>
  <c r="E112" i="53"/>
  <c r="C112" i="53"/>
  <c r="M111" i="53"/>
  <c r="M151" i="53" s="1"/>
  <c r="M153" i="53" s="1"/>
  <c r="K111" i="53"/>
  <c r="I111" i="53"/>
  <c r="G111" i="53"/>
  <c r="E111" i="53"/>
  <c r="C111" i="53"/>
  <c r="K109" i="53"/>
  <c r="I109" i="53"/>
  <c r="G109" i="53"/>
  <c r="E109" i="53"/>
  <c r="C109" i="53"/>
  <c r="K108" i="53"/>
  <c r="I108" i="53"/>
  <c r="G108" i="53"/>
  <c r="E108" i="53"/>
  <c r="C108" i="53"/>
  <c r="K107" i="53"/>
  <c r="I107" i="53"/>
  <c r="G107" i="53"/>
  <c r="E107" i="53"/>
  <c r="C107" i="53"/>
  <c r="K106" i="53"/>
  <c r="K105" i="53"/>
  <c r="I105" i="53"/>
  <c r="G105" i="53"/>
  <c r="E105" i="53"/>
  <c r="C105" i="53"/>
  <c r="K104" i="53"/>
  <c r="I104" i="53"/>
  <c r="G104" i="53"/>
  <c r="E104" i="53"/>
  <c r="C104" i="53"/>
  <c r="K103" i="53"/>
  <c r="I103" i="53"/>
  <c r="G103" i="53"/>
  <c r="E103" i="53"/>
  <c r="C103" i="53"/>
  <c r="K102" i="53"/>
  <c r="I102" i="53"/>
  <c r="G102" i="53"/>
  <c r="E102" i="53"/>
  <c r="C102" i="53"/>
  <c r="K101" i="53"/>
  <c r="I101" i="53"/>
  <c r="G101" i="53"/>
  <c r="E101" i="53"/>
  <c r="C101" i="53"/>
  <c r="K100" i="53"/>
  <c r="I100" i="53"/>
  <c r="G100" i="53"/>
  <c r="E100" i="53"/>
  <c r="C100" i="53"/>
  <c r="K99" i="53"/>
  <c r="I99" i="53"/>
  <c r="G99" i="53"/>
  <c r="E99" i="53"/>
  <c r="C99" i="53"/>
  <c r="K96" i="53"/>
  <c r="I96" i="53"/>
  <c r="G96" i="53"/>
  <c r="E96" i="53"/>
  <c r="C96" i="53"/>
  <c r="K95" i="53"/>
  <c r="I95" i="53"/>
  <c r="G95" i="53"/>
  <c r="E95" i="53"/>
  <c r="C95" i="53"/>
  <c r="K94" i="53"/>
  <c r="I94" i="53"/>
  <c r="G94" i="53"/>
  <c r="E94" i="53"/>
  <c r="C94" i="53"/>
  <c r="K93" i="53"/>
  <c r="I93" i="53"/>
  <c r="G93" i="53"/>
  <c r="E93" i="53"/>
  <c r="C93" i="53"/>
  <c r="K91" i="53"/>
  <c r="I91" i="53"/>
  <c r="G91" i="53"/>
  <c r="E91" i="53"/>
  <c r="C91" i="53"/>
  <c r="K90" i="53"/>
  <c r="I90" i="53"/>
  <c r="G90" i="53"/>
  <c r="E90" i="53"/>
  <c r="C90" i="53"/>
  <c r="K89" i="53"/>
  <c r="I89" i="53"/>
  <c r="G89" i="53"/>
  <c r="E89" i="53"/>
  <c r="C89" i="53"/>
  <c r="K88" i="53"/>
  <c r="I88" i="53"/>
  <c r="G88" i="53"/>
  <c r="E88" i="53"/>
  <c r="C88" i="53"/>
  <c r="K87" i="53"/>
  <c r="I87" i="53"/>
  <c r="G87" i="53"/>
  <c r="E87" i="53"/>
  <c r="C87" i="53"/>
  <c r="K84" i="53"/>
  <c r="I84" i="53"/>
  <c r="G84" i="53"/>
  <c r="E84" i="53"/>
  <c r="C84" i="53"/>
  <c r="K83" i="53"/>
  <c r="I83" i="53"/>
  <c r="G83" i="53"/>
  <c r="E83" i="53"/>
  <c r="C83" i="53"/>
  <c r="K82" i="53"/>
  <c r="I82" i="53"/>
  <c r="G82" i="53"/>
  <c r="E82" i="53"/>
  <c r="C82" i="53"/>
  <c r="K81" i="53"/>
  <c r="I81" i="53"/>
  <c r="G81" i="53"/>
  <c r="E81" i="53"/>
  <c r="C81" i="53"/>
  <c r="K80" i="53"/>
  <c r="I80" i="53"/>
  <c r="G80" i="53"/>
  <c r="E80" i="53"/>
  <c r="C80" i="53"/>
  <c r="K79" i="53"/>
  <c r="I79" i="53"/>
  <c r="G79" i="53"/>
  <c r="E79" i="53"/>
  <c r="C79" i="53"/>
  <c r="K78" i="53"/>
  <c r="I78" i="53"/>
  <c r="G78" i="53"/>
  <c r="E78" i="53"/>
  <c r="C78" i="53"/>
  <c r="K77" i="53"/>
  <c r="I77" i="53"/>
  <c r="G77" i="53"/>
  <c r="E77" i="53"/>
  <c r="C77" i="53"/>
  <c r="K76" i="53"/>
  <c r="I76" i="53"/>
  <c r="G76" i="53"/>
  <c r="E76" i="53"/>
  <c r="C76" i="53"/>
  <c r="K74" i="53"/>
  <c r="I74" i="53"/>
  <c r="G74" i="53"/>
  <c r="E74" i="53"/>
  <c r="C74" i="53"/>
  <c r="K73" i="53"/>
  <c r="I73" i="53"/>
  <c r="G73" i="53"/>
  <c r="E73" i="53"/>
  <c r="C73" i="53"/>
  <c r="K72" i="53"/>
  <c r="I72" i="53"/>
  <c r="G72" i="53"/>
  <c r="E72" i="53"/>
  <c r="C72" i="53"/>
  <c r="K71" i="53"/>
  <c r="I71" i="53"/>
  <c r="G71" i="53"/>
  <c r="E71" i="53"/>
  <c r="C71" i="53"/>
  <c r="K70" i="53"/>
  <c r="I70" i="53"/>
  <c r="G70" i="53"/>
  <c r="E70" i="53"/>
  <c r="C70" i="53"/>
  <c r="K69" i="53"/>
  <c r="I69" i="53"/>
  <c r="G69" i="53"/>
  <c r="E69" i="53"/>
  <c r="C69" i="53"/>
  <c r="K68" i="53"/>
  <c r="I68" i="53"/>
  <c r="G68" i="53"/>
  <c r="E68" i="53"/>
  <c r="C68" i="53"/>
  <c r="K67" i="53"/>
  <c r="I67" i="53"/>
  <c r="G67" i="53"/>
  <c r="E67" i="53"/>
  <c r="C67" i="53"/>
  <c r="K66" i="53"/>
  <c r="I66" i="53"/>
  <c r="G66" i="53"/>
  <c r="E66" i="53"/>
  <c r="C66" i="53"/>
  <c r="K65" i="53"/>
  <c r="I65" i="53"/>
  <c r="G65" i="53"/>
  <c r="E65" i="53"/>
  <c r="C65" i="53"/>
  <c r="K64" i="53"/>
  <c r="I64" i="53"/>
  <c r="G64" i="53"/>
  <c r="E64" i="53"/>
  <c r="C64" i="53"/>
  <c r="K63" i="53"/>
  <c r="I63" i="53"/>
  <c r="G63" i="53"/>
  <c r="E63" i="53"/>
  <c r="C63" i="53"/>
  <c r="K62" i="53"/>
  <c r="I62" i="53"/>
  <c r="G62" i="53"/>
  <c r="E62" i="53"/>
  <c r="C62" i="53"/>
  <c r="K61" i="53"/>
  <c r="I61" i="53"/>
  <c r="G61" i="53"/>
  <c r="E61" i="53"/>
  <c r="C61" i="53"/>
  <c r="K59" i="53"/>
  <c r="I59" i="53"/>
  <c r="G59" i="53"/>
  <c r="E59" i="53"/>
  <c r="C59" i="53"/>
  <c r="K58" i="53"/>
  <c r="I58" i="53"/>
  <c r="G58" i="53"/>
  <c r="E58" i="53"/>
  <c r="C58" i="53"/>
  <c r="K57" i="53"/>
  <c r="I57" i="53"/>
  <c r="G57" i="53"/>
  <c r="E57" i="53"/>
  <c r="C57" i="53"/>
  <c r="K56" i="53"/>
  <c r="I56" i="53"/>
  <c r="G56" i="53"/>
  <c r="E56" i="53"/>
  <c r="C56" i="53"/>
  <c r="K55" i="53"/>
  <c r="I55" i="53"/>
  <c r="G55" i="53"/>
  <c r="E55" i="53"/>
  <c r="C55" i="53"/>
  <c r="K54" i="53"/>
  <c r="I54" i="53"/>
  <c r="G54" i="53"/>
  <c r="E54" i="53"/>
  <c r="C54" i="53"/>
  <c r="K53" i="53"/>
  <c r="I53" i="53"/>
  <c r="G53" i="53"/>
  <c r="E53" i="53"/>
  <c r="C53" i="53"/>
  <c r="K51" i="53"/>
  <c r="I51" i="53"/>
  <c r="G51" i="53"/>
  <c r="E51" i="53"/>
  <c r="C51" i="53"/>
  <c r="K50" i="53"/>
  <c r="I50" i="53"/>
  <c r="G50" i="53"/>
  <c r="E50" i="53"/>
  <c r="C50" i="53"/>
  <c r="K49" i="53"/>
  <c r="I49" i="53"/>
  <c r="G49" i="53"/>
  <c r="E49" i="53"/>
  <c r="C49" i="53"/>
  <c r="K48" i="53"/>
  <c r="I48" i="53"/>
  <c r="G48" i="53"/>
  <c r="E48" i="53"/>
  <c r="C48" i="53"/>
  <c r="K47" i="53"/>
  <c r="I47" i="53"/>
  <c r="G47" i="53"/>
  <c r="E47" i="53"/>
  <c r="C47" i="53"/>
  <c r="K46" i="53"/>
  <c r="I46" i="53"/>
  <c r="G46" i="53"/>
  <c r="E46" i="53"/>
  <c r="C46" i="53"/>
  <c r="K45" i="53"/>
  <c r="I45" i="53"/>
  <c r="G45" i="53"/>
  <c r="E45" i="53"/>
  <c r="C45" i="53"/>
  <c r="K44" i="53"/>
  <c r="I44" i="53"/>
  <c r="G44" i="53"/>
  <c r="E44" i="53"/>
  <c r="C44" i="53"/>
  <c r="K43" i="53"/>
  <c r="I43" i="53"/>
  <c r="G43" i="53"/>
  <c r="E43" i="53"/>
  <c r="C43" i="53"/>
  <c r="K41" i="53"/>
  <c r="I41" i="53"/>
  <c r="G41" i="53"/>
  <c r="E41" i="53"/>
  <c r="C41" i="53"/>
  <c r="K40" i="53"/>
  <c r="I40" i="53"/>
  <c r="G40" i="53"/>
  <c r="E40" i="53"/>
  <c r="C40" i="53"/>
  <c r="K39" i="53"/>
  <c r="I39" i="53"/>
  <c r="G39" i="53"/>
  <c r="E39" i="53"/>
  <c r="C39" i="53"/>
  <c r="K38" i="53"/>
  <c r="I38" i="53"/>
  <c r="G38" i="53"/>
  <c r="E38" i="53"/>
  <c r="C38" i="53"/>
  <c r="K37" i="53"/>
  <c r="I37" i="53"/>
  <c r="G37" i="53"/>
  <c r="E37" i="53"/>
  <c r="C37" i="53"/>
  <c r="K36" i="53"/>
  <c r="I36" i="53"/>
  <c r="G36" i="53"/>
  <c r="E36" i="53"/>
  <c r="C36" i="53"/>
  <c r="K35" i="53"/>
  <c r="I35" i="53"/>
  <c r="G35" i="53"/>
  <c r="E35" i="53"/>
  <c r="C35" i="53"/>
  <c r="K32" i="53"/>
  <c r="I32" i="53"/>
  <c r="G32" i="53"/>
  <c r="E32" i="53"/>
  <c r="C32" i="53"/>
  <c r="K31" i="53"/>
  <c r="I31" i="53"/>
  <c r="G31" i="53"/>
  <c r="E31" i="53"/>
  <c r="C31" i="53"/>
  <c r="K30" i="53"/>
  <c r="I30" i="53"/>
  <c r="G30" i="53"/>
  <c r="E30" i="53"/>
  <c r="C30" i="53"/>
  <c r="K29" i="53"/>
  <c r="I29" i="53"/>
  <c r="G29" i="53"/>
  <c r="E29" i="53"/>
  <c r="C29" i="53"/>
  <c r="K28" i="53"/>
  <c r="I28" i="53"/>
  <c r="G28" i="53"/>
  <c r="E28" i="53"/>
  <c r="C28" i="53"/>
  <c r="K27" i="53"/>
  <c r="I27" i="53"/>
  <c r="G27" i="53"/>
  <c r="E27" i="53"/>
  <c r="C27" i="53"/>
  <c r="K26" i="53"/>
  <c r="I26" i="53"/>
  <c r="G26" i="53"/>
  <c r="E26" i="53"/>
  <c r="C26" i="53"/>
  <c r="K25" i="53"/>
  <c r="I25" i="53"/>
  <c r="G25" i="53"/>
  <c r="E25" i="53"/>
  <c r="C25" i="53"/>
  <c r="K24" i="53"/>
  <c r="I24" i="53"/>
  <c r="G24" i="53"/>
  <c r="E24" i="53"/>
  <c r="C24" i="53"/>
  <c r="K23" i="53"/>
  <c r="I23" i="53"/>
  <c r="G23" i="53"/>
  <c r="E23" i="53"/>
  <c r="C23" i="53"/>
  <c r="K21" i="53"/>
  <c r="I21" i="53"/>
  <c r="G21" i="53"/>
  <c r="E21" i="53"/>
  <c r="C21" i="53"/>
  <c r="K20" i="53"/>
  <c r="I20" i="53"/>
  <c r="G20" i="53"/>
  <c r="E20" i="53"/>
  <c r="C20" i="53"/>
  <c r="K19" i="53"/>
  <c r="I19" i="53"/>
  <c r="G19" i="53"/>
  <c r="E19" i="53"/>
  <c r="C19" i="53"/>
  <c r="K18" i="53"/>
  <c r="I18" i="53"/>
  <c r="G18" i="53"/>
  <c r="E18" i="53"/>
  <c r="C18" i="53"/>
  <c r="K17" i="53"/>
  <c r="I17" i="53"/>
  <c r="G17" i="53"/>
  <c r="E17" i="53"/>
  <c r="C17" i="53"/>
  <c r="K16" i="53"/>
  <c r="I16" i="53"/>
  <c r="G16" i="53"/>
  <c r="E16" i="53"/>
  <c r="C16" i="53"/>
  <c r="K15" i="53"/>
  <c r="I15" i="53"/>
  <c r="G15" i="53"/>
  <c r="E15" i="53"/>
  <c r="C15" i="53"/>
  <c r="K13" i="53"/>
  <c r="I13" i="53"/>
  <c r="G13" i="53"/>
  <c r="E13" i="53"/>
  <c r="C13" i="53"/>
  <c r="K12" i="53"/>
  <c r="I12" i="53"/>
  <c r="G12" i="53"/>
  <c r="E12" i="53"/>
  <c r="C12" i="53"/>
  <c r="K10" i="53"/>
  <c r="I10" i="53"/>
  <c r="G10" i="53"/>
  <c r="E10" i="53"/>
  <c r="C10" i="53"/>
  <c r="K9" i="53"/>
  <c r="I9" i="53"/>
  <c r="G9" i="53"/>
  <c r="E9" i="53"/>
  <c r="C9" i="53"/>
  <c r="K8" i="53"/>
  <c r="I8" i="53"/>
  <c r="G8" i="53"/>
  <c r="E8" i="53"/>
  <c r="C8" i="53"/>
  <c r="K7" i="53"/>
  <c r="I7" i="53"/>
  <c r="G7" i="53"/>
  <c r="E7" i="53"/>
  <c r="C7" i="53"/>
  <c r="K5" i="53"/>
  <c r="I5" i="53"/>
  <c r="G5" i="53"/>
  <c r="E5" i="53"/>
  <c r="E151" i="53" s="1"/>
  <c r="E153" i="53" s="1"/>
  <c r="C5" i="53"/>
  <c r="K4" i="53"/>
  <c r="K151" i="53" s="1"/>
  <c r="K153" i="53" s="1"/>
  <c r="I4" i="53"/>
  <c r="I151" i="53" s="1"/>
  <c r="I153" i="53" s="1"/>
  <c r="G4" i="53"/>
  <c r="G151" i="53" s="1"/>
  <c r="G153" i="53" s="1"/>
  <c r="E4" i="53"/>
  <c r="C4" i="53"/>
  <c r="C151" i="53" s="1"/>
  <c r="C153" i="53" s="1"/>
  <c r="G98" i="52"/>
  <c r="G97" i="52"/>
  <c r="F96" i="52"/>
  <c r="G96" i="52" s="1"/>
  <c r="F95" i="52"/>
  <c r="G95" i="52" s="1"/>
  <c r="F94" i="52"/>
  <c r="G94" i="52" s="1"/>
  <c r="F93" i="52"/>
  <c r="G93" i="52" s="1"/>
  <c r="F92" i="52"/>
  <c r="G92" i="52" s="1"/>
  <c r="F91" i="52"/>
  <c r="G91" i="52" s="1"/>
  <c r="F90" i="52"/>
  <c r="G90" i="52" s="1"/>
  <c r="F89" i="52"/>
  <c r="G89" i="52" s="1"/>
  <c r="G88" i="52"/>
  <c r="F87" i="52"/>
  <c r="G87" i="52" s="1"/>
  <c r="G86" i="52"/>
  <c r="G85" i="52"/>
  <c r="G84" i="52"/>
  <c r="G83" i="52"/>
  <c r="F82" i="52"/>
  <c r="G82" i="52" s="1"/>
  <c r="F81" i="52"/>
  <c r="G81" i="52" s="1"/>
  <c r="G80" i="52"/>
  <c r="G79" i="52"/>
  <c r="G72" i="52"/>
  <c r="G71" i="52"/>
  <c r="G70" i="52"/>
  <c r="G69" i="52"/>
  <c r="F68" i="52"/>
  <c r="G68" i="52" s="1"/>
  <c r="G62" i="52"/>
  <c r="G61" i="52"/>
  <c r="G60" i="52"/>
  <c r="G59" i="52"/>
  <c r="F57" i="52"/>
  <c r="G57" i="52" s="1"/>
  <c r="G56" i="52"/>
  <c r="G55" i="52"/>
  <c r="G49" i="52"/>
  <c r="G48" i="52"/>
  <c r="G47" i="52"/>
  <c r="G46" i="52"/>
  <c r="G45" i="52"/>
  <c r="G44" i="52"/>
  <c r="G43" i="52"/>
  <c r="G42" i="52"/>
  <c r="G41" i="52"/>
  <c r="G36" i="52"/>
  <c r="G35" i="52"/>
  <c r="G34" i="52"/>
  <c r="G33" i="52"/>
  <c r="G32" i="52"/>
  <c r="G31" i="52"/>
  <c r="G30" i="52"/>
  <c r="G29" i="52"/>
  <c r="G26" i="52"/>
  <c r="G25" i="52"/>
  <c r="G24" i="52" a="1"/>
  <c r="G24" i="52" s="1"/>
  <c r="G22" i="52"/>
  <c r="G21" i="52"/>
  <c r="G20" i="52"/>
  <c r="G19" i="52"/>
  <c r="G18" i="52"/>
  <c r="D18" i="52"/>
  <c r="C18" i="52"/>
  <c r="B18" i="52"/>
  <c r="G13" i="52"/>
  <c r="G12" i="52"/>
  <c r="G11" i="52"/>
  <c r="G10" i="52"/>
  <c r="G9" i="52"/>
  <c r="G8" i="52"/>
  <c r="G7" i="52"/>
  <c r="G6" i="52"/>
  <c r="G5" i="52"/>
  <c r="G74" i="52" l="1"/>
  <c r="G74" i="54"/>
  <c r="G37" i="54"/>
  <c r="G37" i="52"/>
  <c r="G50" i="54"/>
  <c r="G58" i="54"/>
  <c r="G63" i="54" s="1"/>
  <c r="G64" i="54" s="1"/>
  <c r="I50" i="63" s="1"/>
  <c r="G14" i="54"/>
  <c r="G99" i="54"/>
  <c r="G100" i="54" s="1"/>
  <c r="J17" i="63" s="1"/>
  <c r="G50" i="52"/>
  <c r="G58" i="52"/>
  <c r="G63" i="52" s="1"/>
  <c r="G64" i="52" s="1"/>
  <c r="I56" i="63" s="1"/>
  <c r="G14" i="52"/>
  <c r="G99" i="52"/>
  <c r="M149" i="51" l="1"/>
  <c r="K149" i="51"/>
  <c r="I149" i="51"/>
  <c r="G149" i="51"/>
  <c r="E149" i="51"/>
  <c r="C149" i="51"/>
  <c r="M148" i="51"/>
  <c r="K148" i="51"/>
  <c r="I148" i="51"/>
  <c r="G148" i="51"/>
  <c r="E148" i="51"/>
  <c r="C148" i="51"/>
  <c r="M146" i="51"/>
  <c r="K146" i="51"/>
  <c r="I146" i="51"/>
  <c r="G146" i="51"/>
  <c r="E146" i="51"/>
  <c r="C146" i="51"/>
  <c r="M145" i="51"/>
  <c r="K145" i="51"/>
  <c r="I145" i="51"/>
  <c r="G145" i="51"/>
  <c r="E145" i="51"/>
  <c r="C145" i="51"/>
  <c r="M144" i="51"/>
  <c r="K144" i="51"/>
  <c r="I144" i="51"/>
  <c r="G144" i="51"/>
  <c r="E144" i="51"/>
  <c r="C144" i="51"/>
  <c r="M143" i="51"/>
  <c r="K143" i="51"/>
  <c r="I143" i="51"/>
  <c r="G143" i="51"/>
  <c r="E143" i="51"/>
  <c r="C143" i="51"/>
  <c r="M142" i="51"/>
  <c r="K142" i="51"/>
  <c r="I142" i="51"/>
  <c r="G142" i="51"/>
  <c r="E142" i="51"/>
  <c r="C142" i="51"/>
  <c r="M141" i="51"/>
  <c r="K141" i="51"/>
  <c r="I141" i="51"/>
  <c r="G141" i="51"/>
  <c r="E141" i="51"/>
  <c r="C141" i="51"/>
  <c r="M140" i="51"/>
  <c r="K140" i="51"/>
  <c r="I140" i="51"/>
  <c r="G140" i="51"/>
  <c r="E140" i="51"/>
  <c r="C140" i="51"/>
  <c r="M139" i="51"/>
  <c r="K139" i="51"/>
  <c r="I139" i="51"/>
  <c r="G139" i="51"/>
  <c r="E139" i="51"/>
  <c r="C139" i="51"/>
  <c r="M137" i="51"/>
  <c r="K137" i="51"/>
  <c r="I137" i="51"/>
  <c r="G137" i="51"/>
  <c r="E137" i="51"/>
  <c r="C137" i="51"/>
  <c r="M136" i="51"/>
  <c r="K136" i="51"/>
  <c r="I136" i="51"/>
  <c r="G136" i="51"/>
  <c r="E136" i="51"/>
  <c r="C136" i="51"/>
  <c r="M135" i="51"/>
  <c r="K135" i="51"/>
  <c r="I135" i="51"/>
  <c r="G135" i="51"/>
  <c r="E135" i="51"/>
  <c r="C135" i="51"/>
  <c r="M133" i="51"/>
  <c r="K133" i="51"/>
  <c r="I133" i="51"/>
  <c r="G133" i="51"/>
  <c r="E133" i="51"/>
  <c r="C133" i="51"/>
  <c r="M132" i="51"/>
  <c r="K132" i="51"/>
  <c r="I132" i="51"/>
  <c r="G132" i="51"/>
  <c r="E132" i="51"/>
  <c r="C132" i="51"/>
  <c r="M131" i="51"/>
  <c r="K131" i="51"/>
  <c r="I131" i="51"/>
  <c r="G131" i="51"/>
  <c r="E131" i="51"/>
  <c r="C131" i="51"/>
  <c r="M130" i="51"/>
  <c r="K130" i="51"/>
  <c r="I130" i="51"/>
  <c r="G130" i="51"/>
  <c r="E130" i="51"/>
  <c r="C130" i="51"/>
  <c r="M129" i="51"/>
  <c r="K129" i="51"/>
  <c r="I129" i="51"/>
  <c r="G129" i="51"/>
  <c r="E129" i="51"/>
  <c r="C129" i="51"/>
  <c r="M128" i="51"/>
  <c r="K128" i="51"/>
  <c r="I128" i="51"/>
  <c r="G128" i="51"/>
  <c r="E128" i="51"/>
  <c r="C128" i="51"/>
  <c r="M127" i="51"/>
  <c r="K127" i="51"/>
  <c r="I127" i="51"/>
  <c r="G127" i="51"/>
  <c r="E127" i="51"/>
  <c r="C127" i="51"/>
  <c r="M126" i="51"/>
  <c r="K126" i="51"/>
  <c r="I126" i="51"/>
  <c r="G126" i="51"/>
  <c r="E126" i="51"/>
  <c r="C126" i="51"/>
  <c r="M125" i="51"/>
  <c r="K125" i="51"/>
  <c r="I125" i="51"/>
  <c r="G125" i="51"/>
  <c r="E125" i="51"/>
  <c r="C125" i="51"/>
  <c r="M124" i="51"/>
  <c r="K124" i="51"/>
  <c r="I124" i="51"/>
  <c r="G124" i="51"/>
  <c r="E124" i="51"/>
  <c r="C124" i="51"/>
  <c r="M123" i="51"/>
  <c r="K123" i="51"/>
  <c r="I123" i="51"/>
  <c r="G123" i="51"/>
  <c r="E123" i="51"/>
  <c r="C123" i="51"/>
  <c r="M122" i="51"/>
  <c r="K122" i="51"/>
  <c r="I122" i="51"/>
  <c r="G122" i="51"/>
  <c r="E122" i="51"/>
  <c r="C122" i="51"/>
  <c r="M121" i="51"/>
  <c r="K121" i="51"/>
  <c r="I121" i="51"/>
  <c r="G121" i="51"/>
  <c r="E121" i="51"/>
  <c r="C121" i="51"/>
  <c r="M120" i="51"/>
  <c r="K120" i="51"/>
  <c r="I120" i="51"/>
  <c r="G120" i="51"/>
  <c r="E120" i="51"/>
  <c r="C120" i="51"/>
  <c r="M119" i="51"/>
  <c r="K119" i="51"/>
  <c r="I119" i="51"/>
  <c r="G119" i="51"/>
  <c r="E119" i="51"/>
  <c r="C119" i="51"/>
  <c r="M118" i="51"/>
  <c r="K118" i="51"/>
  <c r="I118" i="51"/>
  <c r="G118" i="51"/>
  <c r="E118" i="51"/>
  <c r="C118" i="51"/>
  <c r="M117" i="51"/>
  <c r="K117" i="51"/>
  <c r="I117" i="51"/>
  <c r="G117" i="51"/>
  <c r="E117" i="51"/>
  <c r="C117" i="51"/>
  <c r="M116" i="51"/>
  <c r="K116" i="51"/>
  <c r="I116" i="51"/>
  <c r="G116" i="51"/>
  <c r="E116" i="51"/>
  <c r="C116" i="51"/>
  <c r="M115" i="51"/>
  <c r="K115" i="51"/>
  <c r="I115" i="51"/>
  <c r="G115" i="51"/>
  <c r="E115" i="51"/>
  <c r="C115" i="51"/>
  <c r="M114" i="51"/>
  <c r="K114" i="51"/>
  <c r="I114" i="51"/>
  <c r="G114" i="51"/>
  <c r="E114" i="51"/>
  <c r="C114" i="51"/>
  <c r="M113" i="51"/>
  <c r="K113" i="51"/>
  <c r="I113" i="51"/>
  <c r="G113" i="51"/>
  <c r="E113" i="51"/>
  <c r="C113" i="51"/>
  <c r="M112" i="51"/>
  <c r="M151" i="51" s="1"/>
  <c r="M153" i="51" s="1"/>
  <c r="K112" i="51"/>
  <c r="I112" i="51"/>
  <c r="G112" i="51"/>
  <c r="E112" i="51"/>
  <c r="C112" i="51"/>
  <c r="K111" i="51"/>
  <c r="I111" i="51"/>
  <c r="G111" i="51"/>
  <c r="E111" i="51"/>
  <c r="C111" i="51"/>
  <c r="K109" i="51"/>
  <c r="I109" i="51"/>
  <c r="G109" i="51"/>
  <c r="E109" i="51"/>
  <c r="C109" i="51"/>
  <c r="K108" i="51"/>
  <c r="I108" i="51"/>
  <c r="G108" i="51"/>
  <c r="E108" i="51"/>
  <c r="C108" i="51"/>
  <c r="K107" i="51"/>
  <c r="I107" i="51"/>
  <c r="G107" i="51"/>
  <c r="E107" i="51"/>
  <c r="C107" i="51"/>
  <c r="K106" i="51"/>
  <c r="K105" i="51"/>
  <c r="I105" i="51"/>
  <c r="G105" i="51"/>
  <c r="E105" i="51"/>
  <c r="C105" i="51"/>
  <c r="K104" i="51"/>
  <c r="I104" i="51"/>
  <c r="G104" i="51"/>
  <c r="E104" i="51"/>
  <c r="C104" i="51"/>
  <c r="K103" i="51"/>
  <c r="I103" i="51"/>
  <c r="G103" i="51"/>
  <c r="E103" i="51"/>
  <c r="C103" i="51"/>
  <c r="K102" i="51"/>
  <c r="I102" i="51"/>
  <c r="G102" i="51"/>
  <c r="E102" i="51"/>
  <c r="C102" i="51"/>
  <c r="K101" i="51"/>
  <c r="I101" i="51"/>
  <c r="G101" i="51"/>
  <c r="E101" i="51"/>
  <c r="C101" i="51"/>
  <c r="K100" i="51"/>
  <c r="I100" i="51"/>
  <c r="G100" i="51"/>
  <c r="E100" i="51"/>
  <c r="C100" i="51"/>
  <c r="K99" i="51"/>
  <c r="I99" i="51"/>
  <c r="G99" i="51"/>
  <c r="E99" i="51"/>
  <c r="C99" i="51"/>
  <c r="K96" i="51"/>
  <c r="I96" i="51"/>
  <c r="G96" i="51"/>
  <c r="E96" i="51"/>
  <c r="C96" i="51"/>
  <c r="K95" i="51"/>
  <c r="I95" i="51"/>
  <c r="G95" i="51"/>
  <c r="E95" i="51"/>
  <c r="C95" i="51"/>
  <c r="K94" i="51"/>
  <c r="I94" i="51"/>
  <c r="G94" i="51"/>
  <c r="E94" i="51"/>
  <c r="C94" i="51"/>
  <c r="K93" i="51"/>
  <c r="I93" i="51"/>
  <c r="G93" i="51"/>
  <c r="E93" i="51"/>
  <c r="C93" i="51"/>
  <c r="K91" i="51"/>
  <c r="I91" i="51"/>
  <c r="G91" i="51"/>
  <c r="E91" i="51"/>
  <c r="C91" i="51"/>
  <c r="K90" i="51"/>
  <c r="I90" i="51"/>
  <c r="G90" i="51"/>
  <c r="E90" i="51"/>
  <c r="C90" i="51"/>
  <c r="K89" i="51"/>
  <c r="I89" i="51"/>
  <c r="G89" i="51"/>
  <c r="E89" i="51"/>
  <c r="C89" i="51"/>
  <c r="K88" i="51"/>
  <c r="I88" i="51"/>
  <c r="G88" i="51"/>
  <c r="E88" i="51"/>
  <c r="C88" i="51"/>
  <c r="K87" i="51"/>
  <c r="I87" i="51"/>
  <c r="G87" i="51"/>
  <c r="E87" i="51"/>
  <c r="C87" i="51"/>
  <c r="K84" i="51"/>
  <c r="I84" i="51"/>
  <c r="G84" i="51"/>
  <c r="E84" i="51"/>
  <c r="C84" i="51"/>
  <c r="K83" i="51"/>
  <c r="I83" i="51"/>
  <c r="G83" i="51"/>
  <c r="E83" i="51"/>
  <c r="C83" i="51"/>
  <c r="K82" i="51"/>
  <c r="I82" i="51"/>
  <c r="G82" i="51"/>
  <c r="E82" i="51"/>
  <c r="C82" i="51"/>
  <c r="K81" i="51"/>
  <c r="I81" i="51"/>
  <c r="G81" i="51"/>
  <c r="E81" i="51"/>
  <c r="C81" i="51"/>
  <c r="K80" i="51"/>
  <c r="I80" i="51"/>
  <c r="G80" i="51"/>
  <c r="E80" i="51"/>
  <c r="C80" i="51"/>
  <c r="K79" i="51"/>
  <c r="I79" i="51"/>
  <c r="G79" i="51"/>
  <c r="E79" i="51"/>
  <c r="C79" i="51"/>
  <c r="K78" i="51"/>
  <c r="I78" i="51"/>
  <c r="G78" i="51"/>
  <c r="E78" i="51"/>
  <c r="C78" i="51"/>
  <c r="K77" i="51"/>
  <c r="I77" i="51"/>
  <c r="G77" i="51"/>
  <c r="E77" i="51"/>
  <c r="C77" i="51"/>
  <c r="K76" i="51"/>
  <c r="I76" i="51"/>
  <c r="G76" i="51"/>
  <c r="E76" i="51"/>
  <c r="C76" i="51"/>
  <c r="K74" i="51"/>
  <c r="I74" i="51"/>
  <c r="G74" i="51"/>
  <c r="E74" i="51"/>
  <c r="C74" i="51"/>
  <c r="K73" i="51"/>
  <c r="I73" i="51"/>
  <c r="G73" i="51"/>
  <c r="E73" i="51"/>
  <c r="C73" i="51"/>
  <c r="K72" i="51"/>
  <c r="I72" i="51"/>
  <c r="G72" i="51"/>
  <c r="E72" i="51"/>
  <c r="C72" i="51"/>
  <c r="K71" i="51"/>
  <c r="I71" i="51"/>
  <c r="G71" i="51"/>
  <c r="E71" i="51"/>
  <c r="C71" i="51"/>
  <c r="K70" i="51"/>
  <c r="I70" i="51"/>
  <c r="G70" i="51"/>
  <c r="E70" i="51"/>
  <c r="C70" i="51"/>
  <c r="K69" i="51"/>
  <c r="I69" i="51"/>
  <c r="G69" i="51"/>
  <c r="E69" i="51"/>
  <c r="C69" i="51"/>
  <c r="K68" i="51"/>
  <c r="I68" i="51"/>
  <c r="G68" i="51"/>
  <c r="E68" i="51"/>
  <c r="C68" i="51"/>
  <c r="K67" i="51"/>
  <c r="I67" i="51"/>
  <c r="G67" i="51"/>
  <c r="E67" i="51"/>
  <c r="C67" i="51"/>
  <c r="K66" i="51"/>
  <c r="I66" i="51"/>
  <c r="G66" i="51"/>
  <c r="E66" i="51"/>
  <c r="C66" i="51"/>
  <c r="K65" i="51"/>
  <c r="I65" i="51"/>
  <c r="G65" i="51"/>
  <c r="E65" i="51"/>
  <c r="C65" i="51"/>
  <c r="K64" i="51"/>
  <c r="I64" i="51"/>
  <c r="G64" i="51"/>
  <c r="E64" i="51"/>
  <c r="C64" i="51"/>
  <c r="K63" i="51"/>
  <c r="I63" i="51"/>
  <c r="G63" i="51"/>
  <c r="E63" i="51"/>
  <c r="C63" i="51"/>
  <c r="K62" i="51"/>
  <c r="I62" i="51"/>
  <c r="G62" i="51"/>
  <c r="E62" i="51"/>
  <c r="C62" i="51"/>
  <c r="K61" i="51"/>
  <c r="I61" i="51"/>
  <c r="G61" i="51"/>
  <c r="E61" i="51"/>
  <c r="C61" i="51"/>
  <c r="K59" i="51"/>
  <c r="I59" i="51"/>
  <c r="G59" i="51"/>
  <c r="E59" i="51"/>
  <c r="C59" i="51"/>
  <c r="K58" i="51"/>
  <c r="I58" i="51"/>
  <c r="G58" i="51"/>
  <c r="E58" i="51"/>
  <c r="C58" i="51"/>
  <c r="K57" i="51"/>
  <c r="I57" i="51"/>
  <c r="G57" i="51"/>
  <c r="E57" i="51"/>
  <c r="C57" i="51"/>
  <c r="K56" i="51"/>
  <c r="I56" i="51"/>
  <c r="G56" i="51"/>
  <c r="E56" i="51"/>
  <c r="C56" i="51"/>
  <c r="K55" i="51"/>
  <c r="I55" i="51"/>
  <c r="G55" i="51"/>
  <c r="E55" i="51"/>
  <c r="C55" i="51"/>
  <c r="K54" i="51"/>
  <c r="I54" i="51"/>
  <c r="G54" i="51"/>
  <c r="E54" i="51"/>
  <c r="C54" i="51"/>
  <c r="K53" i="51"/>
  <c r="I53" i="51"/>
  <c r="G53" i="51"/>
  <c r="E53" i="51"/>
  <c r="C53" i="51"/>
  <c r="K51" i="51"/>
  <c r="I51" i="51"/>
  <c r="G51" i="51"/>
  <c r="E51" i="51"/>
  <c r="C51" i="51"/>
  <c r="K50" i="51"/>
  <c r="I50" i="51"/>
  <c r="G50" i="51"/>
  <c r="E50" i="51"/>
  <c r="C50" i="51"/>
  <c r="K49" i="51"/>
  <c r="I49" i="51"/>
  <c r="G49" i="51"/>
  <c r="E49" i="51"/>
  <c r="C49" i="51"/>
  <c r="K48" i="51"/>
  <c r="I48" i="51"/>
  <c r="G48" i="51"/>
  <c r="E48" i="51"/>
  <c r="C48" i="51"/>
  <c r="K47" i="51"/>
  <c r="I47" i="51"/>
  <c r="G47" i="51"/>
  <c r="E47" i="51"/>
  <c r="C47" i="51"/>
  <c r="K46" i="51"/>
  <c r="I46" i="51"/>
  <c r="G46" i="51"/>
  <c r="E46" i="51"/>
  <c r="C46" i="51"/>
  <c r="K45" i="51"/>
  <c r="I45" i="51"/>
  <c r="G45" i="51"/>
  <c r="E45" i="51"/>
  <c r="C45" i="51"/>
  <c r="K44" i="51"/>
  <c r="I44" i="51"/>
  <c r="G44" i="51"/>
  <c r="E44" i="51"/>
  <c r="C44" i="51"/>
  <c r="K43" i="51"/>
  <c r="I43" i="51"/>
  <c r="G43" i="51"/>
  <c r="E43" i="51"/>
  <c r="C43" i="51"/>
  <c r="K41" i="51"/>
  <c r="I41" i="51"/>
  <c r="G41" i="51"/>
  <c r="E41" i="51"/>
  <c r="C41" i="51"/>
  <c r="K40" i="51"/>
  <c r="I40" i="51"/>
  <c r="G40" i="51"/>
  <c r="E40" i="51"/>
  <c r="C40" i="51"/>
  <c r="K39" i="51"/>
  <c r="I39" i="51"/>
  <c r="G39" i="51"/>
  <c r="E39" i="51"/>
  <c r="C39" i="51"/>
  <c r="K38" i="51"/>
  <c r="I38" i="51"/>
  <c r="G38" i="51"/>
  <c r="E38" i="51"/>
  <c r="C38" i="51"/>
  <c r="K37" i="51"/>
  <c r="I37" i="51"/>
  <c r="G37" i="51"/>
  <c r="E37" i="51"/>
  <c r="C37" i="51"/>
  <c r="K36" i="51"/>
  <c r="I36" i="51"/>
  <c r="G36" i="51"/>
  <c r="E36" i="51"/>
  <c r="C36" i="51"/>
  <c r="K35" i="51"/>
  <c r="I35" i="51"/>
  <c r="G35" i="51"/>
  <c r="E35" i="51"/>
  <c r="C35" i="51"/>
  <c r="K32" i="51"/>
  <c r="I32" i="51"/>
  <c r="G32" i="51"/>
  <c r="E32" i="51"/>
  <c r="C32" i="51"/>
  <c r="K31" i="51"/>
  <c r="I31" i="51"/>
  <c r="G31" i="51"/>
  <c r="E31" i="51"/>
  <c r="C31" i="51"/>
  <c r="K30" i="51"/>
  <c r="I30" i="51"/>
  <c r="G30" i="51"/>
  <c r="E30" i="51"/>
  <c r="C30" i="51"/>
  <c r="K29" i="51"/>
  <c r="I29" i="51"/>
  <c r="G29" i="51"/>
  <c r="E29" i="51"/>
  <c r="C29" i="51"/>
  <c r="K28" i="51"/>
  <c r="I28" i="51"/>
  <c r="G28" i="51"/>
  <c r="E28" i="51"/>
  <c r="C28" i="51"/>
  <c r="K27" i="51"/>
  <c r="I27" i="51"/>
  <c r="G27" i="51"/>
  <c r="E27" i="51"/>
  <c r="C27" i="51"/>
  <c r="K26" i="51"/>
  <c r="I26" i="51"/>
  <c r="G26" i="51"/>
  <c r="E26" i="51"/>
  <c r="C26" i="51"/>
  <c r="K25" i="51"/>
  <c r="I25" i="51"/>
  <c r="G25" i="51"/>
  <c r="E25" i="51"/>
  <c r="C25" i="51"/>
  <c r="K24" i="51"/>
  <c r="I24" i="51"/>
  <c r="G24" i="51"/>
  <c r="E24" i="51"/>
  <c r="C24" i="51"/>
  <c r="K23" i="51"/>
  <c r="I23" i="51"/>
  <c r="G23" i="51"/>
  <c r="E23" i="51"/>
  <c r="C23" i="51"/>
  <c r="K21" i="51"/>
  <c r="I21" i="51"/>
  <c r="G21" i="51"/>
  <c r="E21" i="51"/>
  <c r="C21" i="51"/>
  <c r="K20" i="51"/>
  <c r="I20" i="51"/>
  <c r="G20" i="51"/>
  <c r="E20" i="51"/>
  <c r="C20" i="51"/>
  <c r="K19" i="51"/>
  <c r="I19" i="51"/>
  <c r="G19" i="51"/>
  <c r="E19" i="51"/>
  <c r="C19" i="51"/>
  <c r="K18" i="51"/>
  <c r="I18" i="51"/>
  <c r="G18" i="51"/>
  <c r="E18" i="51"/>
  <c r="C18" i="51"/>
  <c r="K17" i="51"/>
  <c r="I17" i="51"/>
  <c r="G17" i="51"/>
  <c r="E17" i="51"/>
  <c r="C17" i="51"/>
  <c r="K16" i="51"/>
  <c r="I16" i="51"/>
  <c r="G16" i="51"/>
  <c r="E16" i="51"/>
  <c r="C16" i="51"/>
  <c r="K15" i="51"/>
  <c r="I15" i="51"/>
  <c r="G15" i="51"/>
  <c r="E15" i="51"/>
  <c r="C15" i="51"/>
  <c r="K13" i="51"/>
  <c r="I13" i="51"/>
  <c r="G13" i="51"/>
  <c r="E13" i="51"/>
  <c r="C13" i="51"/>
  <c r="K12" i="51"/>
  <c r="I12" i="51"/>
  <c r="G12" i="51"/>
  <c r="E12" i="51"/>
  <c r="C12" i="51"/>
  <c r="C151" i="51" s="1"/>
  <c r="C153" i="51" s="1"/>
  <c r="K10" i="51"/>
  <c r="I10" i="51"/>
  <c r="G10" i="51"/>
  <c r="E10" i="51"/>
  <c r="C10" i="51"/>
  <c r="K9" i="51"/>
  <c r="I9" i="51"/>
  <c r="G9" i="51"/>
  <c r="E9" i="51"/>
  <c r="C9" i="51"/>
  <c r="K8" i="51"/>
  <c r="I8" i="51"/>
  <c r="G8" i="51"/>
  <c r="E8" i="51"/>
  <c r="C8" i="51"/>
  <c r="K7" i="51"/>
  <c r="I7" i="51"/>
  <c r="G7" i="51"/>
  <c r="E7" i="51"/>
  <c r="C7" i="51"/>
  <c r="K5" i="51"/>
  <c r="I5" i="51"/>
  <c r="G5" i="51"/>
  <c r="E5" i="51"/>
  <c r="C5" i="51"/>
  <c r="K4" i="51"/>
  <c r="K151" i="51" s="1"/>
  <c r="K153" i="51" s="1"/>
  <c r="I4" i="51"/>
  <c r="I151" i="51" s="1"/>
  <c r="I153" i="51" s="1"/>
  <c r="G4" i="51"/>
  <c r="G151" i="51" s="1"/>
  <c r="G153" i="51" s="1"/>
  <c r="E4" i="51"/>
  <c r="E151" i="51" s="1"/>
  <c r="E153" i="51" s="1"/>
  <c r="C4" i="51"/>
  <c r="G98" i="50"/>
  <c r="G97" i="50"/>
  <c r="F96" i="50"/>
  <c r="G96" i="50" s="1"/>
  <c r="F95" i="50"/>
  <c r="G95" i="50" s="1"/>
  <c r="F94" i="50"/>
  <c r="G94" i="50" s="1"/>
  <c r="F93" i="50"/>
  <c r="G93" i="50" s="1"/>
  <c r="F92" i="50"/>
  <c r="G92" i="50" s="1"/>
  <c r="F91" i="50"/>
  <c r="G91" i="50" s="1"/>
  <c r="G90" i="50"/>
  <c r="F89" i="50"/>
  <c r="G89" i="50" s="1"/>
  <c r="G88" i="50"/>
  <c r="F87" i="50"/>
  <c r="G87" i="50" s="1"/>
  <c r="G86" i="50"/>
  <c r="G85" i="50"/>
  <c r="G84" i="50"/>
  <c r="G83" i="50"/>
  <c r="F82" i="50"/>
  <c r="G82" i="50" s="1"/>
  <c r="F81" i="50"/>
  <c r="G81" i="50" s="1"/>
  <c r="G80" i="50"/>
  <c r="G79" i="50"/>
  <c r="G72" i="50"/>
  <c r="G71" i="50"/>
  <c r="G70" i="50"/>
  <c r="G69" i="50"/>
  <c r="F68" i="50"/>
  <c r="G68" i="50" s="1"/>
  <c r="G62" i="50"/>
  <c r="G61" i="50"/>
  <c r="G60" i="50"/>
  <c r="G59" i="50"/>
  <c r="F57" i="50"/>
  <c r="G57" i="50" s="1"/>
  <c r="G56" i="50"/>
  <c r="G55" i="50"/>
  <c r="G49" i="50"/>
  <c r="G48" i="50"/>
  <c r="G47" i="50"/>
  <c r="G46" i="50"/>
  <c r="G45" i="50"/>
  <c r="G44" i="50"/>
  <c r="G43" i="50"/>
  <c r="G42" i="50"/>
  <c r="G41" i="50"/>
  <c r="G36" i="50"/>
  <c r="G35" i="50"/>
  <c r="G34" i="50"/>
  <c r="G33" i="50"/>
  <c r="G32" i="50"/>
  <c r="G31" i="50"/>
  <c r="G30" i="50"/>
  <c r="G29" i="50"/>
  <c r="G26" i="50"/>
  <c r="G25" i="50"/>
  <c r="G24" i="50" a="1"/>
  <c r="G24" i="50" s="1"/>
  <c r="G22" i="50"/>
  <c r="G21" i="50"/>
  <c r="G20" i="50"/>
  <c r="G19" i="50"/>
  <c r="G18" i="50"/>
  <c r="D18" i="50"/>
  <c r="C18" i="50"/>
  <c r="B18" i="50"/>
  <c r="G13" i="50"/>
  <c r="G12" i="50"/>
  <c r="G11" i="50"/>
  <c r="G10" i="50"/>
  <c r="G9" i="50"/>
  <c r="G8" i="50"/>
  <c r="G7" i="50"/>
  <c r="G6" i="50"/>
  <c r="G5" i="50"/>
  <c r="M149" i="49"/>
  <c r="K149" i="49"/>
  <c r="I149" i="49"/>
  <c r="G149" i="49"/>
  <c r="E149" i="49"/>
  <c r="C149" i="49"/>
  <c r="K148" i="49"/>
  <c r="I148" i="49"/>
  <c r="G148" i="49"/>
  <c r="E148" i="49"/>
  <c r="C148" i="49"/>
  <c r="M146" i="49"/>
  <c r="K146" i="49"/>
  <c r="I146" i="49"/>
  <c r="G146" i="49"/>
  <c r="E146" i="49"/>
  <c r="C146" i="49"/>
  <c r="M145" i="49"/>
  <c r="K145" i="49"/>
  <c r="I145" i="49"/>
  <c r="G145" i="49"/>
  <c r="E145" i="49"/>
  <c r="C145" i="49"/>
  <c r="M144" i="49"/>
  <c r="K144" i="49"/>
  <c r="I144" i="49"/>
  <c r="G144" i="49"/>
  <c r="E144" i="49"/>
  <c r="C144" i="49"/>
  <c r="K143" i="49"/>
  <c r="I143" i="49"/>
  <c r="G143" i="49"/>
  <c r="E143" i="49"/>
  <c r="C143" i="49"/>
  <c r="K142" i="49"/>
  <c r="I142" i="49"/>
  <c r="G142" i="49"/>
  <c r="E142" i="49"/>
  <c r="C142" i="49"/>
  <c r="M141" i="49"/>
  <c r="K141" i="49"/>
  <c r="I141" i="49"/>
  <c r="G141" i="49"/>
  <c r="E141" i="49"/>
  <c r="C141" i="49"/>
  <c r="M140" i="49"/>
  <c r="K140" i="49"/>
  <c r="I140" i="49"/>
  <c r="G140" i="49"/>
  <c r="E140" i="49"/>
  <c r="C140" i="49"/>
  <c r="K139" i="49"/>
  <c r="I139" i="49"/>
  <c r="G139" i="49"/>
  <c r="E139" i="49"/>
  <c r="C139" i="49"/>
  <c r="K137" i="49"/>
  <c r="I137" i="49"/>
  <c r="G137" i="49"/>
  <c r="E137" i="49"/>
  <c r="C137" i="49"/>
  <c r="K136" i="49"/>
  <c r="I136" i="49"/>
  <c r="G136" i="49"/>
  <c r="E136" i="49"/>
  <c r="C136" i="49"/>
  <c r="K135" i="49"/>
  <c r="I135" i="49"/>
  <c r="G135" i="49"/>
  <c r="E135" i="49"/>
  <c r="C135" i="49"/>
  <c r="K133" i="49"/>
  <c r="I133" i="49"/>
  <c r="G133" i="49"/>
  <c r="E133" i="49"/>
  <c r="C133" i="49"/>
  <c r="M132" i="49"/>
  <c r="K132" i="49"/>
  <c r="I132" i="49"/>
  <c r="G132" i="49"/>
  <c r="E132" i="49"/>
  <c r="C132" i="49"/>
  <c r="K131" i="49"/>
  <c r="I131" i="49"/>
  <c r="G131" i="49"/>
  <c r="E131" i="49"/>
  <c r="C131" i="49"/>
  <c r="M130" i="49"/>
  <c r="K130" i="49"/>
  <c r="I130" i="49"/>
  <c r="G130" i="49"/>
  <c r="E130" i="49"/>
  <c r="C130" i="49"/>
  <c r="M129" i="49"/>
  <c r="K129" i="49"/>
  <c r="I129" i="49"/>
  <c r="G129" i="49"/>
  <c r="E129" i="49"/>
  <c r="C129" i="49"/>
  <c r="M128" i="49"/>
  <c r="K128" i="49"/>
  <c r="I128" i="49"/>
  <c r="G128" i="49"/>
  <c r="E128" i="49"/>
  <c r="C128" i="49"/>
  <c r="M127" i="49"/>
  <c r="K127" i="49"/>
  <c r="I127" i="49"/>
  <c r="G127" i="49"/>
  <c r="E127" i="49"/>
  <c r="C127" i="49"/>
  <c r="K126" i="49"/>
  <c r="I126" i="49"/>
  <c r="G126" i="49"/>
  <c r="E126" i="49"/>
  <c r="C126" i="49"/>
  <c r="K125" i="49"/>
  <c r="I125" i="49"/>
  <c r="G125" i="49"/>
  <c r="E125" i="49"/>
  <c r="C125" i="49"/>
  <c r="M124" i="49"/>
  <c r="K124" i="49"/>
  <c r="I124" i="49"/>
  <c r="G124" i="49"/>
  <c r="E124" i="49"/>
  <c r="C124" i="49"/>
  <c r="M123" i="49"/>
  <c r="K123" i="49"/>
  <c r="I123" i="49"/>
  <c r="G123" i="49"/>
  <c r="E123" i="49"/>
  <c r="C123" i="49"/>
  <c r="K122" i="49"/>
  <c r="I122" i="49"/>
  <c r="G122" i="49"/>
  <c r="E122" i="49"/>
  <c r="C122" i="49"/>
  <c r="M121" i="49"/>
  <c r="K121" i="49"/>
  <c r="I121" i="49"/>
  <c r="G121" i="49"/>
  <c r="E121" i="49"/>
  <c r="C121" i="49"/>
  <c r="K120" i="49"/>
  <c r="I120" i="49"/>
  <c r="G120" i="49"/>
  <c r="E120" i="49"/>
  <c r="C120" i="49"/>
  <c r="M119" i="49"/>
  <c r="K119" i="49"/>
  <c r="I119" i="49"/>
  <c r="G119" i="49"/>
  <c r="E119" i="49"/>
  <c r="C119" i="49"/>
  <c r="M118" i="49"/>
  <c r="K118" i="49"/>
  <c r="I118" i="49"/>
  <c r="G118" i="49"/>
  <c r="E118" i="49"/>
  <c r="C118" i="49"/>
  <c r="M117" i="49"/>
  <c r="K117" i="49"/>
  <c r="I117" i="49"/>
  <c r="G117" i="49"/>
  <c r="E117" i="49"/>
  <c r="C117" i="49"/>
  <c r="M116" i="49"/>
  <c r="K116" i="49"/>
  <c r="I116" i="49"/>
  <c r="G116" i="49"/>
  <c r="E116" i="49"/>
  <c r="C116" i="49"/>
  <c r="M115" i="49"/>
  <c r="K115" i="49"/>
  <c r="I115" i="49"/>
  <c r="G115" i="49"/>
  <c r="E115" i="49"/>
  <c r="C115" i="49"/>
  <c r="M114" i="49"/>
  <c r="K114" i="49"/>
  <c r="I114" i="49"/>
  <c r="G114" i="49"/>
  <c r="E114" i="49"/>
  <c r="C114" i="49"/>
  <c r="M113" i="49"/>
  <c r="K113" i="49"/>
  <c r="I113" i="49"/>
  <c r="G113" i="49"/>
  <c r="E113" i="49"/>
  <c r="C113" i="49"/>
  <c r="M112" i="49"/>
  <c r="M151" i="49" s="1"/>
  <c r="M153" i="49" s="1"/>
  <c r="K112" i="49"/>
  <c r="I112" i="49"/>
  <c r="G112" i="49"/>
  <c r="E112" i="49"/>
  <c r="C112" i="49"/>
  <c r="K111" i="49"/>
  <c r="I111" i="49"/>
  <c r="G111" i="49"/>
  <c r="E111" i="49"/>
  <c r="C111" i="49"/>
  <c r="K109" i="49"/>
  <c r="I109" i="49"/>
  <c r="G109" i="49"/>
  <c r="E109" i="49"/>
  <c r="C109" i="49"/>
  <c r="K108" i="49"/>
  <c r="I108" i="49"/>
  <c r="G108" i="49"/>
  <c r="E108" i="49"/>
  <c r="C108" i="49"/>
  <c r="K107" i="49"/>
  <c r="I107" i="49"/>
  <c r="G107" i="49"/>
  <c r="E107" i="49"/>
  <c r="C107" i="49"/>
  <c r="K106" i="49"/>
  <c r="K105" i="49"/>
  <c r="I105" i="49"/>
  <c r="G105" i="49"/>
  <c r="E105" i="49"/>
  <c r="C105" i="49"/>
  <c r="K104" i="49"/>
  <c r="I104" i="49"/>
  <c r="G104" i="49"/>
  <c r="E104" i="49"/>
  <c r="C104" i="49"/>
  <c r="K103" i="49"/>
  <c r="I103" i="49"/>
  <c r="G103" i="49"/>
  <c r="E103" i="49"/>
  <c r="C103" i="49"/>
  <c r="K102" i="49"/>
  <c r="I102" i="49"/>
  <c r="G102" i="49"/>
  <c r="E102" i="49"/>
  <c r="C102" i="49"/>
  <c r="K101" i="49"/>
  <c r="I101" i="49"/>
  <c r="G101" i="49"/>
  <c r="E101" i="49"/>
  <c r="C101" i="49"/>
  <c r="K100" i="49"/>
  <c r="I100" i="49"/>
  <c r="G100" i="49"/>
  <c r="E100" i="49"/>
  <c r="C100" i="49"/>
  <c r="K99" i="49"/>
  <c r="I99" i="49"/>
  <c r="G99" i="49"/>
  <c r="E99" i="49"/>
  <c r="C99" i="49"/>
  <c r="K96" i="49"/>
  <c r="I96" i="49"/>
  <c r="G96" i="49"/>
  <c r="E96" i="49"/>
  <c r="C96" i="49"/>
  <c r="K95" i="49"/>
  <c r="I95" i="49"/>
  <c r="G95" i="49"/>
  <c r="E95" i="49"/>
  <c r="C95" i="49"/>
  <c r="K94" i="49"/>
  <c r="I94" i="49"/>
  <c r="G94" i="49"/>
  <c r="E94" i="49"/>
  <c r="C94" i="49"/>
  <c r="K93" i="49"/>
  <c r="I93" i="49"/>
  <c r="G93" i="49"/>
  <c r="E93" i="49"/>
  <c r="C93" i="49"/>
  <c r="K91" i="49"/>
  <c r="I91" i="49"/>
  <c r="G91" i="49"/>
  <c r="E91" i="49"/>
  <c r="C91" i="49"/>
  <c r="K90" i="49"/>
  <c r="I90" i="49"/>
  <c r="G90" i="49"/>
  <c r="E90" i="49"/>
  <c r="C90" i="49"/>
  <c r="K89" i="49"/>
  <c r="I89" i="49"/>
  <c r="G89" i="49"/>
  <c r="E89" i="49"/>
  <c r="C89" i="49"/>
  <c r="K88" i="49"/>
  <c r="I88" i="49"/>
  <c r="G88" i="49"/>
  <c r="E88" i="49"/>
  <c r="C88" i="49"/>
  <c r="K87" i="49"/>
  <c r="I87" i="49"/>
  <c r="G87" i="49"/>
  <c r="E87" i="49"/>
  <c r="C87" i="49"/>
  <c r="K84" i="49"/>
  <c r="I84" i="49"/>
  <c r="G84" i="49"/>
  <c r="E84" i="49"/>
  <c r="C84" i="49"/>
  <c r="K83" i="49"/>
  <c r="I83" i="49"/>
  <c r="G83" i="49"/>
  <c r="E83" i="49"/>
  <c r="C83" i="49"/>
  <c r="K82" i="49"/>
  <c r="I82" i="49"/>
  <c r="G82" i="49"/>
  <c r="E82" i="49"/>
  <c r="C82" i="49"/>
  <c r="K81" i="49"/>
  <c r="I81" i="49"/>
  <c r="G81" i="49"/>
  <c r="E81" i="49"/>
  <c r="C81" i="49"/>
  <c r="K80" i="49"/>
  <c r="I80" i="49"/>
  <c r="G80" i="49"/>
  <c r="E80" i="49"/>
  <c r="C80" i="49"/>
  <c r="K79" i="49"/>
  <c r="I79" i="49"/>
  <c r="G79" i="49"/>
  <c r="E79" i="49"/>
  <c r="C79" i="49"/>
  <c r="K78" i="49"/>
  <c r="I78" i="49"/>
  <c r="G78" i="49"/>
  <c r="E78" i="49"/>
  <c r="C78" i="49"/>
  <c r="K77" i="49"/>
  <c r="I77" i="49"/>
  <c r="G77" i="49"/>
  <c r="E77" i="49"/>
  <c r="C77" i="49"/>
  <c r="K76" i="49"/>
  <c r="I76" i="49"/>
  <c r="G76" i="49"/>
  <c r="E76" i="49"/>
  <c r="C76" i="49"/>
  <c r="K74" i="49"/>
  <c r="I74" i="49"/>
  <c r="G74" i="49"/>
  <c r="E74" i="49"/>
  <c r="C74" i="49"/>
  <c r="K73" i="49"/>
  <c r="I73" i="49"/>
  <c r="G73" i="49"/>
  <c r="E73" i="49"/>
  <c r="C73" i="49"/>
  <c r="K72" i="49"/>
  <c r="I72" i="49"/>
  <c r="G72" i="49"/>
  <c r="E72" i="49"/>
  <c r="C72" i="49"/>
  <c r="K71" i="49"/>
  <c r="I71" i="49"/>
  <c r="G71" i="49"/>
  <c r="E71" i="49"/>
  <c r="C71" i="49"/>
  <c r="K70" i="49"/>
  <c r="I70" i="49"/>
  <c r="G70" i="49"/>
  <c r="E70" i="49"/>
  <c r="C70" i="49"/>
  <c r="K69" i="49"/>
  <c r="I69" i="49"/>
  <c r="G69" i="49"/>
  <c r="E69" i="49"/>
  <c r="C69" i="49"/>
  <c r="K68" i="49"/>
  <c r="I68" i="49"/>
  <c r="G68" i="49"/>
  <c r="E68" i="49"/>
  <c r="C68" i="49"/>
  <c r="K67" i="49"/>
  <c r="I67" i="49"/>
  <c r="G67" i="49"/>
  <c r="E67" i="49"/>
  <c r="C67" i="49"/>
  <c r="K66" i="49"/>
  <c r="I66" i="49"/>
  <c r="G66" i="49"/>
  <c r="E66" i="49"/>
  <c r="C66" i="49"/>
  <c r="K65" i="49"/>
  <c r="I65" i="49"/>
  <c r="G65" i="49"/>
  <c r="E65" i="49"/>
  <c r="C65" i="49"/>
  <c r="K64" i="49"/>
  <c r="I64" i="49"/>
  <c r="G64" i="49"/>
  <c r="E64" i="49"/>
  <c r="C64" i="49"/>
  <c r="K63" i="49"/>
  <c r="I63" i="49"/>
  <c r="G63" i="49"/>
  <c r="E63" i="49"/>
  <c r="C63" i="49"/>
  <c r="K62" i="49"/>
  <c r="I62" i="49"/>
  <c r="G62" i="49"/>
  <c r="E62" i="49"/>
  <c r="C62" i="49"/>
  <c r="K61" i="49"/>
  <c r="I61" i="49"/>
  <c r="G61" i="49"/>
  <c r="E61" i="49"/>
  <c r="C61" i="49"/>
  <c r="K59" i="49"/>
  <c r="I59" i="49"/>
  <c r="G59" i="49"/>
  <c r="E59" i="49"/>
  <c r="C59" i="49"/>
  <c r="K58" i="49"/>
  <c r="I58" i="49"/>
  <c r="G58" i="49"/>
  <c r="E58" i="49"/>
  <c r="C58" i="49"/>
  <c r="K57" i="49"/>
  <c r="I57" i="49"/>
  <c r="G57" i="49"/>
  <c r="E57" i="49"/>
  <c r="C57" i="49"/>
  <c r="K56" i="49"/>
  <c r="I56" i="49"/>
  <c r="G56" i="49"/>
  <c r="E56" i="49"/>
  <c r="C56" i="49"/>
  <c r="K55" i="49"/>
  <c r="I55" i="49"/>
  <c r="G55" i="49"/>
  <c r="E55" i="49"/>
  <c r="C55" i="49"/>
  <c r="K54" i="49"/>
  <c r="I54" i="49"/>
  <c r="G54" i="49"/>
  <c r="E54" i="49"/>
  <c r="C54" i="49"/>
  <c r="K53" i="49"/>
  <c r="I53" i="49"/>
  <c r="G53" i="49"/>
  <c r="E53" i="49"/>
  <c r="C53" i="49"/>
  <c r="K51" i="49"/>
  <c r="I51" i="49"/>
  <c r="G51" i="49"/>
  <c r="E51" i="49"/>
  <c r="C51" i="49"/>
  <c r="K50" i="49"/>
  <c r="I50" i="49"/>
  <c r="G50" i="49"/>
  <c r="E50" i="49"/>
  <c r="C50" i="49"/>
  <c r="K49" i="49"/>
  <c r="I49" i="49"/>
  <c r="G49" i="49"/>
  <c r="E49" i="49"/>
  <c r="C49" i="49"/>
  <c r="K48" i="49"/>
  <c r="I48" i="49"/>
  <c r="G48" i="49"/>
  <c r="E48" i="49"/>
  <c r="C48" i="49"/>
  <c r="K47" i="49"/>
  <c r="I47" i="49"/>
  <c r="G47" i="49"/>
  <c r="E47" i="49"/>
  <c r="C47" i="49"/>
  <c r="K46" i="49"/>
  <c r="I46" i="49"/>
  <c r="G46" i="49"/>
  <c r="E46" i="49"/>
  <c r="C46" i="49"/>
  <c r="K45" i="49"/>
  <c r="I45" i="49"/>
  <c r="G45" i="49"/>
  <c r="E45" i="49"/>
  <c r="C45" i="49"/>
  <c r="K44" i="49"/>
  <c r="I44" i="49"/>
  <c r="G44" i="49"/>
  <c r="E44" i="49"/>
  <c r="C44" i="49"/>
  <c r="K43" i="49"/>
  <c r="I43" i="49"/>
  <c r="G43" i="49"/>
  <c r="E43" i="49"/>
  <c r="C43" i="49"/>
  <c r="K41" i="49"/>
  <c r="I41" i="49"/>
  <c r="G41" i="49"/>
  <c r="E41" i="49"/>
  <c r="C41" i="49"/>
  <c r="K40" i="49"/>
  <c r="I40" i="49"/>
  <c r="G40" i="49"/>
  <c r="E40" i="49"/>
  <c r="C40" i="49"/>
  <c r="K39" i="49"/>
  <c r="I39" i="49"/>
  <c r="G39" i="49"/>
  <c r="E39" i="49"/>
  <c r="C39" i="49"/>
  <c r="K38" i="49"/>
  <c r="I38" i="49"/>
  <c r="G38" i="49"/>
  <c r="E38" i="49"/>
  <c r="C38" i="49"/>
  <c r="K37" i="49"/>
  <c r="I37" i="49"/>
  <c r="G37" i="49"/>
  <c r="E37" i="49"/>
  <c r="C37" i="49"/>
  <c r="K36" i="49"/>
  <c r="I36" i="49"/>
  <c r="G36" i="49"/>
  <c r="E36" i="49"/>
  <c r="C36" i="49"/>
  <c r="K35" i="49"/>
  <c r="I35" i="49"/>
  <c r="G35" i="49"/>
  <c r="E35" i="49"/>
  <c r="C35" i="49"/>
  <c r="K32" i="49"/>
  <c r="I32" i="49"/>
  <c r="G32" i="49"/>
  <c r="E32" i="49"/>
  <c r="C32" i="49"/>
  <c r="K31" i="49"/>
  <c r="I31" i="49"/>
  <c r="G31" i="49"/>
  <c r="E31" i="49"/>
  <c r="C31" i="49"/>
  <c r="K30" i="49"/>
  <c r="I30" i="49"/>
  <c r="G30" i="49"/>
  <c r="E30" i="49"/>
  <c r="C30" i="49"/>
  <c r="K29" i="49"/>
  <c r="I29" i="49"/>
  <c r="G29" i="49"/>
  <c r="E29" i="49"/>
  <c r="C29" i="49"/>
  <c r="K28" i="49"/>
  <c r="I28" i="49"/>
  <c r="G28" i="49"/>
  <c r="E28" i="49"/>
  <c r="C28" i="49"/>
  <c r="K27" i="49"/>
  <c r="I27" i="49"/>
  <c r="G27" i="49"/>
  <c r="E27" i="49"/>
  <c r="C27" i="49"/>
  <c r="K26" i="49"/>
  <c r="I26" i="49"/>
  <c r="G26" i="49"/>
  <c r="E26" i="49"/>
  <c r="C26" i="49"/>
  <c r="K25" i="49"/>
  <c r="I25" i="49"/>
  <c r="G25" i="49"/>
  <c r="E25" i="49"/>
  <c r="C25" i="49"/>
  <c r="K24" i="49"/>
  <c r="I24" i="49"/>
  <c r="G24" i="49"/>
  <c r="E24" i="49"/>
  <c r="C24" i="49"/>
  <c r="K23" i="49"/>
  <c r="I23" i="49"/>
  <c r="G23" i="49"/>
  <c r="E23" i="49"/>
  <c r="C23" i="49"/>
  <c r="K21" i="49"/>
  <c r="I21" i="49"/>
  <c r="G21" i="49"/>
  <c r="E21" i="49"/>
  <c r="C21" i="49"/>
  <c r="K20" i="49"/>
  <c r="I20" i="49"/>
  <c r="G20" i="49"/>
  <c r="E20" i="49"/>
  <c r="C20" i="49"/>
  <c r="K19" i="49"/>
  <c r="I19" i="49"/>
  <c r="G19" i="49"/>
  <c r="E19" i="49"/>
  <c r="C19" i="49"/>
  <c r="K18" i="49"/>
  <c r="I18" i="49"/>
  <c r="G18" i="49"/>
  <c r="E18" i="49"/>
  <c r="C18" i="49"/>
  <c r="K17" i="49"/>
  <c r="I17" i="49"/>
  <c r="G17" i="49"/>
  <c r="E17" i="49"/>
  <c r="C17" i="49"/>
  <c r="K16" i="49"/>
  <c r="I16" i="49"/>
  <c r="G16" i="49"/>
  <c r="E16" i="49"/>
  <c r="C16" i="49"/>
  <c r="K15" i="49"/>
  <c r="I15" i="49"/>
  <c r="G15" i="49"/>
  <c r="E15" i="49"/>
  <c r="C15" i="49"/>
  <c r="K13" i="49"/>
  <c r="I13" i="49"/>
  <c r="G13" i="49"/>
  <c r="E13" i="49"/>
  <c r="C13" i="49"/>
  <c r="K12" i="49"/>
  <c r="I12" i="49"/>
  <c r="G12" i="49"/>
  <c r="E12" i="49"/>
  <c r="C12" i="49"/>
  <c r="K10" i="49"/>
  <c r="I10" i="49"/>
  <c r="G10" i="49"/>
  <c r="E10" i="49"/>
  <c r="C10" i="49"/>
  <c r="K9" i="49"/>
  <c r="I9" i="49"/>
  <c r="G9" i="49"/>
  <c r="E9" i="49"/>
  <c r="C9" i="49"/>
  <c r="K8" i="49"/>
  <c r="I8" i="49"/>
  <c r="G8" i="49"/>
  <c r="E8" i="49"/>
  <c r="C8" i="49"/>
  <c r="K7" i="49"/>
  <c r="I7" i="49"/>
  <c r="G7" i="49"/>
  <c r="E7" i="49"/>
  <c r="C7" i="49"/>
  <c r="K5" i="49"/>
  <c r="I5" i="49"/>
  <c r="G5" i="49"/>
  <c r="E5" i="49"/>
  <c r="C5" i="49"/>
  <c r="K4" i="49"/>
  <c r="K151" i="49" s="1"/>
  <c r="K153" i="49" s="1"/>
  <c r="I4" i="49"/>
  <c r="I151" i="49" s="1"/>
  <c r="I153" i="49" s="1"/>
  <c r="G4" i="49"/>
  <c r="G151" i="49" s="1"/>
  <c r="G153" i="49" s="1"/>
  <c r="E4" i="49"/>
  <c r="E151" i="49" s="1"/>
  <c r="E153" i="49" s="1"/>
  <c r="C4" i="49"/>
  <c r="C151" i="49" s="1"/>
  <c r="C153" i="49" s="1"/>
  <c r="G74" i="50" l="1"/>
  <c r="G37" i="50"/>
  <c r="G50" i="50"/>
  <c r="G58" i="50"/>
  <c r="G63" i="50" s="1"/>
  <c r="G64" i="50" s="1"/>
  <c r="G14" i="50"/>
  <c r="G99" i="50"/>
  <c r="G100" i="50" s="1"/>
  <c r="J23" i="63" s="1"/>
  <c r="G98" i="48" l="1"/>
  <c r="G97" i="48"/>
  <c r="F96" i="48"/>
  <c r="G96" i="48" s="1"/>
  <c r="F95" i="48"/>
  <c r="G95" i="48" s="1"/>
  <c r="F94" i="48"/>
  <c r="G94" i="48" s="1"/>
  <c r="F93" i="48"/>
  <c r="G93" i="48" s="1"/>
  <c r="F92" i="48"/>
  <c r="G92" i="48" s="1"/>
  <c r="F91" i="48"/>
  <c r="G91" i="48" s="1"/>
  <c r="F90" i="48"/>
  <c r="G90" i="48" s="1"/>
  <c r="F89" i="48"/>
  <c r="G89" i="48" s="1"/>
  <c r="G88" i="48"/>
  <c r="F87" i="48"/>
  <c r="G87" i="48" s="1"/>
  <c r="G86" i="48"/>
  <c r="G85" i="48"/>
  <c r="G84" i="48"/>
  <c r="G83" i="48"/>
  <c r="F82" i="48"/>
  <c r="G82" i="48" s="1"/>
  <c r="F81" i="48"/>
  <c r="G81" i="48" s="1"/>
  <c r="G80" i="48"/>
  <c r="G79" i="48"/>
  <c r="G72" i="48"/>
  <c r="G71" i="48"/>
  <c r="G70" i="48"/>
  <c r="G69" i="48"/>
  <c r="F68" i="48"/>
  <c r="G68" i="48" s="1"/>
  <c r="G62" i="48"/>
  <c r="G61" i="48"/>
  <c r="G60" i="48"/>
  <c r="G59" i="48"/>
  <c r="F57" i="48"/>
  <c r="G57" i="48" s="1"/>
  <c r="G56" i="48"/>
  <c r="G55" i="48"/>
  <c r="G49" i="48"/>
  <c r="G48" i="48"/>
  <c r="G47" i="48"/>
  <c r="G46" i="48"/>
  <c r="G45" i="48"/>
  <c r="G44" i="48"/>
  <c r="G43" i="48"/>
  <c r="G42" i="48"/>
  <c r="G41" i="48"/>
  <c r="G36" i="48"/>
  <c r="G35" i="48"/>
  <c r="G34" i="48"/>
  <c r="G33" i="48"/>
  <c r="G32" i="48"/>
  <c r="G31" i="48"/>
  <c r="G30" i="48"/>
  <c r="G29" i="48"/>
  <c r="G26" i="48"/>
  <c r="G25" i="48"/>
  <c r="G24" i="48" a="1"/>
  <c r="G24" i="48" s="1"/>
  <c r="G22" i="48"/>
  <c r="G21" i="48"/>
  <c r="G20" i="48"/>
  <c r="G19" i="48"/>
  <c r="G18" i="48"/>
  <c r="D18" i="48"/>
  <c r="C18" i="48"/>
  <c r="B18" i="48"/>
  <c r="G13" i="48"/>
  <c r="G12" i="48"/>
  <c r="G11" i="48"/>
  <c r="G10" i="48"/>
  <c r="G9" i="48"/>
  <c r="G8" i="48"/>
  <c r="G7" i="48"/>
  <c r="G6" i="48"/>
  <c r="G5" i="48"/>
  <c r="G74" i="48" l="1"/>
  <c r="G37" i="48"/>
  <c r="G50" i="48"/>
  <c r="G58" i="48"/>
  <c r="G63" i="48" s="1"/>
  <c r="G64" i="48" s="1"/>
  <c r="G14" i="48"/>
  <c r="G99" i="48"/>
  <c r="G100" i="48" s="1"/>
  <c r="J19" i="63" s="1"/>
  <c r="M149" i="47" l="1"/>
  <c r="K149" i="47"/>
  <c r="I149" i="47"/>
  <c r="G149" i="47"/>
  <c r="E149" i="47"/>
  <c r="C149" i="47"/>
  <c r="M148" i="47"/>
  <c r="K148" i="47"/>
  <c r="I148" i="47"/>
  <c r="G148" i="47"/>
  <c r="E148" i="47"/>
  <c r="C148" i="47"/>
  <c r="M146" i="47"/>
  <c r="K146" i="47"/>
  <c r="I146" i="47"/>
  <c r="G146" i="47"/>
  <c r="E146" i="47"/>
  <c r="C146" i="47"/>
  <c r="M145" i="47"/>
  <c r="K145" i="47"/>
  <c r="I145" i="47"/>
  <c r="G145" i="47"/>
  <c r="E145" i="47"/>
  <c r="C145" i="47"/>
  <c r="M144" i="47"/>
  <c r="K144" i="47"/>
  <c r="I144" i="47"/>
  <c r="G144" i="47"/>
  <c r="E144" i="47"/>
  <c r="C144" i="47"/>
  <c r="M143" i="47"/>
  <c r="K143" i="47"/>
  <c r="I143" i="47"/>
  <c r="G143" i="47"/>
  <c r="E143" i="47"/>
  <c r="C143" i="47"/>
  <c r="M142" i="47"/>
  <c r="K142" i="47"/>
  <c r="I142" i="47"/>
  <c r="G142" i="47"/>
  <c r="E142" i="47"/>
  <c r="C142" i="47"/>
  <c r="M141" i="47"/>
  <c r="K141" i="47"/>
  <c r="I141" i="47"/>
  <c r="G141" i="47"/>
  <c r="E141" i="47"/>
  <c r="C141" i="47"/>
  <c r="M140" i="47"/>
  <c r="K140" i="47"/>
  <c r="I140" i="47"/>
  <c r="G140" i="47"/>
  <c r="E140" i="47"/>
  <c r="C140" i="47"/>
  <c r="M139" i="47"/>
  <c r="K139" i="47"/>
  <c r="I139" i="47"/>
  <c r="G139" i="47"/>
  <c r="E139" i="47"/>
  <c r="C139" i="47"/>
  <c r="M137" i="47"/>
  <c r="K137" i="47"/>
  <c r="I137" i="47"/>
  <c r="G137" i="47"/>
  <c r="E137" i="47"/>
  <c r="C137" i="47"/>
  <c r="M136" i="47"/>
  <c r="K136" i="47"/>
  <c r="I136" i="47"/>
  <c r="G136" i="47"/>
  <c r="E136" i="47"/>
  <c r="C136" i="47"/>
  <c r="M135" i="47"/>
  <c r="K135" i="47"/>
  <c r="I135" i="47"/>
  <c r="G135" i="47"/>
  <c r="E135" i="47"/>
  <c r="C135" i="47"/>
  <c r="M133" i="47"/>
  <c r="K133" i="47"/>
  <c r="I133" i="47"/>
  <c r="G133" i="47"/>
  <c r="E133" i="47"/>
  <c r="C133" i="47"/>
  <c r="M132" i="47"/>
  <c r="K132" i="47"/>
  <c r="I132" i="47"/>
  <c r="G132" i="47"/>
  <c r="E132" i="47"/>
  <c r="C132" i="47"/>
  <c r="M131" i="47"/>
  <c r="K131" i="47"/>
  <c r="I131" i="47"/>
  <c r="G131" i="47"/>
  <c r="E131" i="47"/>
  <c r="C131" i="47"/>
  <c r="M130" i="47"/>
  <c r="K130" i="47"/>
  <c r="I130" i="47"/>
  <c r="G130" i="47"/>
  <c r="E130" i="47"/>
  <c r="C130" i="47"/>
  <c r="M129" i="47"/>
  <c r="K129" i="47"/>
  <c r="I129" i="47"/>
  <c r="G129" i="47"/>
  <c r="E129" i="47"/>
  <c r="C129" i="47"/>
  <c r="M128" i="47"/>
  <c r="K128" i="47"/>
  <c r="I128" i="47"/>
  <c r="G128" i="47"/>
  <c r="E128" i="47"/>
  <c r="C128" i="47"/>
  <c r="M127" i="47"/>
  <c r="K127" i="47"/>
  <c r="I127" i="47"/>
  <c r="G127" i="47"/>
  <c r="E127" i="47"/>
  <c r="C127" i="47"/>
  <c r="M126" i="47"/>
  <c r="K126" i="47"/>
  <c r="I126" i="47"/>
  <c r="G126" i="47"/>
  <c r="E126" i="47"/>
  <c r="C126" i="47"/>
  <c r="M125" i="47"/>
  <c r="K125" i="47"/>
  <c r="I125" i="47"/>
  <c r="G125" i="47"/>
  <c r="E125" i="47"/>
  <c r="C125" i="47"/>
  <c r="M124" i="47"/>
  <c r="K124" i="47"/>
  <c r="I124" i="47"/>
  <c r="G124" i="47"/>
  <c r="E124" i="47"/>
  <c r="C124" i="47"/>
  <c r="M123" i="47"/>
  <c r="K123" i="47"/>
  <c r="I123" i="47"/>
  <c r="G123" i="47"/>
  <c r="E123" i="47"/>
  <c r="C123" i="47"/>
  <c r="M122" i="47"/>
  <c r="K122" i="47"/>
  <c r="I122" i="47"/>
  <c r="G122" i="47"/>
  <c r="E122" i="47"/>
  <c r="C122" i="47"/>
  <c r="M121" i="47"/>
  <c r="K121" i="47"/>
  <c r="I121" i="47"/>
  <c r="G121" i="47"/>
  <c r="E121" i="47"/>
  <c r="C121" i="47"/>
  <c r="M120" i="47"/>
  <c r="K120" i="47"/>
  <c r="I120" i="47"/>
  <c r="G120" i="47"/>
  <c r="E120" i="47"/>
  <c r="C120" i="47"/>
  <c r="M119" i="47"/>
  <c r="K119" i="47"/>
  <c r="I119" i="47"/>
  <c r="G119" i="47"/>
  <c r="E119" i="47"/>
  <c r="C119" i="47"/>
  <c r="M118" i="47"/>
  <c r="K118" i="47"/>
  <c r="I118" i="47"/>
  <c r="G118" i="47"/>
  <c r="E118" i="47"/>
  <c r="C118" i="47"/>
  <c r="M117" i="47"/>
  <c r="K117" i="47"/>
  <c r="I117" i="47"/>
  <c r="G117" i="47"/>
  <c r="E117" i="47"/>
  <c r="C117" i="47"/>
  <c r="M116" i="47"/>
  <c r="K116" i="47"/>
  <c r="I116" i="47"/>
  <c r="G116" i="47"/>
  <c r="E116" i="47"/>
  <c r="C116" i="47"/>
  <c r="M115" i="47"/>
  <c r="K115" i="47"/>
  <c r="I115" i="47"/>
  <c r="G115" i="47"/>
  <c r="E115" i="47"/>
  <c r="C115" i="47"/>
  <c r="M114" i="47"/>
  <c r="K114" i="47"/>
  <c r="I114" i="47"/>
  <c r="G114" i="47"/>
  <c r="E114" i="47"/>
  <c r="C114" i="47"/>
  <c r="M113" i="47"/>
  <c r="K113" i="47"/>
  <c r="I113" i="47"/>
  <c r="G113" i="47"/>
  <c r="E113" i="47"/>
  <c r="C113" i="47"/>
  <c r="M112" i="47"/>
  <c r="K112" i="47"/>
  <c r="I112" i="47"/>
  <c r="G112" i="47"/>
  <c r="E112" i="47"/>
  <c r="C112" i="47"/>
  <c r="M111" i="47"/>
  <c r="M151" i="47" s="1"/>
  <c r="M153" i="47" s="1"/>
  <c r="K111" i="47"/>
  <c r="I111" i="47"/>
  <c r="G111" i="47"/>
  <c r="E111" i="47"/>
  <c r="C111" i="47"/>
  <c r="K109" i="47"/>
  <c r="I109" i="47"/>
  <c r="G109" i="47"/>
  <c r="E109" i="47"/>
  <c r="C109" i="47"/>
  <c r="K108" i="47"/>
  <c r="I108" i="47"/>
  <c r="G108" i="47"/>
  <c r="E108" i="47"/>
  <c r="C108" i="47"/>
  <c r="K107" i="47"/>
  <c r="I107" i="47"/>
  <c r="G107" i="47"/>
  <c r="E107" i="47"/>
  <c r="C107" i="47"/>
  <c r="K106" i="47"/>
  <c r="K105" i="47"/>
  <c r="I105" i="47"/>
  <c r="G105" i="47"/>
  <c r="E105" i="47"/>
  <c r="C105" i="47"/>
  <c r="K104" i="47"/>
  <c r="I104" i="47"/>
  <c r="G104" i="47"/>
  <c r="E104" i="47"/>
  <c r="C104" i="47"/>
  <c r="K103" i="47"/>
  <c r="I103" i="47"/>
  <c r="G103" i="47"/>
  <c r="E103" i="47"/>
  <c r="C103" i="47"/>
  <c r="K102" i="47"/>
  <c r="I102" i="47"/>
  <c r="G102" i="47"/>
  <c r="E102" i="47"/>
  <c r="C102" i="47"/>
  <c r="K101" i="47"/>
  <c r="I101" i="47"/>
  <c r="G101" i="47"/>
  <c r="E101" i="47"/>
  <c r="C101" i="47"/>
  <c r="K100" i="47"/>
  <c r="I100" i="47"/>
  <c r="G100" i="47"/>
  <c r="E100" i="47"/>
  <c r="C100" i="47"/>
  <c r="K99" i="47"/>
  <c r="I99" i="47"/>
  <c r="G99" i="47"/>
  <c r="E99" i="47"/>
  <c r="C99" i="47"/>
  <c r="K96" i="47"/>
  <c r="I96" i="47"/>
  <c r="G96" i="47"/>
  <c r="E96" i="47"/>
  <c r="C96" i="47"/>
  <c r="K95" i="47"/>
  <c r="I95" i="47"/>
  <c r="G95" i="47"/>
  <c r="E95" i="47"/>
  <c r="C95" i="47"/>
  <c r="K94" i="47"/>
  <c r="I94" i="47"/>
  <c r="G94" i="47"/>
  <c r="E94" i="47"/>
  <c r="C94" i="47"/>
  <c r="K93" i="47"/>
  <c r="I93" i="47"/>
  <c r="G93" i="47"/>
  <c r="E93" i="47"/>
  <c r="C93" i="47"/>
  <c r="K91" i="47"/>
  <c r="I91" i="47"/>
  <c r="G91" i="47"/>
  <c r="E91" i="47"/>
  <c r="C91" i="47"/>
  <c r="K90" i="47"/>
  <c r="I90" i="47"/>
  <c r="G90" i="47"/>
  <c r="E90" i="47"/>
  <c r="C90" i="47"/>
  <c r="K89" i="47"/>
  <c r="I89" i="47"/>
  <c r="G89" i="47"/>
  <c r="E89" i="47"/>
  <c r="C89" i="47"/>
  <c r="K88" i="47"/>
  <c r="I88" i="47"/>
  <c r="G88" i="47"/>
  <c r="E88" i="47"/>
  <c r="C88" i="47"/>
  <c r="K87" i="47"/>
  <c r="I87" i="47"/>
  <c r="G87" i="47"/>
  <c r="E87" i="47"/>
  <c r="C87" i="47"/>
  <c r="K84" i="47"/>
  <c r="I84" i="47"/>
  <c r="G84" i="47"/>
  <c r="E84" i="47"/>
  <c r="C84" i="47"/>
  <c r="K83" i="47"/>
  <c r="I83" i="47"/>
  <c r="G83" i="47"/>
  <c r="E83" i="47"/>
  <c r="C83" i="47"/>
  <c r="K82" i="47"/>
  <c r="I82" i="47"/>
  <c r="G82" i="47"/>
  <c r="E82" i="47"/>
  <c r="C82" i="47"/>
  <c r="K81" i="47"/>
  <c r="I81" i="47"/>
  <c r="G81" i="47"/>
  <c r="E81" i="47"/>
  <c r="C81" i="47"/>
  <c r="K80" i="47"/>
  <c r="I80" i="47"/>
  <c r="G80" i="47"/>
  <c r="E80" i="47"/>
  <c r="C80" i="47"/>
  <c r="K79" i="47"/>
  <c r="I79" i="47"/>
  <c r="G79" i="47"/>
  <c r="E79" i="47"/>
  <c r="C79" i="47"/>
  <c r="K78" i="47"/>
  <c r="I78" i="47"/>
  <c r="G78" i="47"/>
  <c r="E78" i="47"/>
  <c r="C78" i="47"/>
  <c r="K77" i="47"/>
  <c r="I77" i="47"/>
  <c r="G77" i="47"/>
  <c r="E77" i="47"/>
  <c r="C77" i="47"/>
  <c r="K76" i="47"/>
  <c r="I76" i="47"/>
  <c r="G76" i="47"/>
  <c r="E76" i="47"/>
  <c r="C76" i="47"/>
  <c r="K74" i="47"/>
  <c r="I74" i="47"/>
  <c r="G74" i="47"/>
  <c r="E74" i="47"/>
  <c r="C74" i="47"/>
  <c r="K73" i="47"/>
  <c r="I73" i="47"/>
  <c r="G73" i="47"/>
  <c r="E73" i="47"/>
  <c r="C73" i="47"/>
  <c r="K72" i="47"/>
  <c r="I72" i="47"/>
  <c r="G72" i="47"/>
  <c r="E72" i="47"/>
  <c r="C72" i="47"/>
  <c r="K71" i="47"/>
  <c r="I71" i="47"/>
  <c r="G71" i="47"/>
  <c r="E71" i="47"/>
  <c r="C71" i="47"/>
  <c r="K70" i="47"/>
  <c r="I70" i="47"/>
  <c r="G70" i="47"/>
  <c r="E70" i="47"/>
  <c r="C70" i="47"/>
  <c r="K69" i="47"/>
  <c r="I69" i="47"/>
  <c r="G69" i="47"/>
  <c r="E69" i="47"/>
  <c r="C69" i="47"/>
  <c r="K68" i="47"/>
  <c r="I68" i="47"/>
  <c r="G68" i="47"/>
  <c r="E68" i="47"/>
  <c r="C68" i="47"/>
  <c r="K67" i="47"/>
  <c r="I67" i="47"/>
  <c r="G67" i="47"/>
  <c r="E67" i="47"/>
  <c r="C67" i="47"/>
  <c r="K66" i="47"/>
  <c r="I66" i="47"/>
  <c r="G66" i="47"/>
  <c r="E66" i="47"/>
  <c r="C66" i="47"/>
  <c r="K65" i="47"/>
  <c r="I65" i="47"/>
  <c r="G65" i="47"/>
  <c r="E65" i="47"/>
  <c r="C65" i="47"/>
  <c r="K64" i="47"/>
  <c r="I64" i="47"/>
  <c r="G64" i="47"/>
  <c r="E64" i="47"/>
  <c r="C64" i="47"/>
  <c r="K63" i="47"/>
  <c r="I63" i="47"/>
  <c r="G63" i="47"/>
  <c r="E63" i="47"/>
  <c r="C63" i="47"/>
  <c r="K62" i="47"/>
  <c r="I62" i="47"/>
  <c r="G62" i="47"/>
  <c r="E62" i="47"/>
  <c r="C62" i="47"/>
  <c r="K61" i="47"/>
  <c r="I61" i="47"/>
  <c r="G61" i="47"/>
  <c r="E61" i="47"/>
  <c r="C61" i="47"/>
  <c r="K59" i="47"/>
  <c r="I59" i="47"/>
  <c r="G59" i="47"/>
  <c r="E59" i="47"/>
  <c r="C59" i="47"/>
  <c r="K58" i="47"/>
  <c r="I58" i="47"/>
  <c r="G58" i="47"/>
  <c r="E58" i="47"/>
  <c r="C58" i="47"/>
  <c r="K57" i="47"/>
  <c r="I57" i="47"/>
  <c r="G57" i="47"/>
  <c r="E57" i="47"/>
  <c r="C57" i="47"/>
  <c r="K56" i="47"/>
  <c r="I56" i="47"/>
  <c r="G56" i="47"/>
  <c r="E56" i="47"/>
  <c r="C56" i="47"/>
  <c r="K55" i="47"/>
  <c r="I55" i="47"/>
  <c r="G55" i="47"/>
  <c r="E55" i="47"/>
  <c r="C55" i="47"/>
  <c r="K54" i="47"/>
  <c r="I54" i="47"/>
  <c r="G54" i="47"/>
  <c r="E54" i="47"/>
  <c r="C54" i="47"/>
  <c r="K53" i="47"/>
  <c r="I53" i="47"/>
  <c r="G53" i="47"/>
  <c r="E53" i="47"/>
  <c r="C53" i="47"/>
  <c r="K51" i="47"/>
  <c r="I51" i="47"/>
  <c r="G51" i="47"/>
  <c r="E51" i="47"/>
  <c r="C51" i="47"/>
  <c r="K50" i="47"/>
  <c r="I50" i="47"/>
  <c r="G50" i="47"/>
  <c r="E50" i="47"/>
  <c r="C50" i="47"/>
  <c r="K49" i="47"/>
  <c r="I49" i="47"/>
  <c r="G49" i="47"/>
  <c r="E49" i="47"/>
  <c r="C49" i="47"/>
  <c r="K48" i="47"/>
  <c r="I48" i="47"/>
  <c r="G48" i="47"/>
  <c r="E48" i="47"/>
  <c r="C48" i="47"/>
  <c r="K47" i="47"/>
  <c r="I47" i="47"/>
  <c r="G47" i="47"/>
  <c r="E47" i="47"/>
  <c r="C47" i="47"/>
  <c r="K46" i="47"/>
  <c r="I46" i="47"/>
  <c r="G46" i="47"/>
  <c r="E46" i="47"/>
  <c r="C46" i="47"/>
  <c r="K45" i="47"/>
  <c r="I45" i="47"/>
  <c r="G45" i="47"/>
  <c r="E45" i="47"/>
  <c r="C45" i="47"/>
  <c r="K44" i="47"/>
  <c r="I44" i="47"/>
  <c r="G44" i="47"/>
  <c r="E44" i="47"/>
  <c r="C44" i="47"/>
  <c r="K43" i="47"/>
  <c r="I43" i="47"/>
  <c r="G43" i="47"/>
  <c r="E43" i="47"/>
  <c r="C43" i="47"/>
  <c r="K41" i="47"/>
  <c r="I41" i="47"/>
  <c r="G41" i="47"/>
  <c r="E41" i="47"/>
  <c r="C41" i="47"/>
  <c r="K40" i="47"/>
  <c r="I40" i="47"/>
  <c r="G40" i="47"/>
  <c r="E40" i="47"/>
  <c r="C40" i="47"/>
  <c r="K39" i="47"/>
  <c r="I39" i="47"/>
  <c r="G39" i="47"/>
  <c r="E39" i="47"/>
  <c r="C39" i="47"/>
  <c r="K38" i="47"/>
  <c r="I38" i="47"/>
  <c r="G38" i="47"/>
  <c r="E38" i="47"/>
  <c r="C38" i="47"/>
  <c r="K37" i="47"/>
  <c r="I37" i="47"/>
  <c r="G37" i="47"/>
  <c r="E37" i="47"/>
  <c r="C37" i="47"/>
  <c r="K36" i="47"/>
  <c r="I36" i="47"/>
  <c r="G36" i="47"/>
  <c r="E36" i="47"/>
  <c r="C36" i="47"/>
  <c r="K35" i="47"/>
  <c r="I35" i="47"/>
  <c r="G35" i="47"/>
  <c r="E35" i="47"/>
  <c r="C35" i="47"/>
  <c r="K32" i="47"/>
  <c r="I32" i="47"/>
  <c r="G32" i="47"/>
  <c r="E32" i="47"/>
  <c r="C32" i="47"/>
  <c r="K31" i="47"/>
  <c r="I31" i="47"/>
  <c r="G31" i="47"/>
  <c r="E31" i="47"/>
  <c r="C31" i="47"/>
  <c r="K30" i="47"/>
  <c r="I30" i="47"/>
  <c r="G30" i="47"/>
  <c r="E30" i="47"/>
  <c r="C30" i="47"/>
  <c r="K29" i="47"/>
  <c r="I29" i="47"/>
  <c r="G29" i="47"/>
  <c r="E29" i="47"/>
  <c r="C29" i="47"/>
  <c r="K28" i="47"/>
  <c r="I28" i="47"/>
  <c r="G28" i="47"/>
  <c r="E28" i="47"/>
  <c r="C28" i="47"/>
  <c r="K27" i="47"/>
  <c r="I27" i="47"/>
  <c r="G27" i="47"/>
  <c r="E27" i="47"/>
  <c r="C27" i="47"/>
  <c r="K26" i="47"/>
  <c r="I26" i="47"/>
  <c r="G26" i="47"/>
  <c r="E26" i="47"/>
  <c r="C26" i="47"/>
  <c r="K25" i="47"/>
  <c r="I25" i="47"/>
  <c r="G25" i="47"/>
  <c r="E25" i="47"/>
  <c r="C25" i="47"/>
  <c r="K24" i="47"/>
  <c r="I24" i="47"/>
  <c r="G24" i="47"/>
  <c r="E24" i="47"/>
  <c r="C24" i="47"/>
  <c r="K23" i="47"/>
  <c r="I23" i="47"/>
  <c r="G23" i="47"/>
  <c r="E23" i="47"/>
  <c r="C23" i="47"/>
  <c r="K21" i="47"/>
  <c r="I21" i="47"/>
  <c r="G21" i="47"/>
  <c r="E21" i="47"/>
  <c r="C21" i="47"/>
  <c r="K20" i="47"/>
  <c r="I20" i="47"/>
  <c r="G20" i="47"/>
  <c r="E20" i="47"/>
  <c r="C20" i="47"/>
  <c r="K19" i="47"/>
  <c r="I19" i="47"/>
  <c r="G19" i="47"/>
  <c r="E19" i="47"/>
  <c r="C19" i="47"/>
  <c r="K18" i="47"/>
  <c r="I18" i="47"/>
  <c r="G18" i="47"/>
  <c r="E18" i="47"/>
  <c r="C18" i="47"/>
  <c r="K17" i="47"/>
  <c r="I17" i="47"/>
  <c r="G17" i="47"/>
  <c r="E17" i="47"/>
  <c r="C17" i="47"/>
  <c r="K16" i="47"/>
  <c r="I16" i="47"/>
  <c r="G16" i="47"/>
  <c r="E16" i="47"/>
  <c r="C16" i="47"/>
  <c r="K15" i="47"/>
  <c r="I15" i="47"/>
  <c r="G15" i="47"/>
  <c r="E15" i="47"/>
  <c r="C15" i="47"/>
  <c r="K13" i="47"/>
  <c r="G13" i="47"/>
  <c r="E13" i="47"/>
  <c r="C13" i="47"/>
  <c r="K12" i="47"/>
  <c r="I12" i="47"/>
  <c r="G12" i="47"/>
  <c r="E12" i="47"/>
  <c r="C12" i="47"/>
  <c r="K10" i="47"/>
  <c r="I10" i="47"/>
  <c r="G10" i="47"/>
  <c r="E10" i="47"/>
  <c r="C10" i="47"/>
  <c r="K9" i="47"/>
  <c r="I9" i="47"/>
  <c r="G9" i="47"/>
  <c r="E9" i="47"/>
  <c r="C9" i="47"/>
  <c r="K8" i="47"/>
  <c r="I8" i="47"/>
  <c r="G8" i="47"/>
  <c r="E8" i="47"/>
  <c r="C8" i="47"/>
  <c r="K7" i="47"/>
  <c r="I7" i="47"/>
  <c r="G7" i="47"/>
  <c r="E7" i="47"/>
  <c r="C7" i="47"/>
  <c r="K5" i="47"/>
  <c r="I5" i="47"/>
  <c r="G5" i="47"/>
  <c r="E5" i="47"/>
  <c r="C5" i="47"/>
  <c r="K4" i="47"/>
  <c r="K151" i="47" s="1"/>
  <c r="K153" i="47" s="1"/>
  <c r="I4" i="47"/>
  <c r="I151" i="47" s="1"/>
  <c r="I153" i="47" s="1"/>
  <c r="G4" i="47"/>
  <c r="G151" i="47" s="1"/>
  <c r="G153" i="47" s="1"/>
  <c r="E4" i="47"/>
  <c r="E151" i="47" s="1"/>
  <c r="E153" i="47" s="1"/>
  <c r="C4" i="47"/>
  <c r="C151" i="47" s="1"/>
  <c r="C153" i="47" s="1"/>
  <c r="G57" i="5" l="1"/>
  <c r="F57" i="5"/>
  <c r="G57" i="1"/>
  <c r="F57" i="1"/>
  <c r="G57" i="44"/>
  <c r="F57" i="44"/>
  <c r="F57" i="46"/>
  <c r="G57" i="46" s="1"/>
  <c r="G98" i="46"/>
  <c r="G97" i="46"/>
  <c r="F96" i="46"/>
  <c r="G96" i="46" s="1"/>
  <c r="F95" i="46"/>
  <c r="G95" i="46" s="1"/>
  <c r="F94" i="46"/>
  <c r="G94" i="46" s="1"/>
  <c r="F93" i="46"/>
  <c r="G93" i="46" s="1"/>
  <c r="F92" i="46"/>
  <c r="G92" i="46" s="1"/>
  <c r="F91" i="46"/>
  <c r="G91" i="46" s="1"/>
  <c r="F90" i="46"/>
  <c r="G90" i="46" s="1"/>
  <c r="F89" i="46"/>
  <c r="G89" i="46" s="1"/>
  <c r="G88" i="46"/>
  <c r="F87" i="46"/>
  <c r="G87" i="46" s="1"/>
  <c r="G86" i="46"/>
  <c r="G85" i="46"/>
  <c r="G84" i="46"/>
  <c r="G83" i="46"/>
  <c r="F82" i="46"/>
  <c r="G82" i="46" s="1"/>
  <c r="F81" i="46"/>
  <c r="G81" i="46" s="1"/>
  <c r="G80" i="46"/>
  <c r="G79" i="46"/>
  <c r="G72" i="46"/>
  <c r="G71" i="46"/>
  <c r="G70" i="46"/>
  <c r="G69" i="46"/>
  <c r="F68" i="46"/>
  <c r="G68" i="46" s="1"/>
  <c r="G62" i="46"/>
  <c r="G61" i="46"/>
  <c r="G60" i="46"/>
  <c r="G59" i="46"/>
  <c r="G56" i="46"/>
  <c r="G55" i="46"/>
  <c r="G49" i="46"/>
  <c r="G48" i="46"/>
  <c r="G47" i="46"/>
  <c r="G46" i="46"/>
  <c r="G45" i="46"/>
  <c r="G44" i="46"/>
  <c r="G43" i="46"/>
  <c r="G42" i="46"/>
  <c r="G41" i="46"/>
  <c r="G36" i="46"/>
  <c r="G35" i="46"/>
  <c r="G34" i="46"/>
  <c r="G33" i="46"/>
  <c r="G32" i="46"/>
  <c r="G31" i="46"/>
  <c r="G30" i="46"/>
  <c r="G29" i="46"/>
  <c r="G26" i="46"/>
  <c r="G25" i="46"/>
  <c r="G24" i="46" a="1"/>
  <c r="G24" i="46" s="1"/>
  <c r="G22" i="46"/>
  <c r="G21" i="46"/>
  <c r="G20" i="46"/>
  <c r="G19" i="46"/>
  <c r="G18" i="46"/>
  <c r="D18" i="46"/>
  <c r="C18" i="46"/>
  <c r="B18" i="46"/>
  <c r="G13" i="46"/>
  <c r="G12" i="46"/>
  <c r="G11" i="46"/>
  <c r="G10" i="46"/>
  <c r="G9" i="46"/>
  <c r="G8" i="46"/>
  <c r="G7" i="46"/>
  <c r="G6" i="46"/>
  <c r="G5" i="46"/>
  <c r="G74" i="46" l="1"/>
  <c r="G50" i="46"/>
  <c r="G58" i="46"/>
  <c r="G63" i="46" s="1"/>
  <c r="G64" i="46" s="1"/>
  <c r="I57" i="63" s="1"/>
  <c r="G14" i="46"/>
  <c r="G37" i="46"/>
  <c r="G99" i="46"/>
  <c r="M149" i="45" l="1"/>
  <c r="K149" i="45"/>
  <c r="I149" i="45"/>
  <c r="G149" i="45"/>
  <c r="E149" i="45"/>
  <c r="C149" i="45"/>
  <c r="M148" i="45"/>
  <c r="K148" i="45"/>
  <c r="I148" i="45"/>
  <c r="G148" i="45"/>
  <c r="E148" i="45"/>
  <c r="C148" i="45"/>
  <c r="M146" i="45"/>
  <c r="K146" i="45"/>
  <c r="I146" i="45"/>
  <c r="G146" i="45"/>
  <c r="E146" i="45"/>
  <c r="C146" i="45"/>
  <c r="M145" i="45"/>
  <c r="K145" i="45"/>
  <c r="I145" i="45"/>
  <c r="G145" i="45"/>
  <c r="E145" i="45"/>
  <c r="C145" i="45"/>
  <c r="M144" i="45"/>
  <c r="K144" i="45"/>
  <c r="I144" i="45"/>
  <c r="G144" i="45"/>
  <c r="E144" i="45"/>
  <c r="C144" i="45"/>
  <c r="M143" i="45"/>
  <c r="K143" i="45"/>
  <c r="I143" i="45"/>
  <c r="G143" i="45"/>
  <c r="E143" i="45"/>
  <c r="C143" i="45"/>
  <c r="M142" i="45"/>
  <c r="K142" i="45"/>
  <c r="I142" i="45"/>
  <c r="G142" i="45"/>
  <c r="E142" i="45"/>
  <c r="C142" i="45"/>
  <c r="M141" i="45"/>
  <c r="K141" i="45"/>
  <c r="I141" i="45"/>
  <c r="G141" i="45"/>
  <c r="E141" i="45"/>
  <c r="C141" i="45"/>
  <c r="M140" i="45"/>
  <c r="K140" i="45"/>
  <c r="I140" i="45"/>
  <c r="G140" i="45"/>
  <c r="E140" i="45"/>
  <c r="C140" i="45"/>
  <c r="M139" i="45"/>
  <c r="K139" i="45"/>
  <c r="I139" i="45"/>
  <c r="G139" i="45"/>
  <c r="E139" i="45"/>
  <c r="C139" i="45"/>
  <c r="M137" i="45"/>
  <c r="K137" i="45"/>
  <c r="I137" i="45"/>
  <c r="G137" i="45"/>
  <c r="E137" i="45"/>
  <c r="C137" i="45"/>
  <c r="M136" i="45"/>
  <c r="K136" i="45"/>
  <c r="I136" i="45"/>
  <c r="G136" i="45"/>
  <c r="E136" i="45"/>
  <c r="C136" i="45"/>
  <c r="M135" i="45"/>
  <c r="K135" i="45"/>
  <c r="I135" i="45"/>
  <c r="G135" i="45"/>
  <c r="E135" i="45"/>
  <c r="C135" i="45"/>
  <c r="M133" i="45"/>
  <c r="K133" i="45"/>
  <c r="I133" i="45"/>
  <c r="G133" i="45"/>
  <c r="E133" i="45"/>
  <c r="C133" i="45"/>
  <c r="M132" i="45"/>
  <c r="K132" i="45"/>
  <c r="I132" i="45"/>
  <c r="G132" i="45"/>
  <c r="E132" i="45"/>
  <c r="C132" i="45"/>
  <c r="M131" i="45"/>
  <c r="K131" i="45"/>
  <c r="I131" i="45"/>
  <c r="G131" i="45"/>
  <c r="E131" i="45"/>
  <c r="C131" i="45"/>
  <c r="M130" i="45"/>
  <c r="K130" i="45"/>
  <c r="I130" i="45"/>
  <c r="G130" i="45"/>
  <c r="E130" i="45"/>
  <c r="C130" i="45"/>
  <c r="M129" i="45"/>
  <c r="K129" i="45"/>
  <c r="I129" i="45"/>
  <c r="G129" i="45"/>
  <c r="E129" i="45"/>
  <c r="C129" i="45"/>
  <c r="M128" i="45"/>
  <c r="K128" i="45"/>
  <c r="I128" i="45"/>
  <c r="G128" i="45"/>
  <c r="E128" i="45"/>
  <c r="C128" i="45"/>
  <c r="M127" i="45"/>
  <c r="K127" i="45"/>
  <c r="I127" i="45"/>
  <c r="G127" i="45"/>
  <c r="E127" i="45"/>
  <c r="C127" i="45"/>
  <c r="M126" i="45"/>
  <c r="K126" i="45"/>
  <c r="I126" i="45"/>
  <c r="G126" i="45"/>
  <c r="E126" i="45"/>
  <c r="C126" i="45"/>
  <c r="M125" i="45"/>
  <c r="K125" i="45"/>
  <c r="I125" i="45"/>
  <c r="G125" i="45"/>
  <c r="E125" i="45"/>
  <c r="C125" i="45"/>
  <c r="M124" i="45"/>
  <c r="K124" i="45"/>
  <c r="I124" i="45"/>
  <c r="G124" i="45"/>
  <c r="E124" i="45"/>
  <c r="C124" i="45"/>
  <c r="M123" i="45"/>
  <c r="K123" i="45"/>
  <c r="I123" i="45"/>
  <c r="G123" i="45"/>
  <c r="E123" i="45"/>
  <c r="C123" i="45"/>
  <c r="M122" i="45"/>
  <c r="K122" i="45"/>
  <c r="I122" i="45"/>
  <c r="G122" i="45"/>
  <c r="E122" i="45"/>
  <c r="C122" i="45"/>
  <c r="M121" i="45"/>
  <c r="K121" i="45"/>
  <c r="I121" i="45"/>
  <c r="G121" i="45"/>
  <c r="E121" i="45"/>
  <c r="C121" i="45"/>
  <c r="M120" i="45"/>
  <c r="K120" i="45"/>
  <c r="I120" i="45"/>
  <c r="G120" i="45"/>
  <c r="E120" i="45"/>
  <c r="C120" i="45"/>
  <c r="M119" i="45"/>
  <c r="K119" i="45"/>
  <c r="I119" i="45"/>
  <c r="G119" i="45"/>
  <c r="E119" i="45"/>
  <c r="C119" i="45"/>
  <c r="M118" i="45"/>
  <c r="K118" i="45"/>
  <c r="I118" i="45"/>
  <c r="G118" i="45"/>
  <c r="E118" i="45"/>
  <c r="C118" i="45"/>
  <c r="M117" i="45"/>
  <c r="K117" i="45"/>
  <c r="I117" i="45"/>
  <c r="G117" i="45"/>
  <c r="E117" i="45"/>
  <c r="C117" i="45"/>
  <c r="M116" i="45"/>
  <c r="K116" i="45"/>
  <c r="I116" i="45"/>
  <c r="G116" i="45"/>
  <c r="E116" i="45"/>
  <c r="C116" i="45"/>
  <c r="M115" i="45"/>
  <c r="K115" i="45"/>
  <c r="I115" i="45"/>
  <c r="G115" i="45"/>
  <c r="E115" i="45"/>
  <c r="C115" i="45"/>
  <c r="M114" i="45"/>
  <c r="K114" i="45"/>
  <c r="I114" i="45"/>
  <c r="G114" i="45"/>
  <c r="E114" i="45"/>
  <c r="C114" i="45"/>
  <c r="M113" i="45"/>
  <c r="K113" i="45"/>
  <c r="I113" i="45"/>
  <c r="G113" i="45"/>
  <c r="E113" i="45"/>
  <c r="C113" i="45"/>
  <c r="M112" i="45"/>
  <c r="K112" i="45"/>
  <c r="I112" i="45"/>
  <c r="G112" i="45"/>
  <c r="E112" i="45"/>
  <c r="C112" i="45"/>
  <c r="M111" i="45"/>
  <c r="M151" i="45" s="1"/>
  <c r="M153" i="45" s="1"/>
  <c r="K111" i="45"/>
  <c r="I111" i="45"/>
  <c r="G111" i="45"/>
  <c r="E111" i="45"/>
  <c r="C111" i="45"/>
  <c r="K109" i="45"/>
  <c r="I109" i="45"/>
  <c r="G109" i="45"/>
  <c r="E109" i="45"/>
  <c r="C109" i="45"/>
  <c r="K108" i="45"/>
  <c r="I108" i="45"/>
  <c r="G108" i="45"/>
  <c r="E108" i="45"/>
  <c r="C108" i="45"/>
  <c r="K107" i="45"/>
  <c r="I107" i="45"/>
  <c r="G107" i="45"/>
  <c r="E107" i="45"/>
  <c r="C107" i="45"/>
  <c r="K106" i="45"/>
  <c r="K105" i="45"/>
  <c r="I105" i="45"/>
  <c r="G105" i="45"/>
  <c r="E105" i="45"/>
  <c r="C105" i="45"/>
  <c r="K104" i="45"/>
  <c r="I104" i="45"/>
  <c r="G104" i="45"/>
  <c r="E104" i="45"/>
  <c r="C104" i="45"/>
  <c r="K103" i="45"/>
  <c r="I103" i="45"/>
  <c r="G103" i="45"/>
  <c r="E103" i="45"/>
  <c r="C103" i="45"/>
  <c r="K102" i="45"/>
  <c r="I102" i="45"/>
  <c r="G102" i="45"/>
  <c r="E102" i="45"/>
  <c r="C102" i="45"/>
  <c r="K101" i="45"/>
  <c r="I101" i="45"/>
  <c r="G101" i="45"/>
  <c r="E101" i="45"/>
  <c r="C101" i="45"/>
  <c r="K100" i="45"/>
  <c r="I100" i="45"/>
  <c r="G100" i="45"/>
  <c r="E100" i="45"/>
  <c r="C100" i="45"/>
  <c r="K99" i="45"/>
  <c r="I99" i="45"/>
  <c r="G99" i="45"/>
  <c r="E99" i="45"/>
  <c r="C99" i="45"/>
  <c r="K96" i="45"/>
  <c r="I96" i="45"/>
  <c r="G96" i="45"/>
  <c r="E96" i="45"/>
  <c r="C96" i="45"/>
  <c r="K95" i="45"/>
  <c r="I95" i="45"/>
  <c r="G95" i="45"/>
  <c r="E95" i="45"/>
  <c r="C95" i="45"/>
  <c r="K94" i="45"/>
  <c r="I94" i="45"/>
  <c r="G94" i="45"/>
  <c r="E94" i="45"/>
  <c r="C94" i="45"/>
  <c r="K93" i="45"/>
  <c r="I93" i="45"/>
  <c r="G93" i="45"/>
  <c r="E93" i="45"/>
  <c r="C93" i="45"/>
  <c r="K91" i="45"/>
  <c r="I91" i="45"/>
  <c r="G91" i="45"/>
  <c r="E91" i="45"/>
  <c r="C91" i="45"/>
  <c r="K90" i="45"/>
  <c r="I90" i="45"/>
  <c r="G90" i="45"/>
  <c r="E90" i="45"/>
  <c r="C90" i="45"/>
  <c r="K89" i="45"/>
  <c r="I89" i="45"/>
  <c r="G89" i="45"/>
  <c r="E89" i="45"/>
  <c r="C89" i="45"/>
  <c r="K88" i="45"/>
  <c r="I88" i="45"/>
  <c r="G88" i="45"/>
  <c r="E88" i="45"/>
  <c r="C88" i="45"/>
  <c r="K87" i="45"/>
  <c r="I87" i="45"/>
  <c r="G87" i="45"/>
  <c r="E87" i="45"/>
  <c r="C87" i="45"/>
  <c r="K84" i="45"/>
  <c r="I84" i="45"/>
  <c r="G84" i="45"/>
  <c r="E84" i="45"/>
  <c r="C84" i="45"/>
  <c r="K83" i="45"/>
  <c r="I83" i="45"/>
  <c r="G83" i="45"/>
  <c r="E83" i="45"/>
  <c r="C83" i="45"/>
  <c r="K82" i="45"/>
  <c r="I82" i="45"/>
  <c r="G82" i="45"/>
  <c r="E82" i="45"/>
  <c r="C82" i="45"/>
  <c r="K81" i="45"/>
  <c r="I81" i="45"/>
  <c r="G81" i="45"/>
  <c r="E81" i="45"/>
  <c r="C81" i="45"/>
  <c r="K80" i="45"/>
  <c r="I80" i="45"/>
  <c r="G80" i="45"/>
  <c r="E80" i="45"/>
  <c r="C80" i="45"/>
  <c r="K79" i="45"/>
  <c r="I79" i="45"/>
  <c r="G79" i="45"/>
  <c r="E79" i="45"/>
  <c r="C79" i="45"/>
  <c r="K78" i="45"/>
  <c r="I78" i="45"/>
  <c r="G78" i="45"/>
  <c r="E78" i="45"/>
  <c r="C78" i="45"/>
  <c r="K77" i="45"/>
  <c r="I77" i="45"/>
  <c r="G77" i="45"/>
  <c r="E77" i="45"/>
  <c r="C77" i="45"/>
  <c r="K76" i="45"/>
  <c r="I76" i="45"/>
  <c r="G76" i="45"/>
  <c r="E76" i="45"/>
  <c r="C76" i="45"/>
  <c r="K74" i="45"/>
  <c r="I74" i="45"/>
  <c r="G74" i="45"/>
  <c r="E74" i="45"/>
  <c r="C74" i="45"/>
  <c r="K73" i="45"/>
  <c r="I73" i="45"/>
  <c r="G73" i="45"/>
  <c r="E73" i="45"/>
  <c r="C73" i="45"/>
  <c r="K72" i="45"/>
  <c r="I72" i="45"/>
  <c r="G72" i="45"/>
  <c r="E72" i="45"/>
  <c r="C72" i="45"/>
  <c r="K71" i="45"/>
  <c r="I71" i="45"/>
  <c r="G71" i="45"/>
  <c r="E71" i="45"/>
  <c r="C71" i="45"/>
  <c r="K70" i="45"/>
  <c r="I70" i="45"/>
  <c r="G70" i="45"/>
  <c r="E70" i="45"/>
  <c r="C70" i="45"/>
  <c r="K69" i="45"/>
  <c r="I69" i="45"/>
  <c r="G69" i="45"/>
  <c r="E69" i="45"/>
  <c r="C69" i="45"/>
  <c r="K68" i="45"/>
  <c r="I68" i="45"/>
  <c r="G68" i="45"/>
  <c r="E68" i="45"/>
  <c r="C68" i="45"/>
  <c r="K67" i="45"/>
  <c r="I67" i="45"/>
  <c r="G67" i="45"/>
  <c r="E67" i="45"/>
  <c r="C67" i="45"/>
  <c r="K66" i="45"/>
  <c r="I66" i="45"/>
  <c r="G66" i="45"/>
  <c r="E66" i="45"/>
  <c r="C66" i="45"/>
  <c r="K65" i="45"/>
  <c r="I65" i="45"/>
  <c r="G65" i="45"/>
  <c r="E65" i="45"/>
  <c r="C65" i="45"/>
  <c r="K64" i="45"/>
  <c r="I64" i="45"/>
  <c r="G64" i="45"/>
  <c r="E64" i="45"/>
  <c r="C64" i="45"/>
  <c r="K63" i="45"/>
  <c r="I63" i="45"/>
  <c r="G63" i="45"/>
  <c r="E63" i="45"/>
  <c r="C63" i="45"/>
  <c r="K62" i="45"/>
  <c r="I62" i="45"/>
  <c r="G62" i="45"/>
  <c r="E62" i="45"/>
  <c r="C62" i="45"/>
  <c r="K61" i="45"/>
  <c r="I61" i="45"/>
  <c r="G61" i="45"/>
  <c r="E61" i="45"/>
  <c r="C61" i="45"/>
  <c r="K59" i="45"/>
  <c r="I59" i="45"/>
  <c r="G59" i="45"/>
  <c r="E59" i="45"/>
  <c r="C59" i="45"/>
  <c r="K58" i="45"/>
  <c r="I58" i="45"/>
  <c r="G58" i="45"/>
  <c r="E58" i="45"/>
  <c r="C58" i="45"/>
  <c r="K57" i="45"/>
  <c r="I57" i="45"/>
  <c r="G57" i="45"/>
  <c r="E57" i="45"/>
  <c r="C57" i="45"/>
  <c r="K56" i="45"/>
  <c r="I56" i="45"/>
  <c r="G56" i="45"/>
  <c r="E56" i="45"/>
  <c r="C56" i="45"/>
  <c r="K55" i="45"/>
  <c r="I55" i="45"/>
  <c r="G55" i="45"/>
  <c r="E55" i="45"/>
  <c r="C55" i="45"/>
  <c r="K54" i="45"/>
  <c r="I54" i="45"/>
  <c r="G54" i="45"/>
  <c r="E54" i="45"/>
  <c r="C54" i="45"/>
  <c r="K53" i="45"/>
  <c r="I53" i="45"/>
  <c r="G53" i="45"/>
  <c r="E53" i="45"/>
  <c r="C53" i="45"/>
  <c r="K51" i="45"/>
  <c r="I51" i="45"/>
  <c r="G51" i="45"/>
  <c r="E51" i="45"/>
  <c r="C51" i="45"/>
  <c r="K50" i="45"/>
  <c r="I50" i="45"/>
  <c r="G50" i="45"/>
  <c r="E50" i="45"/>
  <c r="C50" i="45"/>
  <c r="K49" i="45"/>
  <c r="I49" i="45"/>
  <c r="G49" i="45"/>
  <c r="E49" i="45"/>
  <c r="C49" i="45"/>
  <c r="K48" i="45"/>
  <c r="I48" i="45"/>
  <c r="G48" i="45"/>
  <c r="E48" i="45"/>
  <c r="C48" i="45"/>
  <c r="K47" i="45"/>
  <c r="I47" i="45"/>
  <c r="G47" i="45"/>
  <c r="E47" i="45"/>
  <c r="C47" i="45"/>
  <c r="K46" i="45"/>
  <c r="I46" i="45"/>
  <c r="G46" i="45"/>
  <c r="E46" i="45"/>
  <c r="C46" i="45"/>
  <c r="K45" i="45"/>
  <c r="I45" i="45"/>
  <c r="G45" i="45"/>
  <c r="E45" i="45"/>
  <c r="C45" i="45"/>
  <c r="K44" i="45"/>
  <c r="I44" i="45"/>
  <c r="G44" i="45"/>
  <c r="E44" i="45"/>
  <c r="C44" i="45"/>
  <c r="K43" i="45"/>
  <c r="I43" i="45"/>
  <c r="G43" i="45"/>
  <c r="E43" i="45"/>
  <c r="C43" i="45"/>
  <c r="K41" i="45"/>
  <c r="I41" i="45"/>
  <c r="G41" i="45"/>
  <c r="E41" i="45"/>
  <c r="C41" i="45"/>
  <c r="K40" i="45"/>
  <c r="I40" i="45"/>
  <c r="G40" i="45"/>
  <c r="E40" i="45"/>
  <c r="C40" i="45"/>
  <c r="K39" i="45"/>
  <c r="I39" i="45"/>
  <c r="G39" i="45"/>
  <c r="E39" i="45"/>
  <c r="C39" i="45"/>
  <c r="K38" i="45"/>
  <c r="I38" i="45"/>
  <c r="G38" i="45"/>
  <c r="E38" i="45"/>
  <c r="C38" i="45"/>
  <c r="K37" i="45"/>
  <c r="I37" i="45"/>
  <c r="G37" i="45"/>
  <c r="E37" i="45"/>
  <c r="C37" i="45"/>
  <c r="K36" i="45"/>
  <c r="I36" i="45"/>
  <c r="G36" i="45"/>
  <c r="E36" i="45"/>
  <c r="C36" i="45"/>
  <c r="K35" i="45"/>
  <c r="I35" i="45"/>
  <c r="G35" i="45"/>
  <c r="E35" i="45"/>
  <c r="C35" i="45"/>
  <c r="K32" i="45"/>
  <c r="I32" i="45"/>
  <c r="G32" i="45"/>
  <c r="E32" i="45"/>
  <c r="C32" i="45"/>
  <c r="K31" i="45"/>
  <c r="I31" i="45"/>
  <c r="G31" i="45"/>
  <c r="E31" i="45"/>
  <c r="C31" i="45"/>
  <c r="K30" i="45"/>
  <c r="I30" i="45"/>
  <c r="G30" i="45"/>
  <c r="E30" i="45"/>
  <c r="C30" i="45"/>
  <c r="K29" i="45"/>
  <c r="I29" i="45"/>
  <c r="G29" i="45"/>
  <c r="E29" i="45"/>
  <c r="C29" i="45"/>
  <c r="K28" i="45"/>
  <c r="I28" i="45"/>
  <c r="G28" i="45"/>
  <c r="E28" i="45"/>
  <c r="C28" i="45"/>
  <c r="K27" i="45"/>
  <c r="I27" i="45"/>
  <c r="G27" i="45"/>
  <c r="E27" i="45"/>
  <c r="C27" i="45"/>
  <c r="K26" i="45"/>
  <c r="I26" i="45"/>
  <c r="G26" i="45"/>
  <c r="E26" i="45"/>
  <c r="C26" i="45"/>
  <c r="K25" i="45"/>
  <c r="I25" i="45"/>
  <c r="G25" i="45"/>
  <c r="E25" i="45"/>
  <c r="C25" i="45"/>
  <c r="K24" i="45"/>
  <c r="I24" i="45"/>
  <c r="G24" i="45"/>
  <c r="E24" i="45"/>
  <c r="C24" i="45"/>
  <c r="K23" i="45"/>
  <c r="I23" i="45"/>
  <c r="G23" i="45"/>
  <c r="E23" i="45"/>
  <c r="C23" i="45"/>
  <c r="K21" i="45"/>
  <c r="I21" i="45"/>
  <c r="G21" i="45"/>
  <c r="E21" i="45"/>
  <c r="C21" i="45"/>
  <c r="K20" i="45"/>
  <c r="I20" i="45"/>
  <c r="G20" i="45"/>
  <c r="E20" i="45"/>
  <c r="C20" i="45"/>
  <c r="K19" i="45"/>
  <c r="I19" i="45"/>
  <c r="G19" i="45"/>
  <c r="E19" i="45"/>
  <c r="C19" i="45"/>
  <c r="K18" i="45"/>
  <c r="I18" i="45"/>
  <c r="G18" i="45"/>
  <c r="E18" i="45"/>
  <c r="C18" i="45"/>
  <c r="K17" i="45"/>
  <c r="I17" i="45"/>
  <c r="G17" i="45"/>
  <c r="E17" i="45"/>
  <c r="C17" i="45"/>
  <c r="K16" i="45"/>
  <c r="I16" i="45"/>
  <c r="G16" i="45"/>
  <c r="E16" i="45"/>
  <c r="C16" i="45"/>
  <c r="K15" i="45"/>
  <c r="I15" i="45"/>
  <c r="G15" i="45"/>
  <c r="E15" i="45"/>
  <c r="C15" i="45"/>
  <c r="K13" i="45"/>
  <c r="I13" i="45"/>
  <c r="G13" i="45"/>
  <c r="E13" i="45"/>
  <c r="C13" i="45"/>
  <c r="K12" i="45"/>
  <c r="I12" i="45"/>
  <c r="G12" i="45"/>
  <c r="E12" i="45"/>
  <c r="C12" i="45"/>
  <c r="K10" i="45"/>
  <c r="I10" i="45"/>
  <c r="G10" i="45"/>
  <c r="E10" i="45"/>
  <c r="C10" i="45"/>
  <c r="K9" i="45"/>
  <c r="I9" i="45"/>
  <c r="G9" i="45"/>
  <c r="E9" i="45"/>
  <c r="C9" i="45"/>
  <c r="K8" i="45"/>
  <c r="I8" i="45"/>
  <c r="G8" i="45"/>
  <c r="E8" i="45"/>
  <c r="C8" i="45"/>
  <c r="C151" i="45" s="1"/>
  <c r="C153" i="45" s="1"/>
  <c r="K7" i="45"/>
  <c r="I7" i="45"/>
  <c r="G7" i="45"/>
  <c r="E7" i="45"/>
  <c r="C7" i="45"/>
  <c r="K5" i="45"/>
  <c r="I5" i="45"/>
  <c r="G5" i="45"/>
  <c r="E5" i="45"/>
  <c r="C5" i="45"/>
  <c r="K4" i="45"/>
  <c r="K151" i="45" s="1"/>
  <c r="K153" i="45" s="1"/>
  <c r="I4" i="45"/>
  <c r="I151" i="45" s="1"/>
  <c r="I153" i="45" s="1"/>
  <c r="G4" i="45"/>
  <c r="G151" i="45" s="1"/>
  <c r="G153" i="45" s="1"/>
  <c r="E4" i="45"/>
  <c r="E151" i="45" s="1"/>
  <c r="E153" i="45" s="1"/>
  <c r="C4" i="45"/>
  <c r="G98" i="44"/>
  <c r="G97" i="44"/>
  <c r="F96" i="44"/>
  <c r="G96" i="44" s="1"/>
  <c r="F95" i="44"/>
  <c r="G95" i="44" s="1"/>
  <c r="F94" i="44"/>
  <c r="G94" i="44" s="1"/>
  <c r="F93" i="44"/>
  <c r="G93" i="44" s="1"/>
  <c r="F92" i="44"/>
  <c r="G92" i="44" s="1"/>
  <c r="F91" i="44"/>
  <c r="G91" i="44" s="1"/>
  <c r="F90" i="44"/>
  <c r="G90" i="44" s="1"/>
  <c r="F89" i="44"/>
  <c r="G89" i="44" s="1"/>
  <c r="G88" i="44"/>
  <c r="F87" i="44"/>
  <c r="G87" i="44" s="1"/>
  <c r="G86" i="44"/>
  <c r="G85" i="44"/>
  <c r="G84" i="44"/>
  <c r="G83" i="44"/>
  <c r="F82" i="44"/>
  <c r="G82" i="44" s="1"/>
  <c r="F81" i="44"/>
  <c r="G81" i="44" s="1"/>
  <c r="G80" i="44"/>
  <c r="G79" i="44"/>
  <c r="G72" i="44"/>
  <c r="G71" i="44"/>
  <c r="G70" i="44"/>
  <c r="G69" i="44"/>
  <c r="F68" i="44"/>
  <c r="G68" i="44" s="1"/>
  <c r="G62" i="44"/>
  <c r="G61" i="44"/>
  <c r="G60" i="44"/>
  <c r="G59" i="44"/>
  <c r="G56" i="44"/>
  <c r="G55" i="44"/>
  <c r="G49" i="44"/>
  <c r="G48" i="44"/>
  <c r="G47" i="44"/>
  <c r="G46" i="44"/>
  <c r="G45" i="44"/>
  <c r="G44" i="44"/>
  <c r="G43" i="44"/>
  <c r="G42" i="44"/>
  <c r="G41" i="44"/>
  <c r="G36" i="44"/>
  <c r="G35" i="44"/>
  <c r="G34" i="44"/>
  <c r="G33" i="44"/>
  <c r="G32" i="44"/>
  <c r="G31" i="44"/>
  <c r="G30" i="44"/>
  <c r="G29" i="44"/>
  <c r="G26" i="44"/>
  <c r="G25" i="44"/>
  <c r="G24" i="44" a="1"/>
  <c r="G24" i="44" s="1"/>
  <c r="G22" i="44"/>
  <c r="G21" i="44"/>
  <c r="G20" i="44"/>
  <c r="G19" i="44"/>
  <c r="G18" i="44"/>
  <c r="D18" i="44"/>
  <c r="C18" i="44"/>
  <c r="B18" i="44"/>
  <c r="G13" i="44"/>
  <c r="G12" i="44"/>
  <c r="G11" i="44"/>
  <c r="G10" i="44"/>
  <c r="G9" i="44"/>
  <c r="G8" i="44"/>
  <c r="G7" i="44"/>
  <c r="G6" i="44"/>
  <c r="G5" i="44"/>
  <c r="M149" i="43"/>
  <c r="K149" i="43"/>
  <c r="I149" i="43"/>
  <c r="G149" i="43"/>
  <c r="E149" i="43"/>
  <c r="C149" i="43"/>
  <c r="M148" i="43"/>
  <c r="K148" i="43"/>
  <c r="I148" i="43"/>
  <c r="G148" i="43"/>
  <c r="E148" i="43"/>
  <c r="C148" i="43"/>
  <c r="M146" i="43"/>
  <c r="K146" i="43"/>
  <c r="I146" i="43"/>
  <c r="G146" i="43"/>
  <c r="E146" i="43"/>
  <c r="C146" i="43"/>
  <c r="M145" i="43"/>
  <c r="K145" i="43"/>
  <c r="I145" i="43"/>
  <c r="G145" i="43"/>
  <c r="E145" i="43"/>
  <c r="C145" i="43"/>
  <c r="M144" i="43"/>
  <c r="K144" i="43"/>
  <c r="I144" i="43"/>
  <c r="G144" i="43"/>
  <c r="E144" i="43"/>
  <c r="C144" i="43"/>
  <c r="M143" i="43"/>
  <c r="K143" i="43"/>
  <c r="I143" i="43"/>
  <c r="G143" i="43"/>
  <c r="E143" i="43"/>
  <c r="C143" i="43"/>
  <c r="M142" i="43"/>
  <c r="K142" i="43"/>
  <c r="I142" i="43"/>
  <c r="G142" i="43"/>
  <c r="E142" i="43"/>
  <c r="C142" i="43"/>
  <c r="M141" i="43"/>
  <c r="K141" i="43"/>
  <c r="I141" i="43"/>
  <c r="G141" i="43"/>
  <c r="E141" i="43"/>
  <c r="C141" i="43"/>
  <c r="M140" i="43"/>
  <c r="K140" i="43"/>
  <c r="I140" i="43"/>
  <c r="G140" i="43"/>
  <c r="E140" i="43"/>
  <c r="C140" i="43"/>
  <c r="M139" i="43"/>
  <c r="K139" i="43"/>
  <c r="I139" i="43"/>
  <c r="G139" i="43"/>
  <c r="E139" i="43"/>
  <c r="C139" i="43"/>
  <c r="M137" i="43"/>
  <c r="K137" i="43"/>
  <c r="I137" i="43"/>
  <c r="G137" i="43"/>
  <c r="E137" i="43"/>
  <c r="C137" i="43"/>
  <c r="M136" i="43"/>
  <c r="K136" i="43"/>
  <c r="I136" i="43"/>
  <c r="G136" i="43"/>
  <c r="E136" i="43"/>
  <c r="C136" i="43"/>
  <c r="M135" i="43"/>
  <c r="K135" i="43"/>
  <c r="I135" i="43"/>
  <c r="G135" i="43"/>
  <c r="E135" i="43"/>
  <c r="C135" i="43"/>
  <c r="M133" i="43"/>
  <c r="K133" i="43"/>
  <c r="I133" i="43"/>
  <c r="G133" i="43"/>
  <c r="E133" i="43"/>
  <c r="C133" i="43"/>
  <c r="M132" i="43"/>
  <c r="K132" i="43"/>
  <c r="I132" i="43"/>
  <c r="G132" i="43"/>
  <c r="E132" i="43"/>
  <c r="C132" i="43"/>
  <c r="M131" i="43"/>
  <c r="K131" i="43"/>
  <c r="I131" i="43"/>
  <c r="G131" i="43"/>
  <c r="E131" i="43"/>
  <c r="C131" i="43"/>
  <c r="M130" i="43"/>
  <c r="K130" i="43"/>
  <c r="I130" i="43"/>
  <c r="G130" i="43"/>
  <c r="E130" i="43"/>
  <c r="C130" i="43"/>
  <c r="M129" i="43"/>
  <c r="K129" i="43"/>
  <c r="I129" i="43"/>
  <c r="G129" i="43"/>
  <c r="E129" i="43"/>
  <c r="C129" i="43"/>
  <c r="M128" i="43"/>
  <c r="K128" i="43"/>
  <c r="I128" i="43"/>
  <c r="G128" i="43"/>
  <c r="E128" i="43"/>
  <c r="C128" i="43"/>
  <c r="M127" i="43"/>
  <c r="K127" i="43"/>
  <c r="I127" i="43"/>
  <c r="G127" i="43"/>
  <c r="E127" i="43"/>
  <c r="C127" i="43"/>
  <c r="M126" i="43"/>
  <c r="K126" i="43"/>
  <c r="I126" i="43"/>
  <c r="G126" i="43"/>
  <c r="E126" i="43"/>
  <c r="C126" i="43"/>
  <c r="M125" i="43"/>
  <c r="K125" i="43"/>
  <c r="I125" i="43"/>
  <c r="G125" i="43"/>
  <c r="E125" i="43"/>
  <c r="C125" i="43"/>
  <c r="M124" i="43"/>
  <c r="K124" i="43"/>
  <c r="I124" i="43"/>
  <c r="G124" i="43"/>
  <c r="E124" i="43"/>
  <c r="C124" i="43"/>
  <c r="M123" i="43"/>
  <c r="K123" i="43"/>
  <c r="I123" i="43"/>
  <c r="G123" i="43"/>
  <c r="E123" i="43"/>
  <c r="C123" i="43"/>
  <c r="M122" i="43"/>
  <c r="K122" i="43"/>
  <c r="I122" i="43"/>
  <c r="G122" i="43"/>
  <c r="E122" i="43"/>
  <c r="C122" i="43"/>
  <c r="M121" i="43"/>
  <c r="K121" i="43"/>
  <c r="I121" i="43"/>
  <c r="G121" i="43"/>
  <c r="E121" i="43"/>
  <c r="C121" i="43"/>
  <c r="M120" i="43"/>
  <c r="K120" i="43"/>
  <c r="I120" i="43"/>
  <c r="G120" i="43"/>
  <c r="E120" i="43"/>
  <c r="C120" i="43"/>
  <c r="M119" i="43"/>
  <c r="K119" i="43"/>
  <c r="I119" i="43"/>
  <c r="G119" i="43"/>
  <c r="E119" i="43"/>
  <c r="C119" i="43"/>
  <c r="M118" i="43"/>
  <c r="K118" i="43"/>
  <c r="I118" i="43"/>
  <c r="G118" i="43"/>
  <c r="E118" i="43"/>
  <c r="C118" i="43"/>
  <c r="M117" i="43"/>
  <c r="K117" i="43"/>
  <c r="I117" i="43"/>
  <c r="G117" i="43"/>
  <c r="E117" i="43"/>
  <c r="C117" i="43"/>
  <c r="M116" i="43"/>
  <c r="K116" i="43"/>
  <c r="I116" i="43"/>
  <c r="G116" i="43"/>
  <c r="E116" i="43"/>
  <c r="C116" i="43"/>
  <c r="M115" i="43"/>
  <c r="K115" i="43"/>
  <c r="I115" i="43"/>
  <c r="G115" i="43"/>
  <c r="E115" i="43"/>
  <c r="C115" i="43"/>
  <c r="M114" i="43"/>
  <c r="K114" i="43"/>
  <c r="I114" i="43"/>
  <c r="G114" i="43"/>
  <c r="E114" i="43"/>
  <c r="C114" i="43"/>
  <c r="M113" i="43"/>
  <c r="K113" i="43"/>
  <c r="I113" i="43"/>
  <c r="G113" i="43"/>
  <c r="E113" i="43"/>
  <c r="C113" i="43"/>
  <c r="M112" i="43"/>
  <c r="K112" i="43"/>
  <c r="I112" i="43"/>
  <c r="G112" i="43"/>
  <c r="E112" i="43"/>
  <c r="C112" i="43"/>
  <c r="M111" i="43"/>
  <c r="M151" i="43" s="1"/>
  <c r="M153" i="43" s="1"/>
  <c r="K111" i="43"/>
  <c r="I111" i="43"/>
  <c r="G111" i="43"/>
  <c r="E111" i="43"/>
  <c r="C111" i="43"/>
  <c r="K109" i="43"/>
  <c r="I109" i="43"/>
  <c r="G109" i="43"/>
  <c r="E109" i="43"/>
  <c r="C109" i="43"/>
  <c r="K108" i="43"/>
  <c r="I108" i="43"/>
  <c r="G108" i="43"/>
  <c r="E108" i="43"/>
  <c r="C108" i="43"/>
  <c r="K107" i="43"/>
  <c r="I107" i="43"/>
  <c r="G107" i="43"/>
  <c r="E107" i="43"/>
  <c r="C107" i="43"/>
  <c r="K106" i="43"/>
  <c r="K105" i="43"/>
  <c r="I105" i="43"/>
  <c r="G105" i="43"/>
  <c r="E105" i="43"/>
  <c r="C105" i="43"/>
  <c r="K104" i="43"/>
  <c r="I104" i="43"/>
  <c r="G104" i="43"/>
  <c r="E104" i="43"/>
  <c r="C104" i="43"/>
  <c r="K103" i="43"/>
  <c r="I103" i="43"/>
  <c r="G103" i="43"/>
  <c r="E103" i="43"/>
  <c r="C103" i="43"/>
  <c r="K102" i="43"/>
  <c r="I102" i="43"/>
  <c r="G102" i="43"/>
  <c r="E102" i="43"/>
  <c r="C102" i="43"/>
  <c r="K101" i="43"/>
  <c r="I101" i="43"/>
  <c r="G101" i="43"/>
  <c r="E101" i="43"/>
  <c r="C101" i="43"/>
  <c r="K100" i="43"/>
  <c r="I100" i="43"/>
  <c r="G100" i="43"/>
  <c r="E100" i="43"/>
  <c r="C100" i="43"/>
  <c r="K99" i="43"/>
  <c r="I99" i="43"/>
  <c r="G99" i="43"/>
  <c r="E99" i="43"/>
  <c r="C99" i="43"/>
  <c r="K96" i="43"/>
  <c r="I96" i="43"/>
  <c r="G96" i="43"/>
  <c r="E96" i="43"/>
  <c r="C96" i="43"/>
  <c r="K95" i="43"/>
  <c r="I95" i="43"/>
  <c r="G95" i="43"/>
  <c r="E95" i="43"/>
  <c r="C95" i="43"/>
  <c r="K94" i="43"/>
  <c r="I94" i="43"/>
  <c r="G94" i="43"/>
  <c r="E94" i="43"/>
  <c r="C94" i="43"/>
  <c r="K93" i="43"/>
  <c r="I93" i="43"/>
  <c r="G93" i="43"/>
  <c r="E93" i="43"/>
  <c r="C93" i="43"/>
  <c r="K91" i="43"/>
  <c r="I91" i="43"/>
  <c r="G91" i="43"/>
  <c r="E91" i="43"/>
  <c r="C91" i="43"/>
  <c r="K90" i="43"/>
  <c r="I90" i="43"/>
  <c r="G90" i="43"/>
  <c r="E90" i="43"/>
  <c r="C90" i="43"/>
  <c r="K89" i="43"/>
  <c r="I89" i="43"/>
  <c r="G89" i="43"/>
  <c r="E89" i="43"/>
  <c r="C89" i="43"/>
  <c r="K88" i="43"/>
  <c r="I88" i="43"/>
  <c r="G88" i="43"/>
  <c r="E88" i="43"/>
  <c r="C88" i="43"/>
  <c r="K87" i="43"/>
  <c r="I87" i="43"/>
  <c r="G87" i="43"/>
  <c r="E87" i="43"/>
  <c r="C87" i="43"/>
  <c r="K84" i="43"/>
  <c r="I84" i="43"/>
  <c r="G84" i="43"/>
  <c r="E84" i="43"/>
  <c r="C84" i="43"/>
  <c r="K83" i="43"/>
  <c r="I83" i="43"/>
  <c r="G83" i="43"/>
  <c r="E83" i="43"/>
  <c r="C83" i="43"/>
  <c r="K82" i="43"/>
  <c r="I82" i="43"/>
  <c r="G82" i="43"/>
  <c r="E82" i="43"/>
  <c r="C82" i="43"/>
  <c r="K81" i="43"/>
  <c r="I81" i="43"/>
  <c r="G81" i="43"/>
  <c r="E81" i="43"/>
  <c r="C81" i="43"/>
  <c r="K80" i="43"/>
  <c r="I80" i="43"/>
  <c r="G80" i="43"/>
  <c r="E80" i="43"/>
  <c r="C80" i="43"/>
  <c r="K79" i="43"/>
  <c r="I79" i="43"/>
  <c r="G79" i="43"/>
  <c r="E79" i="43"/>
  <c r="C79" i="43"/>
  <c r="K78" i="43"/>
  <c r="I78" i="43"/>
  <c r="G78" i="43"/>
  <c r="E78" i="43"/>
  <c r="C78" i="43"/>
  <c r="K77" i="43"/>
  <c r="I77" i="43"/>
  <c r="G77" i="43"/>
  <c r="E77" i="43"/>
  <c r="C77" i="43"/>
  <c r="K76" i="43"/>
  <c r="I76" i="43"/>
  <c r="G76" i="43"/>
  <c r="E76" i="43"/>
  <c r="C76" i="43"/>
  <c r="K74" i="43"/>
  <c r="I74" i="43"/>
  <c r="G74" i="43"/>
  <c r="E74" i="43"/>
  <c r="C74" i="43"/>
  <c r="K73" i="43"/>
  <c r="I73" i="43"/>
  <c r="G73" i="43"/>
  <c r="E73" i="43"/>
  <c r="C73" i="43"/>
  <c r="K72" i="43"/>
  <c r="I72" i="43"/>
  <c r="G72" i="43"/>
  <c r="E72" i="43"/>
  <c r="C72" i="43"/>
  <c r="K71" i="43"/>
  <c r="I71" i="43"/>
  <c r="G71" i="43"/>
  <c r="E71" i="43"/>
  <c r="C71" i="43"/>
  <c r="K70" i="43"/>
  <c r="I70" i="43"/>
  <c r="G70" i="43"/>
  <c r="E70" i="43"/>
  <c r="C70" i="43"/>
  <c r="K69" i="43"/>
  <c r="I69" i="43"/>
  <c r="G69" i="43"/>
  <c r="E69" i="43"/>
  <c r="C69" i="43"/>
  <c r="K68" i="43"/>
  <c r="I68" i="43"/>
  <c r="G68" i="43"/>
  <c r="E68" i="43"/>
  <c r="C68" i="43"/>
  <c r="K67" i="43"/>
  <c r="I67" i="43"/>
  <c r="G67" i="43"/>
  <c r="E67" i="43"/>
  <c r="C67" i="43"/>
  <c r="K66" i="43"/>
  <c r="I66" i="43"/>
  <c r="G66" i="43"/>
  <c r="E66" i="43"/>
  <c r="C66" i="43"/>
  <c r="K65" i="43"/>
  <c r="I65" i="43"/>
  <c r="G65" i="43"/>
  <c r="E65" i="43"/>
  <c r="C65" i="43"/>
  <c r="K64" i="43"/>
  <c r="I64" i="43"/>
  <c r="G64" i="43"/>
  <c r="E64" i="43"/>
  <c r="C64" i="43"/>
  <c r="K63" i="43"/>
  <c r="I63" i="43"/>
  <c r="G63" i="43"/>
  <c r="E63" i="43"/>
  <c r="C63" i="43"/>
  <c r="K62" i="43"/>
  <c r="I62" i="43"/>
  <c r="G62" i="43"/>
  <c r="E62" i="43"/>
  <c r="C62" i="43"/>
  <c r="K61" i="43"/>
  <c r="I61" i="43"/>
  <c r="G61" i="43"/>
  <c r="E61" i="43"/>
  <c r="C61" i="43"/>
  <c r="K59" i="43"/>
  <c r="I59" i="43"/>
  <c r="G59" i="43"/>
  <c r="E59" i="43"/>
  <c r="C59" i="43"/>
  <c r="K58" i="43"/>
  <c r="I58" i="43"/>
  <c r="G58" i="43"/>
  <c r="E58" i="43"/>
  <c r="C58" i="43"/>
  <c r="K57" i="43"/>
  <c r="I57" i="43"/>
  <c r="G57" i="43"/>
  <c r="E57" i="43"/>
  <c r="C57" i="43"/>
  <c r="K56" i="43"/>
  <c r="I56" i="43"/>
  <c r="G56" i="43"/>
  <c r="E56" i="43"/>
  <c r="C56" i="43"/>
  <c r="K55" i="43"/>
  <c r="I55" i="43"/>
  <c r="G55" i="43"/>
  <c r="E55" i="43"/>
  <c r="C55" i="43"/>
  <c r="K54" i="43"/>
  <c r="I54" i="43"/>
  <c r="G54" i="43"/>
  <c r="E54" i="43"/>
  <c r="C54" i="43"/>
  <c r="K53" i="43"/>
  <c r="I53" i="43"/>
  <c r="G53" i="43"/>
  <c r="E53" i="43"/>
  <c r="C53" i="43"/>
  <c r="K51" i="43"/>
  <c r="I51" i="43"/>
  <c r="G51" i="43"/>
  <c r="E51" i="43"/>
  <c r="C51" i="43"/>
  <c r="K50" i="43"/>
  <c r="I50" i="43"/>
  <c r="G50" i="43"/>
  <c r="E50" i="43"/>
  <c r="C50" i="43"/>
  <c r="K49" i="43"/>
  <c r="I49" i="43"/>
  <c r="G49" i="43"/>
  <c r="E49" i="43"/>
  <c r="C49" i="43"/>
  <c r="K48" i="43"/>
  <c r="I48" i="43"/>
  <c r="G48" i="43"/>
  <c r="E48" i="43"/>
  <c r="C48" i="43"/>
  <c r="K47" i="43"/>
  <c r="I47" i="43"/>
  <c r="G47" i="43"/>
  <c r="E47" i="43"/>
  <c r="C47" i="43"/>
  <c r="K46" i="43"/>
  <c r="I46" i="43"/>
  <c r="G46" i="43"/>
  <c r="E46" i="43"/>
  <c r="C46" i="43"/>
  <c r="K45" i="43"/>
  <c r="I45" i="43"/>
  <c r="G45" i="43"/>
  <c r="E45" i="43"/>
  <c r="C45" i="43"/>
  <c r="K44" i="43"/>
  <c r="I44" i="43"/>
  <c r="G44" i="43"/>
  <c r="E44" i="43"/>
  <c r="C44" i="43"/>
  <c r="K43" i="43"/>
  <c r="I43" i="43"/>
  <c r="G43" i="43"/>
  <c r="E43" i="43"/>
  <c r="C43" i="43"/>
  <c r="K41" i="43"/>
  <c r="I41" i="43"/>
  <c r="G41" i="43"/>
  <c r="E41" i="43"/>
  <c r="C41" i="43"/>
  <c r="K40" i="43"/>
  <c r="I40" i="43"/>
  <c r="G40" i="43"/>
  <c r="E40" i="43"/>
  <c r="C40" i="43"/>
  <c r="K39" i="43"/>
  <c r="I39" i="43"/>
  <c r="G39" i="43"/>
  <c r="E39" i="43"/>
  <c r="C39" i="43"/>
  <c r="K38" i="43"/>
  <c r="I38" i="43"/>
  <c r="G38" i="43"/>
  <c r="E38" i="43"/>
  <c r="C38" i="43"/>
  <c r="K37" i="43"/>
  <c r="I37" i="43"/>
  <c r="G37" i="43"/>
  <c r="E37" i="43"/>
  <c r="C37" i="43"/>
  <c r="K36" i="43"/>
  <c r="I36" i="43"/>
  <c r="G36" i="43"/>
  <c r="E36" i="43"/>
  <c r="C36" i="43"/>
  <c r="K35" i="43"/>
  <c r="I35" i="43"/>
  <c r="G35" i="43"/>
  <c r="E35" i="43"/>
  <c r="C35" i="43"/>
  <c r="K32" i="43"/>
  <c r="I32" i="43"/>
  <c r="G32" i="43"/>
  <c r="E32" i="43"/>
  <c r="C32" i="43"/>
  <c r="K31" i="43"/>
  <c r="I31" i="43"/>
  <c r="G31" i="43"/>
  <c r="E31" i="43"/>
  <c r="C31" i="43"/>
  <c r="K30" i="43"/>
  <c r="I30" i="43"/>
  <c r="G30" i="43"/>
  <c r="E30" i="43"/>
  <c r="C30" i="43"/>
  <c r="K29" i="43"/>
  <c r="I29" i="43"/>
  <c r="G29" i="43"/>
  <c r="E29" i="43"/>
  <c r="C29" i="43"/>
  <c r="K28" i="43"/>
  <c r="I28" i="43"/>
  <c r="G28" i="43"/>
  <c r="E28" i="43"/>
  <c r="C28" i="43"/>
  <c r="K27" i="43"/>
  <c r="I27" i="43"/>
  <c r="G27" i="43"/>
  <c r="E27" i="43"/>
  <c r="C27" i="43"/>
  <c r="K26" i="43"/>
  <c r="I26" i="43"/>
  <c r="G26" i="43"/>
  <c r="E26" i="43"/>
  <c r="C26" i="43"/>
  <c r="K25" i="43"/>
  <c r="I25" i="43"/>
  <c r="G25" i="43"/>
  <c r="E25" i="43"/>
  <c r="C25" i="43"/>
  <c r="K24" i="43"/>
  <c r="I24" i="43"/>
  <c r="G24" i="43"/>
  <c r="E24" i="43"/>
  <c r="C24" i="43"/>
  <c r="K23" i="43"/>
  <c r="I23" i="43"/>
  <c r="G23" i="43"/>
  <c r="E23" i="43"/>
  <c r="C23" i="43"/>
  <c r="K21" i="43"/>
  <c r="I21" i="43"/>
  <c r="G21" i="43"/>
  <c r="E21" i="43"/>
  <c r="C21" i="43"/>
  <c r="K20" i="43"/>
  <c r="I20" i="43"/>
  <c r="G20" i="43"/>
  <c r="E20" i="43"/>
  <c r="C20" i="43"/>
  <c r="K19" i="43"/>
  <c r="I19" i="43"/>
  <c r="G19" i="43"/>
  <c r="E19" i="43"/>
  <c r="C19" i="43"/>
  <c r="K18" i="43"/>
  <c r="I18" i="43"/>
  <c r="G18" i="43"/>
  <c r="E18" i="43"/>
  <c r="C18" i="43"/>
  <c r="K17" i="43"/>
  <c r="I17" i="43"/>
  <c r="G17" i="43"/>
  <c r="E17" i="43"/>
  <c r="C17" i="43"/>
  <c r="K16" i="43"/>
  <c r="I16" i="43"/>
  <c r="G16" i="43"/>
  <c r="E16" i="43"/>
  <c r="C16" i="43"/>
  <c r="K15" i="43"/>
  <c r="I15" i="43"/>
  <c r="G15" i="43"/>
  <c r="E15" i="43"/>
  <c r="C15" i="43"/>
  <c r="K13" i="43"/>
  <c r="I13" i="43"/>
  <c r="G13" i="43"/>
  <c r="E13" i="43"/>
  <c r="C13" i="43"/>
  <c r="K12" i="43"/>
  <c r="I12" i="43"/>
  <c r="G12" i="43"/>
  <c r="E12" i="43"/>
  <c r="C12" i="43"/>
  <c r="K10" i="43"/>
  <c r="I10" i="43"/>
  <c r="G10" i="43"/>
  <c r="E10" i="43"/>
  <c r="C10" i="43"/>
  <c r="K9" i="43"/>
  <c r="I9" i="43"/>
  <c r="G9" i="43"/>
  <c r="E9" i="43"/>
  <c r="C9" i="43"/>
  <c r="K8" i="43"/>
  <c r="I8" i="43"/>
  <c r="G8" i="43"/>
  <c r="E8" i="43"/>
  <c r="C8" i="43"/>
  <c r="K7" i="43"/>
  <c r="I7" i="43"/>
  <c r="G7" i="43"/>
  <c r="E7" i="43"/>
  <c r="C7" i="43"/>
  <c r="C151" i="43" s="1"/>
  <c r="C153" i="43" s="1"/>
  <c r="K5" i="43"/>
  <c r="I5" i="43"/>
  <c r="G5" i="43"/>
  <c r="E5" i="43"/>
  <c r="C5" i="43"/>
  <c r="K4" i="43"/>
  <c r="K151" i="43" s="1"/>
  <c r="K153" i="43" s="1"/>
  <c r="I4" i="43"/>
  <c r="I151" i="43" s="1"/>
  <c r="I153" i="43" s="1"/>
  <c r="G4" i="43"/>
  <c r="G151" i="43" s="1"/>
  <c r="G153" i="43" s="1"/>
  <c r="E4" i="43"/>
  <c r="E151" i="43" s="1"/>
  <c r="E153" i="43" s="1"/>
  <c r="C4" i="43"/>
  <c r="G98" i="42"/>
  <c r="G97" i="42"/>
  <c r="F96" i="42"/>
  <c r="G96" i="42" s="1"/>
  <c r="F95" i="42"/>
  <c r="G95" i="42" s="1"/>
  <c r="F94" i="42"/>
  <c r="G94" i="42" s="1"/>
  <c r="F93" i="42"/>
  <c r="G93" i="42" s="1"/>
  <c r="F92" i="42"/>
  <c r="G92" i="42" s="1"/>
  <c r="F91" i="42"/>
  <c r="G91" i="42" s="1"/>
  <c r="F90" i="42"/>
  <c r="G90" i="42" s="1"/>
  <c r="F89" i="42"/>
  <c r="G89" i="42" s="1"/>
  <c r="G88" i="42"/>
  <c r="F87" i="42"/>
  <c r="G87" i="42" s="1"/>
  <c r="G86" i="42"/>
  <c r="G85" i="42"/>
  <c r="G84" i="42"/>
  <c r="G83" i="42"/>
  <c r="F82" i="42"/>
  <c r="G82" i="42" s="1"/>
  <c r="F81" i="42"/>
  <c r="G81" i="42" s="1"/>
  <c r="G80" i="42"/>
  <c r="G79" i="42"/>
  <c r="G72" i="42"/>
  <c r="G71" i="42"/>
  <c r="G70" i="42"/>
  <c r="G69" i="42"/>
  <c r="F68" i="42"/>
  <c r="G68" i="42" s="1"/>
  <c r="G62" i="42"/>
  <c r="G61" i="42"/>
  <c r="G60" i="42"/>
  <c r="G59" i="42"/>
  <c r="G56" i="42"/>
  <c r="G55" i="42"/>
  <c r="G49" i="42"/>
  <c r="G48" i="42"/>
  <c r="G47" i="42"/>
  <c r="G46" i="42"/>
  <c r="G45" i="42"/>
  <c r="G44" i="42"/>
  <c r="G43" i="42"/>
  <c r="G42" i="42"/>
  <c r="G41" i="42"/>
  <c r="G36" i="42"/>
  <c r="G35" i="42"/>
  <c r="G34" i="42"/>
  <c r="G33" i="42"/>
  <c r="G32" i="42"/>
  <c r="G31" i="42"/>
  <c r="G30" i="42"/>
  <c r="G29" i="42"/>
  <c r="G26" i="42"/>
  <c r="G57" i="42" s="1"/>
  <c r="G25" i="42"/>
  <c r="G24" i="42" a="1"/>
  <c r="G24" i="42" s="1"/>
  <c r="G22" i="42"/>
  <c r="G21" i="42"/>
  <c r="G20" i="42"/>
  <c r="G19" i="42"/>
  <c r="G18" i="42"/>
  <c r="D18" i="42"/>
  <c r="C18" i="42"/>
  <c r="B18" i="42"/>
  <c r="G13" i="42"/>
  <c r="G12" i="42"/>
  <c r="G11" i="42"/>
  <c r="G10" i="42"/>
  <c r="G9" i="42"/>
  <c r="G8" i="42"/>
  <c r="G7" i="42"/>
  <c r="G6" i="42"/>
  <c r="G5" i="42"/>
  <c r="G74" i="44" l="1"/>
  <c r="G74" i="42"/>
  <c r="G37" i="44"/>
  <c r="G50" i="44"/>
  <c r="G58" i="44"/>
  <c r="G63" i="44" s="1"/>
  <c r="G64" i="44" s="1"/>
  <c r="I47" i="63" s="1"/>
  <c r="G99" i="44"/>
  <c r="G14" i="44"/>
  <c r="G37" i="42"/>
  <c r="G50" i="42"/>
  <c r="G58" i="42"/>
  <c r="G63" i="42" s="1"/>
  <c r="G64" i="42" s="1"/>
  <c r="I46" i="63" s="1"/>
  <c r="G14" i="42"/>
  <c r="G99" i="42"/>
  <c r="M149" i="41" l="1"/>
  <c r="K149" i="41"/>
  <c r="I149" i="41"/>
  <c r="G149" i="41"/>
  <c r="E149" i="41"/>
  <c r="C149" i="41"/>
  <c r="M148" i="41"/>
  <c r="K148" i="41"/>
  <c r="I148" i="41"/>
  <c r="G148" i="41"/>
  <c r="E148" i="41"/>
  <c r="C148" i="41"/>
  <c r="M146" i="41"/>
  <c r="K146" i="41"/>
  <c r="I146" i="41"/>
  <c r="G146" i="41"/>
  <c r="E146" i="41"/>
  <c r="C146" i="41"/>
  <c r="M145" i="41"/>
  <c r="K145" i="41"/>
  <c r="I145" i="41"/>
  <c r="G145" i="41"/>
  <c r="E145" i="41"/>
  <c r="C145" i="41"/>
  <c r="M144" i="41"/>
  <c r="K144" i="41"/>
  <c r="I144" i="41"/>
  <c r="G144" i="41"/>
  <c r="E144" i="41"/>
  <c r="C144" i="41"/>
  <c r="M143" i="41"/>
  <c r="K143" i="41"/>
  <c r="I143" i="41"/>
  <c r="G143" i="41"/>
  <c r="E143" i="41"/>
  <c r="C143" i="41"/>
  <c r="M142" i="41"/>
  <c r="K142" i="41"/>
  <c r="I142" i="41"/>
  <c r="G142" i="41"/>
  <c r="E142" i="41"/>
  <c r="C142" i="41"/>
  <c r="M141" i="41"/>
  <c r="K141" i="41"/>
  <c r="I141" i="41"/>
  <c r="G141" i="41"/>
  <c r="E141" i="41"/>
  <c r="C141" i="41"/>
  <c r="M140" i="41"/>
  <c r="K140" i="41"/>
  <c r="I140" i="41"/>
  <c r="G140" i="41"/>
  <c r="E140" i="41"/>
  <c r="C140" i="41"/>
  <c r="M139" i="41"/>
  <c r="K139" i="41"/>
  <c r="I139" i="41"/>
  <c r="G139" i="41"/>
  <c r="E139" i="41"/>
  <c r="C139" i="41"/>
  <c r="M137" i="41"/>
  <c r="K137" i="41"/>
  <c r="I137" i="41"/>
  <c r="G137" i="41"/>
  <c r="E137" i="41"/>
  <c r="C137" i="41"/>
  <c r="M136" i="41"/>
  <c r="K136" i="41"/>
  <c r="I136" i="41"/>
  <c r="G136" i="41"/>
  <c r="E136" i="41"/>
  <c r="C136" i="41"/>
  <c r="M135" i="41"/>
  <c r="K135" i="41"/>
  <c r="I135" i="41"/>
  <c r="G135" i="41"/>
  <c r="E135" i="41"/>
  <c r="C135" i="41"/>
  <c r="M133" i="41"/>
  <c r="K133" i="41"/>
  <c r="I133" i="41"/>
  <c r="G133" i="41"/>
  <c r="E133" i="41"/>
  <c r="C133" i="41"/>
  <c r="M132" i="41"/>
  <c r="K132" i="41"/>
  <c r="I132" i="41"/>
  <c r="G132" i="41"/>
  <c r="E132" i="41"/>
  <c r="C132" i="41"/>
  <c r="M131" i="41"/>
  <c r="K131" i="41"/>
  <c r="I131" i="41"/>
  <c r="G131" i="41"/>
  <c r="E131" i="41"/>
  <c r="C131" i="41"/>
  <c r="M130" i="41"/>
  <c r="K130" i="41"/>
  <c r="I130" i="41"/>
  <c r="G130" i="41"/>
  <c r="E130" i="41"/>
  <c r="C130" i="41"/>
  <c r="M129" i="41"/>
  <c r="K129" i="41"/>
  <c r="I129" i="41"/>
  <c r="G129" i="41"/>
  <c r="E129" i="41"/>
  <c r="C129" i="41"/>
  <c r="M128" i="41"/>
  <c r="K128" i="41"/>
  <c r="I128" i="41"/>
  <c r="G128" i="41"/>
  <c r="E128" i="41"/>
  <c r="C128" i="41"/>
  <c r="M127" i="41"/>
  <c r="K127" i="41"/>
  <c r="I127" i="41"/>
  <c r="G127" i="41"/>
  <c r="E127" i="41"/>
  <c r="C127" i="41"/>
  <c r="M126" i="41"/>
  <c r="K126" i="41"/>
  <c r="I126" i="41"/>
  <c r="G126" i="41"/>
  <c r="E126" i="41"/>
  <c r="C126" i="41"/>
  <c r="M125" i="41"/>
  <c r="K125" i="41"/>
  <c r="I125" i="41"/>
  <c r="G125" i="41"/>
  <c r="E125" i="41"/>
  <c r="C125" i="41"/>
  <c r="M124" i="41"/>
  <c r="K124" i="41"/>
  <c r="I124" i="41"/>
  <c r="G124" i="41"/>
  <c r="E124" i="41"/>
  <c r="C124" i="41"/>
  <c r="M123" i="41"/>
  <c r="K123" i="41"/>
  <c r="I123" i="41"/>
  <c r="G123" i="41"/>
  <c r="E123" i="41"/>
  <c r="C123" i="41"/>
  <c r="M122" i="41"/>
  <c r="K122" i="41"/>
  <c r="I122" i="41"/>
  <c r="G122" i="41"/>
  <c r="E122" i="41"/>
  <c r="C122" i="41"/>
  <c r="M121" i="41"/>
  <c r="K121" i="41"/>
  <c r="I121" i="41"/>
  <c r="G121" i="41"/>
  <c r="E121" i="41"/>
  <c r="C121" i="41"/>
  <c r="M120" i="41"/>
  <c r="K120" i="41"/>
  <c r="I120" i="41"/>
  <c r="G120" i="41"/>
  <c r="E120" i="41"/>
  <c r="C120" i="41"/>
  <c r="M119" i="41"/>
  <c r="K119" i="41"/>
  <c r="I119" i="41"/>
  <c r="G119" i="41"/>
  <c r="E119" i="41"/>
  <c r="C119" i="41"/>
  <c r="M118" i="41"/>
  <c r="K118" i="41"/>
  <c r="I118" i="41"/>
  <c r="G118" i="41"/>
  <c r="E118" i="41"/>
  <c r="C118" i="41"/>
  <c r="M117" i="41"/>
  <c r="K117" i="41"/>
  <c r="I117" i="41"/>
  <c r="G117" i="41"/>
  <c r="E117" i="41"/>
  <c r="C117" i="41"/>
  <c r="M116" i="41"/>
  <c r="K116" i="41"/>
  <c r="I116" i="41"/>
  <c r="G116" i="41"/>
  <c r="E116" i="41"/>
  <c r="C116" i="41"/>
  <c r="M115" i="41"/>
  <c r="K115" i="41"/>
  <c r="I115" i="41"/>
  <c r="G115" i="41"/>
  <c r="E115" i="41"/>
  <c r="C115" i="41"/>
  <c r="M114" i="41"/>
  <c r="K114" i="41"/>
  <c r="I114" i="41"/>
  <c r="G114" i="41"/>
  <c r="E114" i="41"/>
  <c r="C114" i="41"/>
  <c r="M113" i="41"/>
  <c r="K113" i="41"/>
  <c r="I113" i="41"/>
  <c r="G113" i="41"/>
  <c r="E113" i="41"/>
  <c r="C113" i="41"/>
  <c r="M112" i="41"/>
  <c r="K112" i="41"/>
  <c r="I112" i="41"/>
  <c r="G112" i="41"/>
  <c r="E112" i="41"/>
  <c r="C112" i="41"/>
  <c r="M111" i="41"/>
  <c r="M151" i="41" s="1"/>
  <c r="M153" i="41" s="1"/>
  <c r="K111" i="41"/>
  <c r="I111" i="41"/>
  <c r="G111" i="41"/>
  <c r="E111" i="41"/>
  <c r="C111" i="41"/>
  <c r="K109" i="41"/>
  <c r="I109" i="41"/>
  <c r="G109" i="41"/>
  <c r="E109" i="41"/>
  <c r="C109" i="41"/>
  <c r="K108" i="41"/>
  <c r="I108" i="41"/>
  <c r="G108" i="41"/>
  <c r="E108" i="41"/>
  <c r="C108" i="41"/>
  <c r="K107" i="41"/>
  <c r="I107" i="41"/>
  <c r="G107" i="41"/>
  <c r="E107" i="41"/>
  <c r="C107" i="41"/>
  <c r="K106" i="41"/>
  <c r="K105" i="41"/>
  <c r="I105" i="41"/>
  <c r="G105" i="41"/>
  <c r="E105" i="41"/>
  <c r="C105" i="41"/>
  <c r="K104" i="41"/>
  <c r="I104" i="41"/>
  <c r="G104" i="41"/>
  <c r="E104" i="41"/>
  <c r="C104" i="41"/>
  <c r="K103" i="41"/>
  <c r="I103" i="41"/>
  <c r="G103" i="41"/>
  <c r="E103" i="41"/>
  <c r="C103" i="41"/>
  <c r="K102" i="41"/>
  <c r="I102" i="41"/>
  <c r="G102" i="41"/>
  <c r="E102" i="41"/>
  <c r="C102" i="41"/>
  <c r="K101" i="41"/>
  <c r="I101" i="41"/>
  <c r="G101" i="41"/>
  <c r="E101" i="41"/>
  <c r="C101" i="41"/>
  <c r="K100" i="41"/>
  <c r="I100" i="41"/>
  <c r="G100" i="41"/>
  <c r="E100" i="41"/>
  <c r="C100" i="41"/>
  <c r="K99" i="41"/>
  <c r="I99" i="41"/>
  <c r="G99" i="41"/>
  <c r="E99" i="41"/>
  <c r="C99" i="41"/>
  <c r="K96" i="41"/>
  <c r="I96" i="41"/>
  <c r="G96" i="41"/>
  <c r="E96" i="41"/>
  <c r="C96" i="41"/>
  <c r="K95" i="41"/>
  <c r="I95" i="41"/>
  <c r="G95" i="41"/>
  <c r="E95" i="41"/>
  <c r="C95" i="41"/>
  <c r="K94" i="41"/>
  <c r="I94" i="41"/>
  <c r="G94" i="41"/>
  <c r="E94" i="41"/>
  <c r="C94" i="41"/>
  <c r="K93" i="41"/>
  <c r="I93" i="41"/>
  <c r="G93" i="41"/>
  <c r="E93" i="41"/>
  <c r="C93" i="41"/>
  <c r="K91" i="41"/>
  <c r="I91" i="41"/>
  <c r="G91" i="41"/>
  <c r="E91" i="41"/>
  <c r="C91" i="41"/>
  <c r="K90" i="41"/>
  <c r="I90" i="41"/>
  <c r="G90" i="41"/>
  <c r="E90" i="41"/>
  <c r="C90" i="41"/>
  <c r="K89" i="41"/>
  <c r="I89" i="41"/>
  <c r="G89" i="41"/>
  <c r="E89" i="41"/>
  <c r="C89" i="41"/>
  <c r="K88" i="41"/>
  <c r="I88" i="41"/>
  <c r="G88" i="41"/>
  <c r="E88" i="41"/>
  <c r="C88" i="41"/>
  <c r="K87" i="41"/>
  <c r="I87" i="41"/>
  <c r="G87" i="41"/>
  <c r="E87" i="41"/>
  <c r="C87" i="41"/>
  <c r="K84" i="41"/>
  <c r="I84" i="41"/>
  <c r="G84" i="41"/>
  <c r="E84" i="41"/>
  <c r="C84" i="41"/>
  <c r="K83" i="41"/>
  <c r="I83" i="41"/>
  <c r="G83" i="41"/>
  <c r="E83" i="41"/>
  <c r="C83" i="41"/>
  <c r="K82" i="41"/>
  <c r="I82" i="41"/>
  <c r="G82" i="41"/>
  <c r="E82" i="41"/>
  <c r="C82" i="41"/>
  <c r="K81" i="41"/>
  <c r="I81" i="41"/>
  <c r="G81" i="41"/>
  <c r="E81" i="41"/>
  <c r="C81" i="41"/>
  <c r="K80" i="41"/>
  <c r="I80" i="41"/>
  <c r="G80" i="41"/>
  <c r="E80" i="41"/>
  <c r="C80" i="41"/>
  <c r="K79" i="41"/>
  <c r="I79" i="41"/>
  <c r="G79" i="41"/>
  <c r="E79" i="41"/>
  <c r="C79" i="41"/>
  <c r="K78" i="41"/>
  <c r="I78" i="41"/>
  <c r="G78" i="41"/>
  <c r="E78" i="41"/>
  <c r="C78" i="41"/>
  <c r="K77" i="41"/>
  <c r="I77" i="41"/>
  <c r="G77" i="41"/>
  <c r="E77" i="41"/>
  <c r="C77" i="41"/>
  <c r="K76" i="41"/>
  <c r="I76" i="41"/>
  <c r="G76" i="41"/>
  <c r="E76" i="41"/>
  <c r="C76" i="41"/>
  <c r="K74" i="41"/>
  <c r="I74" i="41"/>
  <c r="G74" i="41"/>
  <c r="E74" i="41"/>
  <c r="C74" i="41"/>
  <c r="K73" i="41"/>
  <c r="I73" i="41"/>
  <c r="G73" i="41"/>
  <c r="E73" i="41"/>
  <c r="C73" i="41"/>
  <c r="K72" i="41"/>
  <c r="I72" i="41"/>
  <c r="G72" i="41"/>
  <c r="E72" i="41"/>
  <c r="C72" i="41"/>
  <c r="K71" i="41"/>
  <c r="I71" i="41"/>
  <c r="G71" i="41"/>
  <c r="E71" i="41"/>
  <c r="C71" i="41"/>
  <c r="K70" i="41"/>
  <c r="I70" i="41"/>
  <c r="G70" i="41"/>
  <c r="E70" i="41"/>
  <c r="C70" i="41"/>
  <c r="K69" i="41"/>
  <c r="I69" i="41"/>
  <c r="G69" i="41"/>
  <c r="E69" i="41"/>
  <c r="C69" i="41"/>
  <c r="K68" i="41"/>
  <c r="I68" i="41"/>
  <c r="G68" i="41"/>
  <c r="E68" i="41"/>
  <c r="C68" i="41"/>
  <c r="K67" i="41"/>
  <c r="I67" i="41"/>
  <c r="G67" i="41"/>
  <c r="E67" i="41"/>
  <c r="C67" i="41"/>
  <c r="K66" i="41"/>
  <c r="I66" i="41"/>
  <c r="G66" i="41"/>
  <c r="E66" i="41"/>
  <c r="C66" i="41"/>
  <c r="K65" i="41"/>
  <c r="I65" i="41"/>
  <c r="G65" i="41"/>
  <c r="E65" i="41"/>
  <c r="C65" i="41"/>
  <c r="K64" i="41"/>
  <c r="I64" i="41"/>
  <c r="G64" i="41"/>
  <c r="E64" i="41"/>
  <c r="C64" i="41"/>
  <c r="K63" i="41"/>
  <c r="I63" i="41"/>
  <c r="G63" i="41"/>
  <c r="E63" i="41"/>
  <c r="C63" i="41"/>
  <c r="K62" i="41"/>
  <c r="I62" i="41"/>
  <c r="G62" i="41"/>
  <c r="E62" i="41"/>
  <c r="C62" i="41"/>
  <c r="K61" i="41"/>
  <c r="I61" i="41"/>
  <c r="G61" i="41"/>
  <c r="E61" i="41"/>
  <c r="C61" i="41"/>
  <c r="K59" i="41"/>
  <c r="I59" i="41"/>
  <c r="G59" i="41"/>
  <c r="E59" i="41"/>
  <c r="C59" i="41"/>
  <c r="K58" i="41"/>
  <c r="I58" i="41"/>
  <c r="G58" i="41"/>
  <c r="E58" i="41"/>
  <c r="C58" i="41"/>
  <c r="K57" i="41"/>
  <c r="I57" i="41"/>
  <c r="G57" i="41"/>
  <c r="E57" i="41"/>
  <c r="C57" i="41"/>
  <c r="K56" i="41"/>
  <c r="I56" i="41"/>
  <c r="G56" i="41"/>
  <c r="E56" i="41"/>
  <c r="C56" i="41"/>
  <c r="K55" i="41"/>
  <c r="I55" i="41"/>
  <c r="G55" i="41"/>
  <c r="E55" i="41"/>
  <c r="C55" i="41"/>
  <c r="K54" i="41"/>
  <c r="I54" i="41"/>
  <c r="G54" i="41"/>
  <c r="E54" i="41"/>
  <c r="C54" i="41"/>
  <c r="K53" i="41"/>
  <c r="I53" i="41"/>
  <c r="G53" i="41"/>
  <c r="E53" i="41"/>
  <c r="C53" i="41"/>
  <c r="K51" i="41"/>
  <c r="I51" i="41"/>
  <c r="G51" i="41"/>
  <c r="E51" i="41"/>
  <c r="C51" i="41"/>
  <c r="K50" i="41"/>
  <c r="I50" i="41"/>
  <c r="G50" i="41"/>
  <c r="E50" i="41"/>
  <c r="C50" i="41"/>
  <c r="K49" i="41"/>
  <c r="I49" i="41"/>
  <c r="G49" i="41"/>
  <c r="E49" i="41"/>
  <c r="C49" i="41"/>
  <c r="K48" i="41"/>
  <c r="I48" i="41"/>
  <c r="G48" i="41"/>
  <c r="E48" i="41"/>
  <c r="C48" i="41"/>
  <c r="K47" i="41"/>
  <c r="I47" i="41"/>
  <c r="G47" i="41"/>
  <c r="E47" i="41"/>
  <c r="C47" i="41"/>
  <c r="K46" i="41"/>
  <c r="I46" i="41"/>
  <c r="G46" i="41"/>
  <c r="E46" i="41"/>
  <c r="C46" i="41"/>
  <c r="K45" i="41"/>
  <c r="I45" i="41"/>
  <c r="G45" i="41"/>
  <c r="E45" i="41"/>
  <c r="C45" i="41"/>
  <c r="K44" i="41"/>
  <c r="I44" i="41"/>
  <c r="G44" i="41"/>
  <c r="E44" i="41"/>
  <c r="C44" i="41"/>
  <c r="K43" i="41"/>
  <c r="I43" i="41"/>
  <c r="G43" i="41"/>
  <c r="E43" i="41"/>
  <c r="C43" i="41"/>
  <c r="K41" i="41"/>
  <c r="I41" i="41"/>
  <c r="G41" i="41"/>
  <c r="E41" i="41"/>
  <c r="C41" i="41"/>
  <c r="K40" i="41"/>
  <c r="I40" i="41"/>
  <c r="G40" i="41"/>
  <c r="E40" i="41"/>
  <c r="C40" i="41"/>
  <c r="K39" i="41"/>
  <c r="I39" i="41"/>
  <c r="G39" i="41"/>
  <c r="E39" i="41"/>
  <c r="C39" i="41"/>
  <c r="K38" i="41"/>
  <c r="I38" i="41"/>
  <c r="G38" i="41"/>
  <c r="E38" i="41"/>
  <c r="C38" i="41"/>
  <c r="K37" i="41"/>
  <c r="I37" i="41"/>
  <c r="G37" i="41"/>
  <c r="E37" i="41"/>
  <c r="C37" i="41"/>
  <c r="K36" i="41"/>
  <c r="I36" i="41"/>
  <c r="G36" i="41"/>
  <c r="E36" i="41"/>
  <c r="C36" i="41"/>
  <c r="K35" i="41"/>
  <c r="I35" i="41"/>
  <c r="G35" i="41"/>
  <c r="E35" i="41"/>
  <c r="C35" i="41"/>
  <c r="K32" i="41"/>
  <c r="I32" i="41"/>
  <c r="G32" i="41"/>
  <c r="E32" i="41"/>
  <c r="C32" i="41"/>
  <c r="K31" i="41"/>
  <c r="I31" i="41"/>
  <c r="G31" i="41"/>
  <c r="E31" i="41"/>
  <c r="C31" i="41"/>
  <c r="K30" i="41"/>
  <c r="I30" i="41"/>
  <c r="G30" i="41"/>
  <c r="E30" i="41"/>
  <c r="C30" i="41"/>
  <c r="K29" i="41"/>
  <c r="I29" i="41"/>
  <c r="G29" i="41"/>
  <c r="E29" i="41"/>
  <c r="C29" i="41"/>
  <c r="K28" i="41"/>
  <c r="I28" i="41"/>
  <c r="G28" i="41"/>
  <c r="E28" i="41"/>
  <c r="C28" i="41"/>
  <c r="K27" i="41"/>
  <c r="I27" i="41"/>
  <c r="G27" i="41"/>
  <c r="E27" i="41"/>
  <c r="C27" i="41"/>
  <c r="K26" i="41"/>
  <c r="I26" i="41"/>
  <c r="G26" i="41"/>
  <c r="E26" i="41"/>
  <c r="C26" i="41"/>
  <c r="K25" i="41"/>
  <c r="I25" i="41"/>
  <c r="G25" i="41"/>
  <c r="E25" i="41"/>
  <c r="C25" i="41"/>
  <c r="K24" i="41"/>
  <c r="I24" i="41"/>
  <c r="G24" i="41"/>
  <c r="E24" i="41"/>
  <c r="C24" i="41"/>
  <c r="K23" i="41"/>
  <c r="I23" i="41"/>
  <c r="G23" i="41"/>
  <c r="E23" i="41"/>
  <c r="C23" i="41"/>
  <c r="K21" i="41"/>
  <c r="I21" i="41"/>
  <c r="G21" i="41"/>
  <c r="E21" i="41"/>
  <c r="C21" i="41"/>
  <c r="K20" i="41"/>
  <c r="I20" i="41"/>
  <c r="G20" i="41"/>
  <c r="E20" i="41"/>
  <c r="C20" i="41"/>
  <c r="K19" i="41"/>
  <c r="I19" i="41"/>
  <c r="G19" i="41"/>
  <c r="E19" i="41"/>
  <c r="C19" i="41"/>
  <c r="K18" i="41"/>
  <c r="I18" i="41"/>
  <c r="G18" i="41"/>
  <c r="E18" i="41"/>
  <c r="C18" i="41"/>
  <c r="K17" i="41"/>
  <c r="I17" i="41"/>
  <c r="G17" i="41"/>
  <c r="E17" i="41"/>
  <c r="C17" i="41"/>
  <c r="C151" i="41" s="1"/>
  <c r="C153" i="41" s="1"/>
  <c r="K16" i="41"/>
  <c r="I16" i="41"/>
  <c r="G16" i="41"/>
  <c r="E16" i="41"/>
  <c r="C16" i="41"/>
  <c r="K15" i="41"/>
  <c r="I15" i="41"/>
  <c r="G15" i="41"/>
  <c r="E15" i="41"/>
  <c r="C15" i="41"/>
  <c r="K13" i="41"/>
  <c r="I13" i="41"/>
  <c r="G13" i="41"/>
  <c r="E13" i="41"/>
  <c r="C13" i="41"/>
  <c r="K12" i="41"/>
  <c r="I12" i="41"/>
  <c r="G12" i="41"/>
  <c r="E12" i="41"/>
  <c r="C12" i="41"/>
  <c r="K10" i="41"/>
  <c r="I10" i="41"/>
  <c r="G10" i="41"/>
  <c r="E10" i="41"/>
  <c r="C10" i="41"/>
  <c r="K9" i="41"/>
  <c r="I9" i="41"/>
  <c r="G9" i="41"/>
  <c r="E9" i="41"/>
  <c r="C9" i="41"/>
  <c r="K8" i="41"/>
  <c r="I8" i="41"/>
  <c r="G8" i="41"/>
  <c r="E8" i="41"/>
  <c r="C8" i="41"/>
  <c r="K7" i="41"/>
  <c r="I7" i="41"/>
  <c r="G7" i="41"/>
  <c r="E7" i="41"/>
  <c r="E151" i="41" s="1"/>
  <c r="E153" i="41" s="1"/>
  <c r="C7" i="41"/>
  <c r="K5" i="41"/>
  <c r="I5" i="41"/>
  <c r="G5" i="41"/>
  <c r="E5" i="41"/>
  <c r="C5" i="41"/>
  <c r="K4" i="41"/>
  <c r="K151" i="41" s="1"/>
  <c r="K153" i="41" s="1"/>
  <c r="I4" i="41"/>
  <c r="I151" i="41" s="1"/>
  <c r="I153" i="41" s="1"/>
  <c r="G4" i="41"/>
  <c r="G151" i="41" s="1"/>
  <c r="G153" i="41" s="1"/>
  <c r="E4" i="41"/>
  <c r="C4" i="41"/>
  <c r="G98" i="5" l="1"/>
  <c r="G97" i="5"/>
  <c r="G96" i="5"/>
  <c r="G95" i="5"/>
  <c r="G94" i="5"/>
  <c r="G93" i="5"/>
  <c r="G92" i="5"/>
  <c r="G91" i="5"/>
  <c r="G90" i="5"/>
  <c r="G89" i="5"/>
  <c r="G88" i="5"/>
  <c r="G87" i="5"/>
  <c r="G86" i="5"/>
  <c r="G85" i="5"/>
  <c r="G84" i="5"/>
  <c r="G83" i="5"/>
  <c r="G82" i="5"/>
  <c r="G81" i="5"/>
  <c r="G80" i="5"/>
  <c r="G79" i="5"/>
  <c r="G98" i="3"/>
  <c r="G97" i="3"/>
  <c r="G96" i="3"/>
  <c r="G95" i="3"/>
  <c r="G94" i="3"/>
  <c r="G93" i="3"/>
  <c r="G92" i="3"/>
  <c r="G91" i="3"/>
  <c r="G90" i="3"/>
  <c r="G89" i="3"/>
  <c r="G88" i="3"/>
  <c r="G87" i="3"/>
  <c r="G86" i="3"/>
  <c r="G85" i="3"/>
  <c r="G84" i="3"/>
  <c r="G83" i="3"/>
  <c r="G82" i="3"/>
  <c r="G81" i="3"/>
  <c r="G80" i="3"/>
  <c r="G79" i="3"/>
  <c r="G98" i="8"/>
  <c r="G97" i="8"/>
  <c r="G96" i="8"/>
  <c r="G95" i="8"/>
  <c r="G94" i="8"/>
  <c r="G93" i="8"/>
  <c r="G92" i="8"/>
  <c r="G91" i="8"/>
  <c r="G90" i="8"/>
  <c r="G89" i="8"/>
  <c r="G88" i="8"/>
  <c r="G87" i="8"/>
  <c r="G86" i="8"/>
  <c r="G85" i="8"/>
  <c r="G84" i="8"/>
  <c r="G83" i="8"/>
  <c r="G82" i="8"/>
  <c r="G81" i="8"/>
  <c r="G80" i="8"/>
  <c r="G79" i="8"/>
  <c r="G98" i="10"/>
  <c r="G97" i="10"/>
  <c r="G96" i="10"/>
  <c r="G95" i="10"/>
  <c r="G94" i="10"/>
  <c r="G93" i="10"/>
  <c r="G92" i="10"/>
  <c r="G91" i="10"/>
  <c r="G90" i="10"/>
  <c r="G89" i="10"/>
  <c r="G88" i="10"/>
  <c r="G87" i="10"/>
  <c r="G86" i="10"/>
  <c r="G85" i="10"/>
  <c r="G84" i="10"/>
  <c r="G83" i="10"/>
  <c r="G82" i="10"/>
  <c r="G81" i="10"/>
  <c r="G80" i="10"/>
  <c r="G79" i="10"/>
  <c r="G98" i="12"/>
  <c r="G97" i="12"/>
  <c r="G96" i="12"/>
  <c r="G95" i="12"/>
  <c r="G94" i="12"/>
  <c r="G93" i="12"/>
  <c r="G92" i="12"/>
  <c r="G91" i="12"/>
  <c r="G90" i="12"/>
  <c r="G89" i="12"/>
  <c r="G88" i="12"/>
  <c r="G87" i="12"/>
  <c r="G86" i="12"/>
  <c r="G85" i="12"/>
  <c r="G84" i="12"/>
  <c r="G83" i="12"/>
  <c r="G82" i="12"/>
  <c r="G81" i="12"/>
  <c r="G80" i="12"/>
  <c r="G79" i="12"/>
  <c r="G98" i="14"/>
  <c r="G97" i="14"/>
  <c r="G96" i="14"/>
  <c r="G95" i="14"/>
  <c r="G94" i="14"/>
  <c r="G93" i="14"/>
  <c r="G92" i="14"/>
  <c r="G91" i="14"/>
  <c r="G90" i="14"/>
  <c r="G89" i="14"/>
  <c r="G88" i="14"/>
  <c r="G87" i="14"/>
  <c r="G86" i="14"/>
  <c r="G85" i="14"/>
  <c r="G84" i="14"/>
  <c r="G83" i="14"/>
  <c r="G82" i="14"/>
  <c r="G81" i="14"/>
  <c r="G80" i="14"/>
  <c r="G79" i="14"/>
  <c r="G98" i="16"/>
  <c r="G97" i="16"/>
  <c r="G96" i="16"/>
  <c r="G95" i="16"/>
  <c r="G94" i="16"/>
  <c r="G93" i="16"/>
  <c r="G92" i="16"/>
  <c r="G91" i="16"/>
  <c r="G90" i="16"/>
  <c r="G89" i="16"/>
  <c r="G88" i="16"/>
  <c r="G87" i="16"/>
  <c r="G86" i="16"/>
  <c r="G85" i="16"/>
  <c r="G84" i="16"/>
  <c r="G83" i="16"/>
  <c r="G82" i="16"/>
  <c r="G81" i="16"/>
  <c r="G80" i="16"/>
  <c r="G79" i="16"/>
  <c r="G98" i="18"/>
  <c r="G97" i="18"/>
  <c r="G96" i="18"/>
  <c r="G95" i="18"/>
  <c r="G94" i="18"/>
  <c r="G93" i="18"/>
  <c r="G92" i="18"/>
  <c r="G91" i="18"/>
  <c r="G90" i="18"/>
  <c r="G89" i="18"/>
  <c r="G88" i="18"/>
  <c r="G87" i="18"/>
  <c r="G86" i="18"/>
  <c r="G85" i="18"/>
  <c r="G84" i="18"/>
  <c r="G83" i="18"/>
  <c r="G82" i="18"/>
  <c r="G81" i="18"/>
  <c r="G80" i="18"/>
  <c r="G79" i="18"/>
  <c r="G98" i="20"/>
  <c r="G97" i="20"/>
  <c r="G96" i="20"/>
  <c r="G95" i="20"/>
  <c r="G94" i="20"/>
  <c r="G93" i="20"/>
  <c r="G92" i="20"/>
  <c r="G91" i="20"/>
  <c r="G90" i="20"/>
  <c r="G89" i="20"/>
  <c r="G88" i="20"/>
  <c r="G87" i="20"/>
  <c r="G86" i="20"/>
  <c r="G85" i="20"/>
  <c r="G84" i="20"/>
  <c r="G83" i="20"/>
  <c r="G82" i="20"/>
  <c r="G81" i="20"/>
  <c r="G80" i="20"/>
  <c r="G79" i="20"/>
  <c r="G98" i="22"/>
  <c r="G97" i="22"/>
  <c r="G96" i="22"/>
  <c r="G95" i="22"/>
  <c r="G94" i="22"/>
  <c r="G93" i="22"/>
  <c r="G92" i="22"/>
  <c r="G91" i="22"/>
  <c r="G90" i="22"/>
  <c r="G89" i="22"/>
  <c r="G88" i="22"/>
  <c r="G87" i="22"/>
  <c r="G86" i="22"/>
  <c r="G85" i="22"/>
  <c r="G83" i="22"/>
  <c r="G82" i="22"/>
  <c r="G81" i="22"/>
  <c r="G80" i="22"/>
  <c r="G79" i="22"/>
  <c r="G98" i="24"/>
  <c r="G97" i="24"/>
  <c r="G96" i="24"/>
  <c r="G95" i="24"/>
  <c r="G94" i="24"/>
  <c r="G93" i="24"/>
  <c r="G92" i="24"/>
  <c r="G91" i="24"/>
  <c r="G90" i="24"/>
  <c r="G89" i="24"/>
  <c r="G88" i="24"/>
  <c r="G87" i="24"/>
  <c r="G86" i="24"/>
  <c r="G85" i="24"/>
  <c r="G84" i="24"/>
  <c r="G83" i="24"/>
  <c r="G82" i="24"/>
  <c r="G81" i="24"/>
  <c r="G80" i="24"/>
  <c r="G79" i="24"/>
  <c r="G98" i="26"/>
  <c r="G97" i="26"/>
  <c r="G96" i="26"/>
  <c r="G95" i="26"/>
  <c r="G94" i="26"/>
  <c r="G93" i="26"/>
  <c r="G92" i="26"/>
  <c r="G91" i="26"/>
  <c r="G90" i="26"/>
  <c r="G89" i="26"/>
  <c r="G88" i="26"/>
  <c r="G87" i="26"/>
  <c r="G86" i="26"/>
  <c r="G85" i="26"/>
  <c r="G84" i="26"/>
  <c r="G83" i="26"/>
  <c r="G82" i="26"/>
  <c r="G81" i="26"/>
  <c r="G80" i="26"/>
  <c r="G79" i="26"/>
  <c r="G98" i="28"/>
  <c r="G97" i="28"/>
  <c r="G96" i="28"/>
  <c r="G95" i="28"/>
  <c r="G94" i="28"/>
  <c r="G93" i="28"/>
  <c r="G92" i="28"/>
  <c r="G91" i="28"/>
  <c r="G90" i="28"/>
  <c r="G89" i="28"/>
  <c r="G88" i="28"/>
  <c r="G87" i="28"/>
  <c r="G86" i="28"/>
  <c r="G85" i="28"/>
  <c r="G84" i="28"/>
  <c r="G83" i="28"/>
  <c r="G82" i="28"/>
  <c r="G81" i="28"/>
  <c r="G80" i="28"/>
  <c r="G79" i="28"/>
  <c r="G98" i="30"/>
  <c r="G97" i="30"/>
  <c r="G96" i="30"/>
  <c r="G95" i="30"/>
  <c r="G94" i="30"/>
  <c r="G93" i="30"/>
  <c r="G92" i="30"/>
  <c r="G91" i="30"/>
  <c r="G90" i="30"/>
  <c r="G89" i="30"/>
  <c r="G88" i="30"/>
  <c r="G87" i="30"/>
  <c r="G86" i="30"/>
  <c r="G85" i="30"/>
  <c r="G84" i="30"/>
  <c r="G83" i="30"/>
  <c r="G82" i="30"/>
  <c r="G81" i="30"/>
  <c r="G80" i="30"/>
  <c r="G79" i="30"/>
  <c r="G98" i="32"/>
  <c r="G97" i="32"/>
  <c r="G96" i="32"/>
  <c r="G95" i="32"/>
  <c r="G94" i="32"/>
  <c r="G93" i="32"/>
  <c r="G92" i="32"/>
  <c r="G91" i="32"/>
  <c r="G90" i="32"/>
  <c r="G89" i="32"/>
  <c r="G88" i="32"/>
  <c r="G87" i="32"/>
  <c r="G86" i="32"/>
  <c r="G85" i="32"/>
  <c r="G83" i="32"/>
  <c r="G81" i="32"/>
  <c r="G80" i="32"/>
  <c r="G79" i="32"/>
  <c r="G98" i="34"/>
  <c r="G97" i="34"/>
  <c r="G96" i="34"/>
  <c r="G95" i="34"/>
  <c r="G94" i="34"/>
  <c r="G93" i="34"/>
  <c r="G92" i="34"/>
  <c r="G91" i="34"/>
  <c r="G90" i="34"/>
  <c r="G89" i="34"/>
  <c r="G88" i="34"/>
  <c r="G87" i="34"/>
  <c r="G86" i="34"/>
  <c r="G85" i="34"/>
  <c r="G84" i="34"/>
  <c r="G83" i="34"/>
  <c r="G82" i="34"/>
  <c r="G81" i="34"/>
  <c r="G80" i="34"/>
  <c r="G79" i="34"/>
  <c r="G98" i="36"/>
  <c r="G97" i="36"/>
  <c r="G96" i="36"/>
  <c r="G95" i="36"/>
  <c r="G94" i="36"/>
  <c r="G93" i="36"/>
  <c r="G92" i="36"/>
  <c r="G91" i="36"/>
  <c r="G90" i="36"/>
  <c r="G89" i="36"/>
  <c r="G88" i="36"/>
  <c r="G87" i="36"/>
  <c r="G86" i="36"/>
  <c r="G85" i="36"/>
  <c r="G84" i="36"/>
  <c r="G83" i="36"/>
  <c r="G82" i="36"/>
  <c r="G81" i="36"/>
  <c r="G80" i="36"/>
  <c r="G79" i="36"/>
  <c r="G98" i="38"/>
  <c r="G97" i="38"/>
  <c r="G96" i="38"/>
  <c r="G95" i="38"/>
  <c r="G94" i="38"/>
  <c r="G93" i="38"/>
  <c r="G92" i="38"/>
  <c r="G91" i="38"/>
  <c r="G90" i="38"/>
  <c r="G89" i="38"/>
  <c r="G88" i="38"/>
  <c r="G87" i="38"/>
  <c r="G86" i="38"/>
  <c r="G85" i="38"/>
  <c r="G84" i="38"/>
  <c r="G83" i="38"/>
  <c r="G82" i="38"/>
  <c r="G81" i="38"/>
  <c r="G80" i="38"/>
  <c r="G79" i="38"/>
  <c r="G98" i="40"/>
  <c r="G97" i="40"/>
  <c r="G96" i="40"/>
  <c r="G95" i="40"/>
  <c r="G94" i="40"/>
  <c r="G93" i="40"/>
  <c r="G92" i="40"/>
  <c r="G91" i="40"/>
  <c r="G90" i="40"/>
  <c r="G89" i="40"/>
  <c r="G88" i="40"/>
  <c r="G87" i="40"/>
  <c r="G86" i="40"/>
  <c r="G85" i="40"/>
  <c r="G84" i="40"/>
  <c r="G83" i="40"/>
  <c r="G82" i="40"/>
  <c r="G81" i="40"/>
  <c r="G80" i="40"/>
  <c r="G79" i="40"/>
  <c r="G87" i="1"/>
  <c r="G96" i="1"/>
  <c r="G68" i="26"/>
  <c r="G68" i="36"/>
  <c r="G68" i="18"/>
  <c r="G68" i="24"/>
  <c r="G68" i="38"/>
  <c r="G68" i="1"/>
  <c r="G68" i="40"/>
  <c r="F96" i="40"/>
  <c r="F95" i="40"/>
  <c r="F94" i="40"/>
  <c r="F93" i="40"/>
  <c r="F92" i="40"/>
  <c r="F91" i="40"/>
  <c r="F89" i="40"/>
  <c r="F87" i="40"/>
  <c r="F82" i="40"/>
  <c r="F81" i="40"/>
  <c r="G72" i="40"/>
  <c r="G71" i="40"/>
  <c r="G70" i="40"/>
  <c r="G69" i="40"/>
  <c r="F68" i="40"/>
  <c r="G62" i="40"/>
  <c r="G61" i="40"/>
  <c r="G60" i="40"/>
  <c r="G59" i="40"/>
  <c r="G56" i="40"/>
  <c r="G55" i="40"/>
  <c r="G49" i="40"/>
  <c r="G48" i="40"/>
  <c r="G47" i="40"/>
  <c r="G46" i="40"/>
  <c r="G45" i="40"/>
  <c r="G44" i="40"/>
  <c r="G43" i="40"/>
  <c r="G42" i="40"/>
  <c r="G41" i="40"/>
  <c r="G36" i="40"/>
  <c r="G35" i="40"/>
  <c r="G34" i="40"/>
  <c r="G33" i="40"/>
  <c r="G32" i="40"/>
  <c r="G31" i="40"/>
  <c r="G30" i="40"/>
  <c r="G29" i="40"/>
  <c r="G26" i="40"/>
  <c r="G57" i="40" s="1"/>
  <c r="G25" i="40"/>
  <c r="G24" i="40" a="1"/>
  <c r="G24" i="40" s="1"/>
  <c r="G22" i="40"/>
  <c r="G21" i="40"/>
  <c r="G20" i="40"/>
  <c r="G19" i="40"/>
  <c r="G18" i="40"/>
  <c r="D18" i="40"/>
  <c r="C18" i="40"/>
  <c r="B18" i="40"/>
  <c r="G13" i="40"/>
  <c r="G12" i="40"/>
  <c r="G11" i="40"/>
  <c r="G10" i="40"/>
  <c r="G9" i="40"/>
  <c r="G8" i="40"/>
  <c r="G7" i="40"/>
  <c r="G6" i="40"/>
  <c r="G5" i="40"/>
  <c r="M149" i="39"/>
  <c r="K149" i="39"/>
  <c r="I149" i="39"/>
  <c r="G149" i="39"/>
  <c r="E149" i="39"/>
  <c r="C149" i="39"/>
  <c r="M148" i="39"/>
  <c r="K148" i="39"/>
  <c r="I148" i="39"/>
  <c r="G148" i="39"/>
  <c r="E148" i="39"/>
  <c r="C148" i="39"/>
  <c r="M146" i="39"/>
  <c r="K146" i="39"/>
  <c r="I146" i="39"/>
  <c r="G146" i="39"/>
  <c r="E146" i="39"/>
  <c r="C146" i="39"/>
  <c r="M145" i="39"/>
  <c r="K145" i="39"/>
  <c r="I145" i="39"/>
  <c r="G145" i="39"/>
  <c r="E145" i="39"/>
  <c r="C145" i="39"/>
  <c r="M144" i="39"/>
  <c r="K144" i="39"/>
  <c r="I144" i="39"/>
  <c r="G144" i="39"/>
  <c r="E144" i="39"/>
  <c r="C144" i="39"/>
  <c r="M143" i="39"/>
  <c r="K143" i="39"/>
  <c r="I143" i="39"/>
  <c r="G143" i="39"/>
  <c r="E143" i="39"/>
  <c r="C143" i="39"/>
  <c r="M142" i="39"/>
  <c r="K142" i="39"/>
  <c r="I142" i="39"/>
  <c r="G142" i="39"/>
  <c r="E142" i="39"/>
  <c r="C142" i="39"/>
  <c r="M141" i="39"/>
  <c r="K141" i="39"/>
  <c r="I141" i="39"/>
  <c r="G141" i="39"/>
  <c r="E141" i="39"/>
  <c r="C141" i="39"/>
  <c r="M140" i="39"/>
  <c r="K140" i="39"/>
  <c r="I140" i="39"/>
  <c r="G140" i="39"/>
  <c r="E140" i="39"/>
  <c r="C140" i="39"/>
  <c r="M139" i="39"/>
  <c r="K139" i="39"/>
  <c r="I139" i="39"/>
  <c r="G139" i="39"/>
  <c r="E139" i="39"/>
  <c r="C139" i="39"/>
  <c r="M137" i="39"/>
  <c r="K137" i="39"/>
  <c r="I137" i="39"/>
  <c r="G137" i="39"/>
  <c r="E137" i="39"/>
  <c r="C137" i="39"/>
  <c r="M136" i="39"/>
  <c r="K136" i="39"/>
  <c r="I136" i="39"/>
  <c r="G136" i="39"/>
  <c r="E136" i="39"/>
  <c r="C136" i="39"/>
  <c r="M135" i="39"/>
  <c r="K135" i="39"/>
  <c r="I135" i="39"/>
  <c r="G135" i="39"/>
  <c r="E135" i="39"/>
  <c r="C135" i="39"/>
  <c r="M133" i="39"/>
  <c r="K133" i="39"/>
  <c r="I133" i="39"/>
  <c r="G133" i="39"/>
  <c r="E133" i="39"/>
  <c r="C133" i="39"/>
  <c r="M132" i="39"/>
  <c r="K132" i="39"/>
  <c r="I132" i="39"/>
  <c r="G132" i="39"/>
  <c r="E132" i="39"/>
  <c r="C132" i="39"/>
  <c r="M131" i="39"/>
  <c r="K131" i="39"/>
  <c r="I131" i="39"/>
  <c r="G131" i="39"/>
  <c r="E131" i="39"/>
  <c r="C131" i="39"/>
  <c r="M130" i="39"/>
  <c r="K130" i="39"/>
  <c r="I130" i="39"/>
  <c r="G130" i="39"/>
  <c r="E130" i="39"/>
  <c r="C130" i="39"/>
  <c r="M129" i="39"/>
  <c r="K129" i="39"/>
  <c r="I129" i="39"/>
  <c r="G129" i="39"/>
  <c r="E129" i="39"/>
  <c r="C129" i="39"/>
  <c r="M128" i="39"/>
  <c r="K128" i="39"/>
  <c r="I128" i="39"/>
  <c r="G128" i="39"/>
  <c r="E128" i="39"/>
  <c r="C128" i="39"/>
  <c r="M127" i="39"/>
  <c r="K127" i="39"/>
  <c r="I127" i="39"/>
  <c r="G127" i="39"/>
  <c r="E127" i="39"/>
  <c r="C127" i="39"/>
  <c r="M126" i="39"/>
  <c r="K126" i="39"/>
  <c r="I126" i="39"/>
  <c r="G126" i="39"/>
  <c r="E126" i="39"/>
  <c r="C126" i="39"/>
  <c r="M125" i="39"/>
  <c r="K125" i="39"/>
  <c r="I125" i="39"/>
  <c r="G125" i="39"/>
  <c r="E125" i="39"/>
  <c r="C125" i="39"/>
  <c r="M124" i="39"/>
  <c r="K124" i="39"/>
  <c r="I124" i="39"/>
  <c r="G124" i="39"/>
  <c r="E124" i="39"/>
  <c r="C124" i="39"/>
  <c r="M123" i="39"/>
  <c r="K123" i="39"/>
  <c r="I123" i="39"/>
  <c r="G123" i="39"/>
  <c r="E123" i="39"/>
  <c r="C123" i="39"/>
  <c r="M122" i="39"/>
  <c r="K122" i="39"/>
  <c r="I122" i="39"/>
  <c r="G122" i="39"/>
  <c r="E122" i="39"/>
  <c r="C122" i="39"/>
  <c r="M121" i="39"/>
  <c r="K121" i="39"/>
  <c r="I121" i="39"/>
  <c r="G121" i="39"/>
  <c r="E121" i="39"/>
  <c r="C121" i="39"/>
  <c r="M120" i="39"/>
  <c r="K120" i="39"/>
  <c r="I120" i="39"/>
  <c r="G120" i="39"/>
  <c r="E120" i="39"/>
  <c r="C120" i="39"/>
  <c r="M119" i="39"/>
  <c r="K119" i="39"/>
  <c r="I119" i="39"/>
  <c r="G119" i="39"/>
  <c r="E119" i="39"/>
  <c r="C119" i="39"/>
  <c r="M118" i="39"/>
  <c r="K118" i="39"/>
  <c r="I118" i="39"/>
  <c r="G118" i="39"/>
  <c r="E118" i="39"/>
  <c r="C118" i="39"/>
  <c r="M117" i="39"/>
  <c r="K117" i="39"/>
  <c r="I117" i="39"/>
  <c r="G117" i="39"/>
  <c r="E117" i="39"/>
  <c r="C117" i="39"/>
  <c r="M116" i="39"/>
  <c r="K116" i="39"/>
  <c r="I116" i="39"/>
  <c r="G116" i="39"/>
  <c r="E116" i="39"/>
  <c r="C116" i="39"/>
  <c r="M115" i="39"/>
  <c r="K115" i="39"/>
  <c r="I115" i="39"/>
  <c r="G115" i="39"/>
  <c r="E115" i="39"/>
  <c r="C115" i="39"/>
  <c r="M114" i="39"/>
  <c r="K114" i="39"/>
  <c r="I114" i="39"/>
  <c r="G114" i="39"/>
  <c r="E114" i="39"/>
  <c r="C114" i="39"/>
  <c r="M113" i="39"/>
  <c r="K113" i="39"/>
  <c r="I113" i="39"/>
  <c r="G113" i="39"/>
  <c r="E113" i="39"/>
  <c r="C113" i="39"/>
  <c r="M112" i="39"/>
  <c r="K112" i="39"/>
  <c r="I112" i="39"/>
  <c r="G112" i="39"/>
  <c r="E112" i="39"/>
  <c r="C112" i="39"/>
  <c r="M111" i="39"/>
  <c r="M151" i="39" s="1"/>
  <c r="M153" i="39" s="1"/>
  <c r="K111" i="39"/>
  <c r="I111" i="39"/>
  <c r="G111" i="39"/>
  <c r="E111" i="39"/>
  <c r="C111" i="39"/>
  <c r="K109" i="39"/>
  <c r="I109" i="39"/>
  <c r="G109" i="39"/>
  <c r="E109" i="39"/>
  <c r="C109" i="39"/>
  <c r="K108" i="39"/>
  <c r="I108" i="39"/>
  <c r="G108" i="39"/>
  <c r="E108" i="39"/>
  <c r="C108" i="39"/>
  <c r="K107" i="39"/>
  <c r="I107" i="39"/>
  <c r="G107" i="39"/>
  <c r="E107" i="39"/>
  <c r="C107" i="39"/>
  <c r="K106" i="39"/>
  <c r="K105" i="39"/>
  <c r="I105" i="39"/>
  <c r="G105" i="39"/>
  <c r="E105" i="39"/>
  <c r="C105" i="39"/>
  <c r="K104" i="39"/>
  <c r="I104" i="39"/>
  <c r="G104" i="39"/>
  <c r="E104" i="39"/>
  <c r="C104" i="39"/>
  <c r="K103" i="39"/>
  <c r="I103" i="39"/>
  <c r="G103" i="39"/>
  <c r="E103" i="39"/>
  <c r="C103" i="39"/>
  <c r="K102" i="39"/>
  <c r="I102" i="39"/>
  <c r="G102" i="39"/>
  <c r="E102" i="39"/>
  <c r="C102" i="39"/>
  <c r="K101" i="39"/>
  <c r="I101" i="39"/>
  <c r="G101" i="39"/>
  <c r="E101" i="39"/>
  <c r="C101" i="39"/>
  <c r="K100" i="39"/>
  <c r="I100" i="39"/>
  <c r="G100" i="39"/>
  <c r="E100" i="39"/>
  <c r="C100" i="39"/>
  <c r="K99" i="39"/>
  <c r="I99" i="39"/>
  <c r="G99" i="39"/>
  <c r="E99" i="39"/>
  <c r="C99" i="39"/>
  <c r="K96" i="39"/>
  <c r="I96" i="39"/>
  <c r="G96" i="39"/>
  <c r="E96" i="39"/>
  <c r="C96" i="39"/>
  <c r="K95" i="39"/>
  <c r="I95" i="39"/>
  <c r="G95" i="39"/>
  <c r="E95" i="39"/>
  <c r="C95" i="39"/>
  <c r="K94" i="39"/>
  <c r="I94" i="39"/>
  <c r="G94" i="39"/>
  <c r="E94" i="39"/>
  <c r="C94" i="39"/>
  <c r="K93" i="39"/>
  <c r="I93" i="39"/>
  <c r="G93" i="39"/>
  <c r="E93" i="39"/>
  <c r="C93" i="39"/>
  <c r="K91" i="39"/>
  <c r="I91" i="39"/>
  <c r="G91" i="39"/>
  <c r="E91" i="39"/>
  <c r="C91" i="39"/>
  <c r="K90" i="39"/>
  <c r="I90" i="39"/>
  <c r="G90" i="39"/>
  <c r="E90" i="39"/>
  <c r="C90" i="39"/>
  <c r="K89" i="39"/>
  <c r="I89" i="39"/>
  <c r="G89" i="39"/>
  <c r="E89" i="39"/>
  <c r="C89" i="39"/>
  <c r="K88" i="39"/>
  <c r="I88" i="39"/>
  <c r="G88" i="39"/>
  <c r="E88" i="39"/>
  <c r="C88" i="39"/>
  <c r="K87" i="39"/>
  <c r="I87" i="39"/>
  <c r="G87" i="39"/>
  <c r="E87" i="39"/>
  <c r="C87" i="39"/>
  <c r="K84" i="39"/>
  <c r="I84" i="39"/>
  <c r="G84" i="39"/>
  <c r="E84" i="39"/>
  <c r="C84" i="39"/>
  <c r="K83" i="39"/>
  <c r="I83" i="39"/>
  <c r="G83" i="39"/>
  <c r="E83" i="39"/>
  <c r="C83" i="39"/>
  <c r="K82" i="39"/>
  <c r="I82" i="39"/>
  <c r="G82" i="39"/>
  <c r="E82" i="39"/>
  <c r="C82" i="39"/>
  <c r="K81" i="39"/>
  <c r="I81" i="39"/>
  <c r="G81" i="39"/>
  <c r="E81" i="39"/>
  <c r="C81" i="39"/>
  <c r="K80" i="39"/>
  <c r="I80" i="39"/>
  <c r="G80" i="39"/>
  <c r="E80" i="39"/>
  <c r="C80" i="39"/>
  <c r="K79" i="39"/>
  <c r="I79" i="39"/>
  <c r="G79" i="39"/>
  <c r="E79" i="39"/>
  <c r="C79" i="39"/>
  <c r="K78" i="39"/>
  <c r="I78" i="39"/>
  <c r="G78" i="39"/>
  <c r="E78" i="39"/>
  <c r="C78" i="39"/>
  <c r="K77" i="39"/>
  <c r="I77" i="39"/>
  <c r="G77" i="39"/>
  <c r="E77" i="39"/>
  <c r="C77" i="39"/>
  <c r="K76" i="39"/>
  <c r="I76" i="39"/>
  <c r="G76" i="39"/>
  <c r="E76" i="39"/>
  <c r="C76" i="39"/>
  <c r="K74" i="39"/>
  <c r="I74" i="39"/>
  <c r="G74" i="39"/>
  <c r="E74" i="39"/>
  <c r="C74" i="39"/>
  <c r="K73" i="39"/>
  <c r="I73" i="39"/>
  <c r="G73" i="39"/>
  <c r="E73" i="39"/>
  <c r="C73" i="39"/>
  <c r="K72" i="39"/>
  <c r="I72" i="39"/>
  <c r="G72" i="39"/>
  <c r="E72" i="39"/>
  <c r="C72" i="39"/>
  <c r="K71" i="39"/>
  <c r="I71" i="39"/>
  <c r="G71" i="39"/>
  <c r="E71" i="39"/>
  <c r="C71" i="39"/>
  <c r="K70" i="39"/>
  <c r="I70" i="39"/>
  <c r="G70" i="39"/>
  <c r="E70" i="39"/>
  <c r="C70" i="39"/>
  <c r="K69" i="39"/>
  <c r="I69" i="39"/>
  <c r="G69" i="39"/>
  <c r="E69" i="39"/>
  <c r="C69" i="39"/>
  <c r="K68" i="39"/>
  <c r="I68" i="39"/>
  <c r="G68" i="39"/>
  <c r="E68" i="39"/>
  <c r="C68" i="39"/>
  <c r="K67" i="39"/>
  <c r="I67" i="39"/>
  <c r="G67" i="39"/>
  <c r="E67" i="39"/>
  <c r="C67" i="39"/>
  <c r="K66" i="39"/>
  <c r="I66" i="39"/>
  <c r="G66" i="39"/>
  <c r="E66" i="39"/>
  <c r="C66" i="39"/>
  <c r="K65" i="39"/>
  <c r="I65" i="39"/>
  <c r="G65" i="39"/>
  <c r="E65" i="39"/>
  <c r="C65" i="39"/>
  <c r="K64" i="39"/>
  <c r="I64" i="39"/>
  <c r="G64" i="39"/>
  <c r="E64" i="39"/>
  <c r="C64" i="39"/>
  <c r="K63" i="39"/>
  <c r="I63" i="39"/>
  <c r="G63" i="39"/>
  <c r="E63" i="39"/>
  <c r="C63" i="39"/>
  <c r="K62" i="39"/>
  <c r="I62" i="39"/>
  <c r="G62" i="39"/>
  <c r="E62" i="39"/>
  <c r="C62" i="39"/>
  <c r="K61" i="39"/>
  <c r="I61" i="39"/>
  <c r="G61" i="39"/>
  <c r="E61" i="39"/>
  <c r="C61" i="39"/>
  <c r="K59" i="39"/>
  <c r="I59" i="39"/>
  <c r="G59" i="39"/>
  <c r="E59" i="39"/>
  <c r="C59" i="39"/>
  <c r="K58" i="39"/>
  <c r="I58" i="39"/>
  <c r="G58" i="39"/>
  <c r="E58" i="39"/>
  <c r="C58" i="39"/>
  <c r="K57" i="39"/>
  <c r="I57" i="39"/>
  <c r="G57" i="39"/>
  <c r="E57" i="39"/>
  <c r="C57" i="39"/>
  <c r="K56" i="39"/>
  <c r="I56" i="39"/>
  <c r="G56" i="39"/>
  <c r="E56" i="39"/>
  <c r="C56" i="39"/>
  <c r="K55" i="39"/>
  <c r="I55" i="39"/>
  <c r="G55" i="39"/>
  <c r="E55" i="39"/>
  <c r="C55" i="39"/>
  <c r="K54" i="39"/>
  <c r="I54" i="39"/>
  <c r="G54" i="39"/>
  <c r="E54" i="39"/>
  <c r="C54" i="39"/>
  <c r="K53" i="39"/>
  <c r="I53" i="39"/>
  <c r="G53" i="39"/>
  <c r="E53" i="39"/>
  <c r="C53" i="39"/>
  <c r="K51" i="39"/>
  <c r="I51" i="39"/>
  <c r="G51" i="39"/>
  <c r="E51" i="39"/>
  <c r="C51" i="39"/>
  <c r="K50" i="39"/>
  <c r="I50" i="39"/>
  <c r="G50" i="39"/>
  <c r="E50" i="39"/>
  <c r="C50" i="39"/>
  <c r="K49" i="39"/>
  <c r="I49" i="39"/>
  <c r="G49" i="39"/>
  <c r="E49" i="39"/>
  <c r="C49" i="39"/>
  <c r="K48" i="39"/>
  <c r="I48" i="39"/>
  <c r="G48" i="39"/>
  <c r="E48" i="39"/>
  <c r="C48" i="39"/>
  <c r="K47" i="39"/>
  <c r="I47" i="39"/>
  <c r="G47" i="39"/>
  <c r="E47" i="39"/>
  <c r="C47" i="39"/>
  <c r="K46" i="39"/>
  <c r="I46" i="39"/>
  <c r="G46" i="39"/>
  <c r="E46" i="39"/>
  <c r="C46" i="39"/>
  <c r="K45" i="39"/>
  <c r="I45" i="39"/>
  <c r="G45" i="39"/>
  <c r="E45" i="39"/>
  <c r="C45" i="39"/>
  <c r="K44" i="39"/>
  <c r="I44" i="39"/>
  <c r="G44" i="39"/>
  <c r="E44" i="39"/>
  <c r="C44" i="39"/>
  <c r="K43" i="39"/>
  <c r="I43" i="39"/>
  <c r="G43" i="39"/>
  <c r="E43" i="39"/>
  <c r="C43" i="39"/>
  <c r="K41" i="39"/>
  <c r="I41" i="39"/>
  <c r="G41" i="39"/>
  <c r="E41" i="39"/>
  <c r="C41" i="39"/>
  <c r="K40" i="39"/>
  <c r="I40" i="39"/>
  <c r="G40" i="39"/>
  <c r="E40" i="39"/>
  <c r="C40" i="39"/>
  <c r="K39" i="39"/>
  <c r="I39" i="39"/>
  <c r="G39" i="39"/>
  <c r="E39" i="39"/>
  <c r="C39" i="39"/>
  <c r="K38" i="39"/>
  <c r="I38" i="39"/>
  <c r="G38" i="39"/>
  <c r="E38" i="39"/>
  <c r="C38" i="39"/>
  <c r="K37" i="39"/>
  <c r="I37" i="39"/>
  <c r="G37" i="39"/>
  <c r="E37" i="39"/>
  <c r="C37" i="39"/>
  <c r="K36" i="39"/>
  <c r="I36" i="39"/>
  <c r="G36" i="39"/>
  <c r="E36" i="39"/>
  <c r="C36" i="39"/>
  <c r="K35" i="39"/>
  <c r="I35" i="39"/>
  <c r="G35" i="39"/>
  <c r="E35" i="39"/>
  <c r="C35" i="39"/>
  <c r="K32" i="39"/>
  <c r="I32" i="39"/>
  <c r="G32" i="39"/>
  <c r="E32" i="39"/>
  <c r="C32" i="39"/>
  <c r="K31" i="39"/>
  <c r="I31" i="39"/>
  <c r="G31" i="39"/>
  <c r="E31" i="39"/>
  <c r="C31" i="39"/>
  <c r="K30" i="39"/>
  <c r="I30" i="39"/>
  <c r="G30" i="39"/>
  <c r="E30" i="39"/>
  <c r="C30" i="39"/>
  <c r="K29" i="39"/>
  <c r="I29" i="39"/>
  <c r="G29" i="39"/>
  <c r="E29" i="39"/>
  <c r="C29" i="39"/>
  <c r="K28" i="39"/>
  <c r="I28" i="39"/>
  <c r="G28" i="39"/>
  <c r="E28" i="39"/>
  <c r="C28" i="39"/>
  <c r="K27" i="39"/>
  <c r="I27" i="39"/>
  <c r="G27" i="39"/>
  <c r="E27" i="39"/>
  <c r="C27" i="39"/>
  <c r="K26" i="39"/>
  <c r="I26" i="39"/>
  <c r="G26" i="39"/>
  <c r="E26" i="39"/>
  <c r="C26" i="39"/>
  <c r="K25" i="39"/>
  <c r="I25" i="39"/>
  <c r="G25" i="39"/>
  <c r="E25" i="39"/>
  <c r="C25" i="39"/>
  <c r="K24" i="39"/>
  <c r="I24" i="39"/>
  <c r="G24" i="39"/>
  <c r="E24" i="39"/>
  <c r="C24" i="39"/>
  <c r="K23" i="39"/>
  <c r="I23" i="39"/>
  <c r="G23" i="39"/>
  <c r="E23" i="39"/>
  <c r="C23" i="39"/>
  <c r="K21" i="39"/>
  <c r="I21" i="39"/>
  <c r="G21" i="39"/>
  <c r="E21" i="39"/>
  <c r="C21" i="39"/>
  <c r="K20" i="39"/>
  <c r="I20" i="39"/>
  <c r="G20" i="39"/>
  <c r="E20" i="39"/>
  <c r="C20" i="39"/>
  <c r="K19" i="39"/>
  <c r="I19" i="39"/>
  <c r="G19" i="39"/>
  <c r="E19" i="39"/>
  <c r="C19" i="39"/>
  <c r="K18" i="39"/>
  <c r="I18" i="39"/>
  <c r="G18" i="39"/>
  <c r="E18" i="39"/>
  <c r="C18" i="39"/>
  <c r="K17" i="39"/>
  <c r="I17" i="39"/>
  <c r="G17" i="39"/>
  <c r="E17" i="39"/>
  <c r="C17" i="39"/>
  <c r="K16" i="39"/>
  <c r="I16" i="39"/>
  <c r="G16" i="39"/>
  <c r="E16" i="39"/>
  <c r="C16" i="39"/>
  <c r="K15" i="39"/>
  <c r="I15" i="39"/>
  <c r="G15" i="39"/>
  <c r="E15" i="39"/>
  <c r="C15" i="39"/>
  <c r="K13" i="39"/>
  <c r="I13" i="39"/>
  <c r="G13" i="39"/>
  <c r="E13" i="39"/>
  <c r="C13" i="39"/>
  <c r="K12" i="39"/>
  <c r="I12" i="39"/>
  <c r="G12" i="39"/>
  <c r="E12" i="39"/>
  <c r="C12" i="39"/>
  <c r="K10" i="39"/>
  <c r="I10" i="39"/>
  <c r="G10" i="39"/>
  <c r="E10" i="39"/>
  <c r="C10" i="39"/>
  <c r="K9" i="39"/>
  <c r="I9" i="39"/>
  <c r="G9" i="39"/>
  <c r="E9" i="39"/>
  <c r="C9" i="39"/>
  <c r="K8" i="39"/>
  <c r="I8" i="39"/>
  <c r="G8" i="39"/>
  <c r="E8" i="39"/>
  <c r="C8" i="39"/>
  <c r="C151" i="39" s="1"/>
  <c r="C153" i="39" s="1"/>
  <c r="K7" i="39"/>
  <c r="I7" i="39"/>
  <c r="G7" i="39"/>
  <c r="E7" i="39"/>
  <c r="C7" i="39"/>
  <c r="K5" i="39"/>
  <c r="I5" i="39"/>
  <c r="G5" i="39"/>
  <c r="E5" i="39"/>
  <c r="C5" i="39"/>
  <c r="K4" i="39"/>
  <c r="K151" i="39" s="1"/>
  <c r="K153" i="39" s="1"/>
  <c r="I4" i="39"/>
  <c r="I151" i="39" s="1"/>
  <c r="I153" i="39" s="1"/>
  <c r="G4" i="39"/>
  <c r="G151" i="39" s="1"/>
  <c r="G153" i="39" s="1"/>
  <c r="E4" i="39"/>
  <c r="E151" i="39" s="1"/>
  <c r="E153" i="39" s="1"/>
  <c r="C4" i="39"/>
  <c r="F96" i="38"/>
  <c r="F95" i="38"/>
  <c r="F94" i="38"/>
  <c r="F93" i="38"/>
  <c r="F92" i="38"/>
  <c r="F91" i="38"/>
  <c r="F89" i="38"/>
  <c r="F87" i="38"/>
  <c r="F82" i="38"/>
  <c r="F81" i="38"/>
  <c r="G72" i="38"/>
  <c r="G71" i="38"/>
  <c r="G70" i="38"/>
  <c r="G69" i="38"/>
  <c r="G62" i="38"/>
  <c r="G61" i="38"/>
  <c r="G60" i="38"/>
  <c r="G59" i="38"/>
  <c r="G56" i="38"/>
  <c r="G55" i="38"/>
  <c r="G49" i="38"/>
  <c r="G48" i="38"/>
  <c r="G47" i="38"/>
  <c r="G46" i="38"/>
  <c r="G45" i="38"/>
  <c r="G44" i="38"/>
  <c r="G43" i="38"/>
  <c r="G42" i="38"/>
  <c r="G41" i="38"/>
  <c r="G36" i="38"/>
  <c r="G35" i="38"/>
  <c r="G34" i="38"/>
  <c r="G33" i="38"/>
  <c r="G32" i="38"/>
  <c r="G31" i="38"/>
  <c r="G30" i="38"/>
  <c r="G29" i="38"/>
  <c r="G26" i="38"/>
  <c r="G57" i="38" s="1"/>
  <c r="G25" i="38"/>
  <c r="G24" i="38" a="1"/>
  <c r="G24" i="38" s="1"/>
  <c r="G22" i="38"/>
  <c r="G21" i="38"/>
  <c r="G20" i="38"/>
  <c r="G19" i="38"/>
  <c r="G18" i="38"/>
  <c r="D18" i="38"/>
  <c r="C18" i="38"/>
  <c r="B18" i="38"/>
  <c r="G13" i="38"/>
  <c r="G12" i="38"/>
  <c r="G11" i="38"/>
  <c r="G10" i="38"/>
  <c r="G9" i="38"/>
  <c r="G8" i="38"/>
  <c r="G7" i="38"/>
  <c r="G6" i="38"/>
  <c r="G5" i="38"/>
  <c r="M149" i="37"/>
  <c r="K149" i="37"/>
  <c r="I149" i="37"/>
  <c r="G149" i="37"/>
  <c r="E149" i="37"/>
  <c r="C149" i="37"/>
  <c r="M148" i="37"/>
  <c r="K148" i="37"/>
  <c r="I148" i="37"/>
  <c r="G148" i="37"/>
  <c r="E148" i="37"/>
  <c r="C148" i="37"/>
  <c r="M146" i="37"/>
  <c r="K146" i="37"/>
  <c r="I146" i="37"/>
  <c r="G146" i="37"/>
  <c r="E146" i="37"/>
  <c r="C146" i="37"/>
  <c r="M145" i="37"/>
  <c r="K145" i="37"/>
  <c r="I145" i="37"/>
  <c r="G145" i="37"/>
  <c r="E145" i="37"/>
  <c r="C145" i="37"/>
  <c r="M144" i="37"/>
  <c r="K144" i="37"/>
  <c r="I144" i="37"/>
  <c r="G144" i="37"/>
  <c r="E144" i="37"/>
  <c r="C144" i="37"/>
  <c r="M143" i="37"/>
  <c r="K143" i="37"/>
  <c r="I143" i="37"/>
  <c r="G143" i="37"/>
  <c r="E143" i="37"/>
  <c r="C143" i="37"/>
  <c r="M142" i="37"/>
  <c r="K142" i="37"/>
  <c r="I142" i="37"/>
  <c r="G142" i="37"/>
  <c r="E142" i="37"/>
  <c r="C142" i="37"/>
  <c r="M141" i="37"/>
  <c r="K141" i="37"/>
  <c r="I141" i="37"/>
  <c r="G141" i="37"/>
  <c r="E141" i="37"/>
  <c r="C141" i="37"/>
  <c r="M140" i="37"/>
  <c r="K140" i="37"/>
  <c r="I140" i="37"/>
  <c r="G140" i="37"/>
  <c r="E140" i="37"/>
  <c r="C140" i="37"/>
  <c r="M139" i="37"/>
  <c r="K139" i="37"/>
  <c r="I139" i="37"/>
  <c r="G139" i="37"/>
  <c r="E139" i="37"/>
  <c r="C139" i="37"/>
  <c r="M137" i="37"/>
  <c r="K137" i="37"/>
  <c r="I137" i="37"/>
  <c r="G137" i="37"/>
  <c r="E137" i="37"/>
  <c r="C137" i="37"/>
  <c r="M136" i="37"/>
  <c r="K136" i="37"/>
  <c r="I136" i="37"/>
  <c r="G136" i="37"/>
  <c r="E136" i="37"/>
  <c r="C136" i="37"/>
  <c r="M135" i="37"/>
  <c r="K135" i="37"/>
  <c r="I135" i="37"/>
  <c r="G135" i="37"/>
  <c r="E135" i="37"/>
  <c r="C135" i="37"/>
  <c r="M133" i="37"/>
  <c r="K133" i="37"/>
  <c r="I133" i="37"/>
  <c r="G133" i="37"/>
  <c r="E133" i="37"/>
  <c r="C133" i="37"/>
  <c r="M132" i="37"/>
  <c r="K132" i="37"/>
  <c r="I132" i="37"/>
  <c r="G132" i="37"/>
  <c r="E132" i="37"/>
  <c r="C132" i="37"/>
  <c r="M131" i="37"/>
  <c r="K131" i="37"/>
  <c r="I131" i="37"/>
  <c r="G131" i="37"/>
  <c r="E131" i="37"/>
  <c r="C131" i="37"/>
  <c r="M130" i="37"/>
  <c r="K130" i="37"/>
  <c r="I130" i="37"/>
  <c r="G130" i="37"/>
  <c r="E130" i="37"/>
  <c r="C130" i="37"/>
  <c r="M129" i="37"/>
  <c r="K129" i="37"/>
  <c r="I129" i="37"/>
  <c r="G129" i="37"/>
  <c r="E129" i="37"/>
  <c r="C129" i="37"/>
  <c r="M128" i="37"/>
  <c r="K128" i="37"/>
  <c r="I128" i="37"/>
  <c r="G128" i="37"/>
  <c r="E128" i="37"/>
  <c r="C128" i="37"/>
  <c r="M127" i="37"/>
  <c r="K127" i="37"/>
  <c r="I127" i="37"/>
  <c r="G127" i="37"/>
  <c r="E127" i="37"/>
  <c r="C127" i="37"/>
  <c r="M126" i="37"/>
  <c r="K126" i="37"/>
  <c r="I126" i="37"/>
  <c r="G126" i="37"/>
  <c r="E126" i="37"/>
  <c r="C126" i="37"/>
  <c r="M125" i="37"/>
  <c r="K125" i="37"/>
  <c r="I125" i="37"/>
  <c r="G125" i="37"/>
  <c r="E125" i="37"/>
  <c r="C125" i="37"/>
  <c r="M124" i="37"/>
  <c r="K124" i="37"/>
  <c r="I124" i="37"/>
  <c r="G124" i="37"/>
  <c r="E124" i="37"/>
  <c r="C124" i="37"/>
  <c r="M123" i="37"/>
  <c r="K123" i="37"/>
  <c r="I123" i="37"/>
  <c r="G123" i="37"/>
  <c r="E123" i="37"/>
  <c r="C123" i="37"/>
  <c r="M122" i="37"/>
  <c r="K122" i="37"/>
  <c r="I122" i="37"/>
  <c r="G122" i="37"/>
  <c r="E122" i="37"/>
  <c r="C122" i="37"/>
  <c r="M121" i="37"/>
  <c r="K121" i="37"/>
  <c r="I121" i="37"/>
  <c r="G121" i="37"/>
  <c r="E121" i="37"/>
  <c r="C121" i="37"/>
  <c r="M120" i="37"/>
  <c r="K120" i="37"/>
  <c r="I120" i="37"/>
  <c r="G120" i="37"/>
  <c r="E120" i="37"/>
  <c r="C120" i="37"/>
  <c r="M119" i="37"/>
  <c r="K119" i="37"/>
  <c r="I119" i="37"/>
  <c r="G119" i="37"/>
  <c r="E119" i="37"/>
  <c r="C119" i="37"/>
  <c r="M118" i="37"/>
  <c r="K118" i="37"/>
  <c r="I118" i="37"/>
  <c r="G118" i="37"/>
  <c r="E118" i="37"/>
  <c r="C118" i="37"/>
  <c r="M117" i="37"/>
  <c r="K117" i="37"/>
  <c r="I117" i="37"/>
  <c r="G117" i="37"/>
  <c r="E117" i="37"/>
  <c r="C117" i="37"/>
  <c r="M116" i="37"/>
  <c r="K116" i="37"/>
  <c r="I116" i="37"/>
  <c r="G116" i="37"/>
  <c r="E116" i="37"/>
  <c r="C116" i="37"/>
  <c r="M115" i="37"/>
  <c r="K115" i="37"/>
  <c r="I115" i="37"/>
  <c r="G115" i="37"/>
  <c r="E115" i="37"/>
  <c r="C115" i="37"/>
  <c r="M114" i="37"/>
  <c r="K114" i="37"/>
  <c r="I114" i="37"/>
  <c r="G114" i="37"/>
  <c r="E114" i="37"/>
  <c r="C114" i="37"/>
  <c r="M113" i="37"/>
  <c r="K113" i="37"/>
  <c r="I113" i="37"/>
  <c r="G113" i="37"/>
  <c r="E113" i="37"/>
  <c r="C113" i="37"/>
  <c r="M112" i="37"/>
  <c r="K112" i="37"/>
  <c r="I112" i="37"/>
  <c r="G112" i="37"/>
  <c r="E112" i="37"/>
  <c r="C112" i="37"/>
  <c r="M111" i="37"/>
  <c r="M151" i="37" s="1"/>
  <c r="M153" i="37" s="1"/>
  <c r="K111" i="37"/>
  <c r="I111" i="37"/>
  <c r="G111" i="37"/>
  <c r="E111" i="37"/>
  <c r="C111" i="37"/>
  <c r="K109" i="37"/>
  <c r="I109" i="37"/>
  <c r="G109" i="37"/>
  <c r="E109" i="37"/>
  <c r="C109" i="37"/>
  <c r="K108" i="37"/>
  <c r="I108" i="37"/>
  <c r="G108" i="37"/>
  <c r="E108" i="37"/>
  <c r="C108" i="37"/>
  <c r="K107" i="37"/>
  <c r="I107" i="37"/>
  <c r="G107" i="37"/>
  <c r="E107" i="37"/>
  <c r="C107" i="37"/>
  <c r="K106" i="37"/>
  <c r="K105" i="37"/>
  <c r="I105" i="37"/>
  <c r="G105" i="37"/>
  <c r="E105" i="37"/>
  <c r="C105" i="37"/>
  <c r="K104" i="37"/>
  <c r="I104" i="37"/>
  <c r="G104" i="37"/>
  <c r="E104" i="37"/>
  <c r="C104" i="37"/>
  <c r="K103" i="37"/>
  <c r="I103" i="37"/>
  <c r="G103" i="37"/>
  <c r="E103" i="37"/>
  <c r="C103" i="37"/>
  <c r="K102" i="37"/>
  <c r="I102" i="37"/>
  <c r="G102" i="37"/>
  <c r="E102" i="37"/>
  <c r="C102" i="37"/>
  <c r="K101" i="37"/>
  <c r="I101" i="37"/>
  <c r="G101" i="37"/>
  <c r="E101" i="37"/>
  <c r="C101" i="37"/>
  <c r="K100" i="37"/>
  <c r="I100" i="37"/>
  <c r="G100" i="37"/>
  <c r="E100" i="37"/>
  <c r="C100" i="37"/>
  <c r="K99" i="37"/>
  <c r="I99" i="37"/>
  <c r="G99" i="37"/>
  <c r="E99" i="37"/>
  <c r="C99" i="37"/>
  <c r="K96" i="37"/>
  <c r="I96" i="37"/>
  <c r="G96" i="37"/>
  <c r="E96" i="37"/>
  <c r="C96" i="37"/>
  <c r="K95" i="37"/>
  <c r="I95" i="37"/>
  <c r="G95" i="37"/>
  <c r="E95" i="37"/>
  <c r="C95" i="37"/>
  <c r="K94" i="37"/>
  <c r="I94" i="37"/>
  <c r="G94" i="37"/>
  <c r="E94" i="37"/>
  <c r="C94" i="37"/>
  <c r="K93" i="37"/>
  <c r="I93" i="37"/>
  <c r="G93" i="37"/>
  <c r="E93" i="37"/>
  <c r="C93" i="37"/>
  <c r="K91" i="37"/>
  <c r="I91" i="37"/>
  <c r="G91" i="37"/>
  <c r="E91" i="37"/>
  <c r="C91" i="37"/>
  <c r="K90" i="37"/>
  <c r="I90" i="37"/>
  <c r="G90" i="37"/>
  <c r="E90" i="37"/>
  <c r="C90" i="37"/>
  <c r="K89" i="37"/>
  <c r="I89" i="37"/>
  <c r="G89" i="37"/>
  <c r="E89" i="37"/>
  <c r="C89" i="37"/>
  <c r="K88" i="37"/>
  <c r="I88" i="37"/>
  <c r="G88" i="37"/>
  <c r="E88" i="37"/>
  <c r="C88" i="37"/>
  <c r="K87" i="37"/>
  <c r="I87" i="37"/>
  <c r="G87" i="37"/>
  <c r="E87" i="37"/>
  <c r="C87" i="37"/>
  <c r="K84" i="37"/>
  <c r="I84" i="37"/>
  <c r="G84" i="37"/>
  <c r="E84" i="37"/>
  <c r="C84" i="37"/>
  <c r="K83" i="37"/>
  <c r="I83" i="37"/>
  <c r="G83" i="37"/>
  <c r="E83" i="37"/>
  <c r="C83" i="37"/>
  <c r="K82" i="37"/>
  <c r="I82" i="37"/>
  <c r="G82" i="37"/>
  <c r="E82" i="37"/>
  <c r="C82" i="37"/>
  <c r="K81" i="37"/>
  <c r="I81" i="37"/>
  <c r="G81" i="37"/>
  <c r="E81" i="37"/>
  <c r="C81" i="37"/>
  <c r="K80" i="37"/>
  <c r="I80" i="37"/>
  <c r="G80" i="37"/>
  <c r="E80" i="37"/>
  <c r="C80" i="37"/>
  <c r="K79" i="37"/>
  <c r="I79" i="37"/>
  <c r="G79" i="37"/>
  <c r="E79" i="37"/>
  <c r="C79" i="37"/>
  <c r="K78" i="37"/>
  <c r="I78" i="37"/>
  <c r="G78" i="37"/>
  <c r="E78" i="37"/>
  <c r="C78" i="37"/>
  <c r="K77" i="37"/>
  <c r="I77" i="37"/>
  <c r="G77" i="37"/>
  <c r="E77" i="37"/>
  <c r="C77" i="37"/>
  <c r="K76" i="37"/>
  <c r="I76" i="37"/>
  <c r="G76" i="37"/>
  <c r="E76" i="37"/>
  <c r="C76" i="37"/>
  <c r="K74" i="37"/>
  <c r="I74" i="37"/>
  <c r="G74" i="37"/>
  <c r="E74" i="37"/>
  <c r="C74" i="37"/>
  <c r="K73" i="37"/>
  <c r="I73" i="37"/>
  <c r="G73" i="37"/>
  <c r="E73" i="37"/>
  <c r="C73" i="37"/>
  <c r="K72" i="37"/>
  <c r="I72" i="37"/>
  <c r="G72" i="37"/>
  <c r="E72" i="37"/>
  <c r="C72" i="37"/>
  <c r="K71" i="37"/>
  <c r="I71" i="37"/>
  <c r="G71" i="37"/>
  <c r="E71" i="37"/>
  <c r="C71" i="37"/>
  <c r="K70" i="37"/>
  <c r="I70" i="37"/>
  <c r="G70" i="37"/>
  <c r="E70" i="37"/>
  <c r="C70" i="37"/>
  <c r="K69" i="37"/>
  <c r="I69" i="37"/>
  <c r="G69" i="37"/>
  <c r="E69" i="37"/>
  <c r="C69" i="37"/>
  <c r="K68" i="37"/>
  <c r="I68" i="37"/>
  <c r="G68" i="37"/>
  <c r="E68" i="37"/>
  <c r="C68" i="37"/>
  <c r="K67" i="37"/>
  <c r="I67" i="37"/>
  <c r="G67" i="37"/>
  <c r="E67" i="37"/>
  <c r="C67" i="37"/>
  <c r="K66" i="37"/>
  <c r="I66" i="37"/>
  <c r="G66" i="37"/>
  <c r="E66" i="37"/>
  <c r="C66" i="37"/>
  <c r="K65" i="37"/>
  <c r="I65" i="37"/>
  <c r="G65" i="37"/>
  <c r="E65" i="37"/>
  <c r="C65" i="37"/>
  <c r="K64" i="37"/>
  <c r="I64" i="37"/>
  <c r="G64" i="37"/>
  <c r="E64" i="37"/>
  <c r="C64" i="37"/>
  <c r="K63" i="37"/>
  <c r="I63" i="37"/>
  <c r="G63" i="37"/>
  <c r="E63" i="37"/>
  <c r="C63" i="37"/>
  <c r="K62" i="37"/>
  <c r="I62" i="37"/>
  <c r="G62" i="37"/>
  <c r="E62" i="37"/>
  <c r="C62" i="37"/>
  <c r="K61" i="37"/>
  <c r="I61" i="37"/>
  <c r="G61" i="37"/>
  <c r="E61" i="37"/>
  <c r="C61" i="37"/>
  <c r="K59" i="37"/>
  <c r="I59" i="37"/>
  <c r="G59" i="37"/>
  <c r="E59" i="37"/>
  <c r="C59" i="37"/>
  <c r="K58" i="37"/>
  <c r="I58" i="37"/>
  <c r="G58" i="37"/>
  <c r="E58" i="37"/>
  <c r="C58" i="37"/>
  <c r="K57" i="37"/>
  <c r="I57" i="37"/>
  <c r="G57" i="37"/>
  <c r="E57" i="37"/>
  <c r="C57" i="37"/>
  <c r="K56" i="37"/>
  <c r="I56" i="37"/>
  <c r="G56" i="37"/>
  <c r="E56" i="37"/>
  <c r="C56" i="37"/>
  <c r="K55" i="37"/>
  <c r="I55" i="37"/>
  <c r="G55" i="37"/>
  <c r="E55" i="37"/>
  <c r="C55" i="37"/>
  <c r="K54" i="37"/>
  <c r="I54" i="37"/>
  <c r="G54" i="37"/>
  <c r="E54" i="37"/>
  <c r="C54" i="37"/>
  <c r="K53" i="37"/>
  <c r="I53" i="37"/>
  <c r="G53" i="37"/>
  <c r="E53" i="37"/>
  <c r="C53" i="37"/>
  <c r="K51" i="37"/>
  <c r="I51" i="37"/>
  <c r="G51" i="37"/>
  <c r="E51" i="37"/>
  <c r="C51" i="37"/>
  <c r="K50" i="37"/>
  <c r="I50" i="37"/>
  <c r="G50" i="37"/>
  <c r="E50" i="37"/>
  <c r="C50" i="37"/>
  <c r="K49" i="37"/>
  <c r="I49" i="37"/>
  <c r="G49" i="37"/>
  <c r="E49" i="37"/>
  <c r="C49" i="37"/>
  <c r="K48" i="37"/>
  <c r="I48" i="37"/>
  <c r="G48" i="37"/>
  <c r="E48" i="37"/>
  <c r="C48" i="37"/>
  <c r="K47" i="37"/>
  <c r="I47" i="37"/>
  <c r="G47" i="37"/>
  <c r="E47" i="37"/>
  <c r="C47" i="37"/>
  <c r="K46" i="37"/>
  <c r="I46" i="37"/>
  <c r="G46" i="37"/>
  <c r="E46" i="37"/>
  <c r="C46" i="37"/>
  <c r="K45" i="37"/>
  <c r="I45" i="37"/>
  <c r="G45" i="37"/>
  <c r="E45" i="37"/>
  <c r="C45" i="37"/>
  <c r="K44" i="37"/>
  <c r="I44" i="37"/>
  <c r="G44" i="37"/>
  <c r="E44" i="37"/>
  <c r="C44" i="37"/>
  <c r="K43" i="37"/>
  <c r="I43" i="37"/>
  <c r="G43" i="37"/>
  <c r="E43" i="37"/>
  <c r="C43" i="37"/>
  <c r="K41" i="37"/>
  <c r="I41" i="37"/>
  <c r="G41" i="37"/>
  <c r="E41" i="37"/>
  <c r="C41" i="37"/>
  <c r="K40" i="37"/>
  <c r="I40" i="37"/>
  <c r="G40" i="37"/>
  <c r="E40" i="37"/>
  <c r="C40" i="37"/>
  <c r="K39" i="37"/>
  <c r="I39" i="37"/>
  <c r="G39" i="37"/>
  <c r="E39" i="37"/>
  <c r="C39" i="37"/>
  <c r="K38" i="37"/>
  <c r="I38" i="37"/>
  <c r="G38" i="37"/>
  <c r="E38" i="37"/>
  <c r="C38" i="37"/>
  <c r="K37" i="37"/>
  <c r="I37" i="37"/>
  <c r="G37" i="37"/>
  <c r="E37" i="37"/>
  <c r="C37" i="37"/>
  <c r="K36" i="37"/>
  <c r="I36" i="37"/>
  <c r="G36" i="37"/>
  <c r="E36" i="37"/>
  <c r="C36" i="37"/>
  <c r="K35" i="37"/>
  <c r="I35" i="37"/>
  <c r="G35" i="37"/>
  <c r="E35" i="37"/>
  <c r="C35" i="37"/>
  <c r="K32" i="37"/>
  <c r="I32" i="37"/>
  <c r="G32" i="37"/>
  <c r="E32" i="37"/>
  <c r="C32" i="37"/>
  <c r="K31" i="37"/>
  <c r="I31" i="37"/>
  <c r="G31" i="37"/>
  <c r="E31" i="37"/>
  <c r="C31" i="37"/>
  <c r="K30" i="37"/>
  <c r="I30" i="37"/>
  <c r="G30" i="37"/>
  <c r="E30" i="37"/>
  <c r="C30" i="37"/>
  <c r="K29" i="37"/>
  <c r="I29" i="37"/>
  <c r="G29" i="37"/>
  <c r="E29" i="37"/>
  <c r="C29" i="37"/>
  <c r="K28" i="37"/>
  <c r="I28" i="37"/>
  <c r="G28" i="37"/>
  <c r="E28" i="37"/>
  <c r="C28" i="37"/>
  <c r="K27" i="37"/>
  <c r="I27" i="37"/>
  <c r="G27" i="37"/>
  <c r="E27" i="37"/>
  <c r="C27" i="37"/>
  <c r="K26" i="37"/>
  <c r="I26" i="37"/>
  <c r="G26" i="37"/>
  <c r="E26" i="37"/>
  <c r="C26" i="37"/>
  <c r="K25" i="37"/>
  <c r="I25" i="37"/>
  <c r="G25" i="37"/>
  <c r="E25" i="37"/>
  <c r="C25" i="37"/>
  <c r="K24" i="37"/>
  <c r="I24" i="37"/>
  <c r="G24" i="37"/>
  <c r="E24" i="37"/>
  <c r="C24" i="37"/>
  <c r="K23" i="37"/>
  <c r="I23" i="37"/>
  <c r="G23" i="37"/>
  <c r="E23" i="37"/>
  <c r="C23" i="37"/>
  <c r="K21" i="37"/>
  <c r="I21" i="37"/>
  <c r="G21" i="37"/>
  <c r="E21" i="37"/>
  <c r="C21" i="37"/>
  <c r="K20" i="37"/>
  <c r="I20" i="37"/>
  <c r="G20" i="37"/>
  <c r="E20" i="37"/>
  <c r="C20" i="37"/>
  <c r="K19" i="37"/>
  <c r="I19" i="37"/>
  <c r="G19" i="37"/>
  <c r="E19" i="37"/>
  <c r="C19" i="37"/>
  <c r="K18" i="37"/>
  <c r="I18" i="37"/>
  <c r="G18" i="37"/>
  <c r="E18" i="37"/>
  <c r="C18" i="37"/>
  <c r="K17" i="37"/>
  <c r="I17" i="37"/>
  <c r="G17" i="37"/>
  <c r="E17" i="37"/>
  <c r="C17" i="37"/>
  <c r="K16" i="37"/>
  <c r="I16" i="37"/>
  <c r="G16" i="37"/>
  <c r="E16" i="37"/>
  <c r="C16" i="37"/>
  <c r="K15" i="37"/>
  <c r="I15" i="37"/>
  <c r="G15" i="37"/>
  <c r="E15" i="37"/>
  <c r="C15" i="37"/>
  <c r="K13" i="37"/>
  <c r="I13" i="37"/>
  <c r="G13" i="37"/>
  <c r="E13" i="37"/>
  <c r="C13" i="37"/>
  <c r="K12" i="37"/>
  <c r="I12" i="37"/>
  <c r="G12" i="37"/>
  <c r="E12" i="37"/>
  <c r="C12" i="37"/>
  <c r="K10" i="37"/>
  <c r="I10" i="37"/>
  <c r="G10" i="37"/>
  <c r="E10" i="37"/>
  <c r="C10" i="37"/>
  <c r="K9" i="37"/>
  <c r="I9" i="37"/>
  <c r="G9" i="37"/>
  <c r="E9" i="37"/>
  <c r="C9" i="37"/>
  <c r="K8" i="37"/>
  <c r="I8" i="37"/>
  <c r="G8" i="37"/>
  <c r="E8" i="37"/>
  <c r="C8" i="37"/>
  <c r="K7" i="37"/>
  <c r="I7" i="37"/>
  <c r="G7" i="37"/>
  <c r="E7" i="37"/>
  <c r="C7" i="37"/>
  <c r="K5" i="37"/>
  <c r="I5" i="37"/>
  <c r="G5" i="37"/>
  <c r="E5" i="37"/>
  <c r="C5" i="37"/>
  <c r="K4" i="37"/>
  <c r="K151" i="37" s="1"/>
  <c r="K153" i="37" s="1"/>
  <c r="I4" i="37"/>
  <c r="I151" i="37" s="1"/>
  <c r="I153" i="37" s="1"/>
  <c r="G4" i="37"/>
  <c r="G151" i="37" s="1"/>
  <c r="G153" i="37" s="1"/>
  <c r="E4" i="37"/>
  <c r="E151" i="37" s="1"/>
  <c r="E153" i="37" s="1"/>
  <c r="C4" i="37"/>
  <c r="C151" i="37" s="1"/>
  <c r="C153" i="37" s="1"/>
  <c r="G74" i="38" l="1"/>
  <c r="G74" i="40"/>
  <c r="G37" i="38"/>
  <c r="G37" i="40"/>
  <c r="G50" i="40"/>
  <c r="G58" i="40"/>
  <c r="G63" i="40" s="1"/>
  <c r="G64" i="40" s="1"/>
  <c r="I51" i="63" s="1"/>
  <c r="G14" i="40"/>
  <c r="G99" i="40"/>
  <c r="G100" i="40" s="1"/>
  <c r="J18" i="63" s="1"/>
  <c r="G50" i="38"/>
  <c r="G58" i="38"/>
  <c r="G63" i="38" s="1"/>
  <c r="G64" i="38" s="1"/>
  <c r="I32" i="63" s="1"/>
  <c r="G14" i="38"/>
  <c r="G99" i="38" l="1"/>
  <c r="G100" i="38" s="1"/>
  <c r="J5" i="63" s="1"/>
  <c r="F96" i="36"/>
  <c r="F95" i="36"/>
  <c r="F94" i="36"/>
  <c r="F93" i="36"/>
  <c r="F92" i="36"/>
  <c r="F91" i="36"/>
  <c r="F89" i="36"/>
  <c r="F87" i="36"/>
  <c r="F82" i="36"/>
  <c r="F81" i="36"/>
  <c r="G72" i="36"/>
  <c r="G71" i="36"/>
  <c r="G70" i="36"/>
  <c r="G69" i="36"/>
  <c r="F68" i="36"/>
  <c r="G62" i="36"/>
  <c r="G61" i="36"/>
  <c r="G60" i="36"/>
  <c r="G59" i="36"/>
  <c r="G56" i="36"/>
  <c r="G55" i="36"/>
  <c r="G49" i="36"/>
  <c r="G48" i="36"/>
  <c r="G47" i="36"/>
  <c r="G46" i="36"/>
  <c r="G45" i="36"/>
  <c r="G44" i="36"/>
  <c r="G43" i="36"/>
  <c r="G42" i="36"/>
  <c r="G41" i="36"/>
  <c r="G36" i="36"/>
  <c r="G35" i="36"/>
  <c r="G34" i="36"/>
  <c r="G33" i="36"/>
  <c r="G32" i="36"/>
  <c r="G31" i="36"/>
  <c r="G30" i="36"/>
  <c r="G29" i="36"/>
  <c r="G26" i="36"/>
  <c r="G57" i="36" s="1"/>
  <c r="G25" i="36"/>
  <c r="G24" i="36" a="1"/>
  <c r="G24" i="36" s="1"/>
  <c r="G22" i="36"/>
  <c r="G21" i="36"/>
  <c r="G20" i="36"/>
  <c r="G19" i="36"/>
  <c r="G18" i="36"/>
  <c r="D18" i="36"/>
  <c r="C18" i="36"/>
  <c r="B18" i="36"/>
  <c r="G13" i="36"/>
  <c r="G12" i="36"/>
  <c r="G11" i="36"/>
  <c r="G10" i="36"/>
  <c r="G9" i="36"/>
  <c r="G8" i="36"/>
  <c r="G7" i="36"/>
  <c r="G6" i="36"/>
  <c r="G5" i="36"/>
  <c r="G74" i="36" l="1"/>
  <c r="G50" i="36"/>
  <c r="G58" i="36"/>
  <c r="G63" i="36" s="1"/>
  <c r="G64" i="36" s="1"/>
  <c r="G14" i="36"/>
  <c r="G37" i="36"/>
  <c r="G99" i="36"/>
  <c r="G100" i="36" s="1"/>
  <c r="J9" i="63" s="1"/>
  <c r="M149" i="35" l="1"/>
  <c r="K149" i="35"/>
  <c r="I149" i="35"/>
  <c r="G149" i="35"/>
  <c r="E149" i="35"/>
  <c r="C149" i="35"/>
  <c r="M148" i="35"/>
  <c r="K148" i="35"/>
  <c r="I148" i="35"/>
  <c r="G148" i="35"/>
  <c r="E148" i="35"/>
  <c r="C148" i="35"/>
  <c r="M146" i="35"/>
  <c r="K146" i="35"/>
  <c r="I146" i="35"/>
  <c r="G146" i="35"/>
  <c r="E146" i="35"/>
  <c r="C146" i="35"/>
  <c r="M145" i="35"/>
  <c r="K145" i="35"/>
  <c r="I145" i="35"/>
  <c r="G145" i="35"/>
  <c r="E145" i="35"/>
  <c r="C145" i="35"/>
  <c r="M144" i="35"/>
  <c r="K144" i="35"/>
  <c r="I144" i="35"/>
  <c r="G144" i="35"/>
  <c r="E144" i="35"/>
  <c r="C144" i="35"/>
  <c r="M143" i="35"/>
  <c r="K143" i="35"/>
  <c r="I143" i="35"/>
  <c r="G143" i="35"/>
  <c r="E143" i="35"/>
  <c r="C143" i="35"/>
  <c r="M142" i="35"/>
  <c r="K142" i="35"/>
  <c r="I142" i="35"/>
  <c r="G142" i="35"/>
  <c r="E142" i="35"/>
  <c r="C142" i="35"/>
  <c r="M141" i="35"/>
  <c r="K141" i="35"/>
  <c r="I141" i="35"/>
  <c r="G141" i="35"/>
  <c r="E141" i="35"/>
  <c r="C141" i="35"/>
  <c r="M140" i="35"/>
  <c r="K140" i="35"/>
  <c r="I140" i="35"/>
  <c r="G140" i="35"/>
  <c r="E140" i="35"/>
  <c r="C140" i="35"/>
  <c r="M139" i="35"/>
  <c r="K139" i="35"/>
  <c r="I139" i="35"/>
  <c r="G139" i="35"/>
  <c r="E139" i="35"/>
  <c r="C139" i="35"/>
  <c r="M137" i="35"/>
  <c r="K137" i="35"/>
  <c r="I137" i="35"/>
  <c r="G137" i="35"/>
  <c r="E137" i="35"/>
  <c r="C137" i="35"/>
  <c r="M136" i="35"/>
  <c r="K136" i="35"/>
  <c r="I136" i="35"/>
  <c r="G136" i="35"/>
  <c r="E136" i="35"/>
  <c r="C136" i="35"/>
  <c r="M135" i="35"/>
  <c r="K135" i="35"/>
  <c r="I135" i="35"/>
  <c r="G135" i="35"/>
  <c r="E135" i="35"/>
  <c r="C135" i="35"/>
  <c r="M133" i="35"/>
  <c r="K133" i="35"/>
  <c r="I133" i="35"/>
  <c r="G133" i="35"/>
  <c r="E133" i="35"/>
  <c r="C133" i="35"/>
  <c r="M132" i="35"/>
  <c r="K132" i="35"/>
  <c r="I132" i="35"/>
  <c r="G132" i="35"/>
  <c r="E132" i="35"/>
  <c r="C132" i="35"/>
  <c r="M131" i="35"/>
  <c r="K131" i="35"/>
  <c r="I131" i="35"/>
  <c r="G131" i="35"/>
  <c r="E131" i="35"/>
  <c r="C131" i="35"/>
  <c r="M130" i="35"/>
  <c r="K130" i="35"/>
  <c r="I130" i="35"/>
  <c r="G130" i="35"/>
  <c r="E130" i="35"/>
  <c r="C130" i="35"/>
  <c r="M129" i="35"/>
  <c r="K129" i="35"/>
  <c r="I129" i="35"/>
  <c r="G129" i="35"/>
  <c r="E129" i="35"/>
  <c r="C129" i="35"/>
  <c r="M128" i="35"/>
  <c r="K128" i="35"/>
  <c r="I128" i="35"/>
  <c r="G128" i="35"/>
  <c r="E128" i="35"/>
  <c r="C128" i="35"/>
  <c r="M127" i="35"/>
  <c r="K127" i="35"/>
  <c r="I127" i="35"/>
  <c r="G127" i="35"/>
  <c r="E127" i="35"/>
  <c r="C127" i="35"/>
  <c r="M126" i="35"/>
  <c r="K126" i="35"/>
  <c r="I126" i="35"/>
  <c r="G126" i="35"/>
  <c r="E126" i="35"/>
  <c r="C126" i="35"/>
  <c r="M125" i="35"/>
  <c r="K125" i="35"/>
  <c r="I125" i="35"/>
  <c r="G125" i="35"/>
  <c r="E125" i="35"/>
  <c r="C125" i="35"/>
  <c r="M124" i="35"/>
  <c r="K124" i="35"/>
  <c r="I124" i="35"/>
  <c r="G124" i="35"/>
  <c r="E124" i="35"/>
  <c r="C124" i="35"/>
  <c r="M123" i="35"/>
  <c r="K123" i="35"/>
  <c r="I123" i="35"/>
  <c r="G123" i="35"/>
  <c r="E123" i="35"/>
  <c r="C123" i="35"/>
  <c r="M122" i="35"/>
  <c r="K122" i="35"/>
  <c r="I122" i="35"/>
  <c r="G122" i="35"/>
  <c r="E122" i="35"/>
  <c r="C122" i="35"/>
  <c r="M121" i="35"/>
  <c r="K121" i="35"/>
  <c r="I121" i="35"/>
  <c r="G121" i="35"/>
  <c r="E121" i="35"/>
  <c r="C121" i="35"/>
  <c r="M120" i="35"/>
  <c r="K120" i="35"/>
  <c r="I120" i="35"/>
  <c r="G120" i="35"/>
  <c r="E120" i="35"/>
  <c r="C120" i="35"/>
  <c r="M119" i="35"/>
  <c r="K119" i="35"/>
  <c r="I119" i="35"/>
  <c r="G119" i="35"/>
  <c r="E119" i="35"/>
  <c r="C119" i="35"/>
  <c r="M118" i="35"/>
  <c r="K118" i="35"/>
  <c r="I118" i="35"/>
  <c r="G118" i="35"/>
  <c r="E118" i="35"/>
  <c r="C118" i="35"/>
  <c r="M117" i="35"/>
  <c r="K117" i="35"/>
  <c r="I117" i="35"/>
  <c r="G117" i="35"/>
  <c r="E117" i="35"/>
  <c r="C117" i="35"/>
  <c r="M116" i="35"/>
  <c r="K116" i="35"/>
  <c r="I116" i="35"/>
  <c r="G116" i="35"/>
  <c r="E116" i="35"/>
  <c r="C116" i="35"/>
  <c r="M115" i="35"/>
  <c r="K115" i="35"/>
  <c r="I115" i="35"/>
  <c r="G115" i="35"/>
  <c r="E115" i="35"/>
  <c r="C115" i="35"/>
  <c r="M114" i="35"/>
  <c r="K114" i="35"/>
  <c r="I114" i="35"/>
  <c r="G114" i="35"/>
  <c r="E114" i="35"/>
  <c r="C114" i="35"/>
  <c r="M113" i="35"/>
  <c r="K113" i="35"/>
  <c r="I113" i="35"/>
  <c r="G113" i="35"/>
  <c r="E113" i="35"/>
  <c r="C113" i="35"/>
  <c r="M112" i="35"/>
  <c r="K112" i="35"/>
  <c r="I112" i="35"/>
  <c r="G112" i="35"/>
  <c r="E112" i="35"/>
  <c r="C112" i="35"/>
  <c r="M111" i="35"/>
  <c r="M151" i="35" s="1"/>
  <c r="M153" i="35" s="1"/>
  <c r="K111" i="35"/>
  <c r="I111" i="35"/>
  <c r="G111" i="35"/>
  <c r="E111" i="35"/>
  <c r="C111" i="35"/>
  <c r="K109" i="35"/>
  <c r="I109" i="35"/>
  <c r="G109" i="35"/>
  <c r="E109" i="35"/>
  <c r="C109" i="35"/>
  <c r="K108" i="35"/>
  <c r="I108" i="35"/>
  <c r="G108" i="35"/>
  <c r="E108" i="35"/>
  <c r="C108" i="35"/>
  <c r="K107" i="35"/>
  <c r="I107" i="35"/>
  <c r="G107" i="35"/>
  <c r="E107" i="35"/>
  <c r="C107" i="35"/>
  <c r="K106" i="35"/>
  <c r="K105" i="35"/>
  <c r="I105" i="35"/>
  <c r="G105" i="35"/>
  <c r="E105" i="35"/>
  <c r="C105" i="35"/>
  <c r="K104" i="35"/>
  <c r="I104" i="35"/>
  <c r="G104" i="35"/>
  <c r="E104" i="35"/>
  <c r="C104" i="35"/>
  <c r="K103" i="35"/>
  <c r="I103" i="35"/>
  <c r="G103" i="35"/>
  <c r="E103" i="35"/>
  <c r="C103" i="35"/>
  <c r="K102" i="35"/>
  <c r="I102" i="35"/>
  <c r="G102" i="35"/>
  <c r="E102" i="35"/>
  <c r="C102" i="35"/>
  <c r="K101" i="35"/>
  <c r="I101" i="35"/>
  <c r="G101" i="35"/>
  <c r="E101" i="35"/>
  <c r="C101" i="35"/>
  <c r="K100" i="35"/>
  <c r="I100" i="35"/>
  <c r="G100" i="35"/>
  <c r="E100" i="35"/>
  <c r="C100" i="35"/>
  <c r="K99" i="35"/>
  <c r="I99" i="35"/>
  <c r="G99" i="35"/>
  <c r="E99" i="35"/>
  <c r="C99" i="35"/>
  <c r="K96" i="35"/>
  <c r="I96" i="35"/>
  <c r="G96" i="35"/>
  <c r="E96" i="35"/>
  <c r="C96" i="35"/>
  <c r="K95" i="35"/>
  <c r="I95" i="35"/>
  <c r="G95" i="35"/>
  <c r="E95" i="35"/>
  <c r="C95" i="35"/>
  <c r="K94" i="35"/>
  <c r="I94" i="35"/>
  <c r="G94" i="35"/>
  <c r="E94" i="35"/>
  <c r="C94" i="35"/>
  <c r="K93" i="35"/>
  <c r="I93" i="35"/>
  <c r="G93" i="35"/>
  <c r="E93" i="35"/>
  <c r="C93" i="35"/>
  <c r="K91" i="35"/>
  <c r="I91" i="35"/>
  <c r="G91" i="35"/>
  <c r="E91" i="35"/>
  <c r="C91" i="35"/>
  <c r="K90" i="35"/>
  <c r="I90" i="35"/>
  <c r="G90" i="35"/>
  <c r="E90" i="35"/>
  <c r="C90" i="35"/>
  <c r="K89" i="35"/>
  <c r="I89" i="35"/>
  <c r="G89" i="35"/>
  <c r="E89" i="35"/>
  <c r="C89" i="35"/>
  <c r="K88" i="35"/>
  <c r="I88" i="35"/>
  <c r="G88" i="35"/>
  <c r="E88" i="35"/>
  <c r="C88" i="35"/>
  <c r="K87" i="35"/>
  <c r="I87" i="35"/>
  <c r="G87" i="35"/>
  <c r="E87" i="35"/>
  <c r="C87" i="35"/>
  <c r="K84" i="35"/>
  <c r="I84" i="35"/>
  <c r="G84" i="35"/>
  <c r="E84" i="35"/>
  <c r="C84" i="35"/>
  <c r="K83" i="35"/>
  <c r="I83" i="35"/>
  <c r="G83" i="35"/>
  <c r="E83" i="35"/>
  <c r="C83" i="35"/>
  <c r="K82" i="35"/>
  <c r="I82" i="35"/>
  <c r="G82" i="35"/>
  <c r="E82" i="35"/>
  <c r="C82" i="35"/>
  <c r="K81" i="35"/>
  <c r="I81" i="35"/>
  <c r="G81" i="35"/>
  <c r="E81" i="35"/>
  <c r="C81" i="35"/>
  <c r="K80" i="35"/>
  <c r="I80" i="35"/>
  <c r="G80" i="35"/>
  <c r="E80" i="35"/>
  <c r="C80" i="35"/>
  <c r="K79" i="35"/>
  <c r="I79" i="35"/>
  <c r="G79" i="35"/>
  <c r="E79" i="35"/>
  <c r="C79" i="35"/>
  <c r="K78" i="35"/>
  <c r="I78" i="35"/>
  <c r="G78" i="35"/>
  <c r="E78" i="35"/>
  <c r="C78" i="35"/>
  <c r="K77" i="35"/>
  <c r="I77" i="35"/>
  <c r="G77" i="35"/>
  <c r="E77" i="35"/>
  <c r="C77" i="35"/>
  <c r="K76" i="35"/>
  <c r="I76" i="35"/>
  <c r="G76" i="35"/>
  <c r="E76" i="35"/>
  <c r="C76" i="35"/>
  <c r="K74" i="35"/>
  <c r="I74" i="35"/>
  <c r="G74" i="35"/>
  <c r="E74" i="35"/>
  <c r="C74" i="35"/>
  <c r="K73" i="35"/>
  <c r="I73" i="35"/>
  <c r="G73" i="35"/>
  <c r="E73" i="35"/>
  <c r="C73" i="35"/>
  <c r="K72" i="35"/>
  <c r="I72" i="35"/>
  <c r="G72" i="35"/>
  <c r="E72" i="35"/>
  <c r="C72" i="35"/>
  <c r="K71" i="35"/>
  <c r="I71" i="35"/>
  <c r="G71" i="35"/>
  <c r="E71" i="35"/>
  <c r="C71" i="35"/>
  <c r="K70" i="35"/>
  <c r="I70" i="35"/>
  <c r="G70" i="35"/>
  <c r="E70" i="35"/>
  <c r="C70" i="35"/>
  <c r="K69" i="35"/>
  <c r="I69" i="35"/>
  <c r="G69" i="35"/>
  <c r="E69" i="35"/>
  <c r="C69" i="35"/>
  <c r="K68" i="35"/>
  <c r="I68" i="35"/>
  <c r="G68" i="35"/>
  <c r="E68" i="35"/>
  <c r="C68" i="35"/>
  <c r="K67" i="35"/>
  <c r="I67" i="35"/>
  <c r="G67" i="35"/>
  <c r="E67" i="35"/>
  <c r="C67" i="35"/>
  <c r="K66" i="35"/>
  <c r="I66" i="35"/>
  <c r="G66" i="35"/>
  <c r="E66" i="35"/>
  <c r="C66" i="35"/>
  <c r="K65" i="35"/>
  <c r="I65" i="35"/>
  <c r="G65" i="35"/>
  <c r="E65" i="35"/>
  <c r="C65" i="35"/>
  <c r="K64" i="35"/>
  <c r="I64" i="35"/>
  <c r="G64" i="35"/>
  <c r="E64" i="35"/>
  <c r="C64" i="35"/>
  <c r="K63" i="35"/>
  <c r="I63" i="35"/>
  <c r="G63" i="35"/>
  <c r="E63" i="35"/>
  <c r="C63" i="35"/>
  <c r="K62" i="35"/>
  <c r="I62" i="35"/>
  <c r="G62" i="35"/>
  <c r="E62" i="35"/>
  <c r="C62" i="35"/>
  <c r="K61" i="35"/>
  <c r="I61" i="35"/>
  <c r="G61" i="35"/>
  <c r="E61" i="35"/>
  <c r="C61" i="35"/>
  <c r="K59" i="35"/>
  <c r="I59" i="35"/>
  <c r="G59" i="35"/>
  <c r="E59" i="35"/>
  <c r="C59" i="35"/>
  <c r="K58" i="35"/>
  <c r="I58" i="35"/>
  <c r="G58" i="35"/>
  <c r="E58" i="35"/>
  <c r="C58" i="35"/>
  <c r="K57" i="35"/>
  <c r="I57" i="35"/>
  <c r="G57" i="35"/>
  <c r="E57" i="35"/>
  <c r="C57" i="35"/>
  <c r="K56" i="35"/>
  <c r="I56" i="35"/>
  <c r="G56" i="35"/>
  <c r="E56" i="35"/>
  <c r="C56" i="35"/>
  <c r="K55" i="35"/>
  <c r="I55" i="35"/>
  <c r="G55" i="35"/>
  <c r="E55" i="35"/>
  <c r="C55" i="35"/>
  <c r="K54" i="35"/>
  <c r="I54" i="35"/>
  <c r="G54" i="35"/>
  <c r="E54" i="35"/>
  <c r="C54" i="35"/>
  <c r="K53" i="35"/>
  <c r="I53" i="35"/>
  <c r="G53" i="35"/>
  <c r="E53" i="35"/>
  <c r="C53" i="35"/>
  <c r="K51" i="35"/>
  <c r="I51" i="35"/>
  <c r="G51" i="35"/>
  <c r="E51" i="35"/>
  <c r="C51" i="35"/>
  <c r="K50" i="35"/>
  <c r="I50" i="35"/>
  <c r="G50" i="35"/>
  <c r="E50" i="35"/>
  <c r="C50" i="35"/>
  <c r="K49" i="35"/>
  <c r="I49" i="35"/>
  <c r="G49" i="35"/>
  <c r="E49" i="35"/>
  <c r="C49" i="35"/>
  <c r="K48" i="35"/>
  <c r="I48" i="35"/>
  <c r="G48" i="35"/>
  <c r="E48" i="35"/>
  <c r="C48" i="35"/>
  <c r="K47" i="35"/>
  <c r="I47" i="35"/>
  <c r="G47" i="35"/>
  <c r="E47" i="35"/>
  <c r="C47" i="35"/>
  <c r="K46" i="35"/>
  <c r="I46" i="35"/>
  <c r="G46" i="35"/>
  <c r="E46" i="35"/>
  <c r="C46" i="35"/>
  <c r="K45" i="35"/>
  <c r="I45" i="35"/>
  <c r="G45" i="35"/>
  <c r="E45" i="35"/>
  <c r="C45" i="35"/>
  <c r="K44" i="35"/>
  <c r="I44" i="35"/>
  <c r="G44" i="35"/>
  <c r="E44" i="35"/>
  <c r="C44" i="35"/>
  <c r="K43" i="35"/>
  <c r="I43" i="35"/>
  <c r="G43" i="35"/>
  <c r="E43" i="35"/>
  <c r="C43" i="35"/>
  <c r="K41" i="35"/>
  <c r="I41" i="35"/>
  <c r="G41" i="35"/>
  <c r="E41" i="35"/>
  <c r="C41" i="35"/>
  <c r="K40" i="35"/>
  <c r="I40" i="35"/>
  <c r="G40" i="35"/>
  <c r="E40" i="35"/>
  <c r="C40" i="35"/>
  <c r="K39" i="35"/>
  <c r="I39" i="35"/>
  <c r="G39" i="35"/>
  <c r="E39" i="35"/>
  <c r="C39" i="35"/>
  <c r="K38" i="35"/>
  <c r="I38" i="35"/>
  <c r="G38" i="35"/>
  <c r="E38" i="35"/>
  <c r="C38" i="35"/>
  <c r="K37" i="35"/>
  <c r="I37" i="35"/>
  <c r="G37" i="35"/>
  <c r="E37" i="35"/>
  <c r="C37" i="35"/>
  <c r="K36" i="35"/>
  <c r="I36" i="35"/>
  <c r="G36" i="35"/>
  <c r="E36" i="35"/>
  <c r="C36" i="35"/>
  <c r="K35" i="35"/>
  <c r="I35" i="35"/>
  <c r="G35" i="35"/>
  <c r="E35" i="35"/>
  <c r="C35" i="35"/>
  <c r="K32" i="35"/>
  <c r="I32" i="35"/>
  <c r="G32" i="35"/>
  <c r="E32" i="35"/>
  <c r="C32" i="35"/>
  <c r="K31" i="35"/>
  <c r="I31" i="35"/>
  <c r="G31" i="35"/>
  <c r="E31" i="35"/>
  <c r="C31" i="35"/>
  <c r="K30" i="35"/>
  <c r="I30" i="35"/>
  <c r="G30" i="35"/>
  <c r="E30" i="35"/>
  <c r="C30" i="35"/>
  <c r="K29" i="35"/>
  <c r="I29" i="35"/>
  <c r="G29" i="35"/>
  <c r="E29" i="35"/>
  <c r="C29" i="35"/>
  <c r="K28" i="35"/>
  <c r="I28" i="35"/>
  <c r="G28" i="35"/>
  <c r="E28" i="35"/>
  <c r="C28" i="35"/>
  <c r="K27" i="35"/>
  <c r="I27" i="35"/>
  <c r="G27" i="35"/>
  <c r="E27" i="35"/>
  <c r="C27" i="35"/>
  <c r="K26" i="35"/>
  <c r="I26" i="35"/>
  <c r="G26" i="35"/>
  <c r="E26" i="35"/>
  <c r="C26" i="35"/>
  <c r="K25" i="35"/>
  <c r="I25" i="35"/>
  <c r="G25" i="35"/>
  <c r="E25" i="35"/>
  <c r="C25" i="35"/>
  <c r="K24" i="35"/>
  <c r="I24" i="35"/>
  <c r="G24" i="35"/>
  <c r="E24" i="35"/>
  <c r="C24" i="35"/>
  <c r="K23" i="35"/>
  <c r="I23" i="35"/>
  <c r="G23" i="35"/>
  <c r="E23" i="35"/>
  <c r="C23" i="35"/>
  <c r="K21" i="35"/>
  <c r="I21" i="35"/>
  <c r="G21" i="35"/>
  <c r="E21" i="35"/>
  <c r="C21" i="35"/>
  <c r="K20" i="35"/>
  <c r="I20" i="35"/>
  <c r="G20" i="35"/>
  <c r="E20" i="35"/>
  <c r="C20" i="35"/>
  <c r="K19" i="35"/>
  <c r="I19" i="35"/>
  <c r="G19" i="35"/>
  <c r="E19" i="35"/>
  <c r="C19" i="35"/>
  <c r="K18" i="35"/>
  <c r="I18" i="35"/>
  <c r="G18" i="35"/>
  <c r="E18" i="35"/>
  <c r="C18" i="35"/>
  <c r="C151" i="35" s="1"/>
  <c r="C153" i="35" s="1"/>
  <c r="K17" i="35"/>
  <c r="I17" i="35"/>
  <c r="G17" i="35"/>
  <c r="E17" i="35"/>
  <c r="C17" i="35"/>
  <c r="K16" i="35"/>
  <c r="I16" i="35"/>
  <c r="G16" i="35"/>
  <c r="E16" i="35"/>
  <c r="C16" i="35"/>
  <c r="K15" i="35"/>
  <c r="I15" i="35"/>
  <c r="G15" i="35"/>
  <c r="E15" i="35"/>
  <c r="C15" i="35"/>
  <c r="K13" i="35"/>
  <c r="I13" i="35"/>
  <c r="G13" i="35"/>
  <c r="E13" i="35"/>
  <c r="C13" i="35"/>
  <c r="K12" i="35"/>
  <c r="I12" i="35"/>
  <c r="G12" i="35"/>
  <c r="E12" i="35"/>
  <c r="C12" i="35"/>
  <c r="K10" i="35"/>
  <c r="I10" i="35"/>
  <c r="G10" i="35"/>
  <c r="E10" i="35"/>
  <c r="C10" i="35"/>
  <c r="K9" i="35"/>
  <c r="I9" i="35"/>
  <c r="G9" i="35"/>
  <c r="E9" i="35"/>
  <c r="C9" i="35"/>
  <c r="K8" i="35"/>
  <c r="I8" i="35"/>
  <c r="G8" i="35"/>
  <c r="E8" i="35"/>
  <c r="C8" i="35"/>
  <c r="K7" i="35"/>
  <c r="I7" i="35"/>
  <c r="G7" i="35"/>
  <c r="E7" i="35"/>
  <c r="C7" i="35"/>
  <c r="K5" i="35"/>
  <c r="I5" i="35"/>
  <c r="G5" i="35"/>
  <c r="E5" i="35"/>
  <c r="E151" i="35" s="1"/>
  <c r="E153" i="35" s="1"/>
  <c r="C5" i="35"/>
  <c r="K4" i="35"/>
  <c r="K151" i="35" s="1"/>
  <c r="K153" i="35" s="1"/>
  <c r="I4" i="35"/>
  <c r="I151" i="35" s="1"/>
  <c r="I153" i="35" s="1"/>
  <c r="G4" i="35"/>
  <c r="G151" i="35" s="1"/>
  <c r="G153" i="35" s="1"/>
  <c r="E4" i="35"/>
  <c r="C4" i="35"/>
  <c r="F96" i="34"/>
  <c r="F95" i="34"/>
  <c r="F94" i="34"/>
  <c r="F93" i="34"/>
  <c r="F92" i="34"/>
  <c r="F91" i="34"/>
  <c r="F90" i="34"/>
  <c r="F89" i="34"/>
  <c r="F87" i="34"/>
  <c r="F82" i="34"/>
  <c r="F81" i="34"/>
  <c r="G72" i="34"/>
  <c r="G71" i="34"/>
  <c r="G70" i="34"/>
  <c r="G69" i="34"/>
  <c r="F68" i="34"/>
  <c r="G62" i="34"/>
  <c r="G61" i="34"/>
  <c r="G60" i="34"/>
  <c r="G59" i="34"/>
  <c r="G56" i="34"/>
  <c r="G55" i="34"/>
  <c r="G49" i="34"/>
  <c r="G48" i="34"/>
  <c r="G47" i="34"/>
  <c r="G46" i="34"/>
  <c r="G45" i="34"/>
  <c r="G44" i="34"/>
  <c r="G43" i="34"/>
  <c r="G42" i="34"/>
  <c r="G41" i="34"/>
  <c r="G36" i="34"/>
  <c r="G35" i="34"/>
  <c r="G34" i="34"/>
  <c r="G33" i="34"/>
  <c r="G32" i="34"/>
  <c r="G31" i="34"/>
  <c r="G30" i="34"/>
  <c r="G29" i="34"/>
  <c r="G26" i="34"/>
  <c r="G57" i="34" s="1"/>
  <c r="G25" i="34"/>
  <c r="G24" i="34" a="1"/>
  <c r="G24" i="34" s="1"/>
  <c r="G22" i="34"/>
  <c r="G21" i="34"/>
  <c r="G20" i="34"/>
  <c r="G19" i="34"/>
  <c r="G18" i="34"/>
  <c r="D18" i="34"/>
  <c r="C18" i="34"/>
  <c r="B18" i="34"/>
  <c r="G13" i="34"/>
  <c r="G12" i="34"/>
  <c r="G11" i="34"/>
  <c r="G10" i="34"/>
  <c r="G9" i="34"/>
  <c r="G8" i="34"/>
  <c r="G7" i="34"/>
  <c r="G6" i="34"/>
  <c r="G5" i="34"/>
  <c r="F96" i="30"/>
  <c r="F95" i="30"/>
  <c r="F94" i="30"/>
  <c r="F93" i="30"/>
  <c r="F92" i="30"/>
  <c r="F91" i="30"/>
  <c r="F90" i="30"/>
  <c r="F89" i="30"/>
  <c r="F87" i="30"/>
  <c r="F82" i="30"/>
  <c r="F81" i="30"/>
  <c r="F96" i="28"/>
  <c r="F95" i="28"/>
  <c r="F94" i="28"/>
  <c r="F93" i="28"/>
  <c r="F92" i="28"/>
  <c r="F91" i="28"/>
  <c r="F90" i="28"/>
  <c r="F89" i="28"/>
  <c r="F87" i="28"/>
  <c r="F82" i="28"/>
  <c r="F81" i="28"/>
  <c r="F96" i="26"/>
  <c r="F95" i="26"/>
  <c r="F94" i="26"/>
  <c r="F93" i="26"/>
  <c r="F92" i="26"/>
  <c r="F91" i="26"/>
  <c r="F90" i="26"/>
  <c r="F89" i="26"/>
  <c r="F87" i="26"/>
  <c r="F82" i="26"/>
  <c r="F81" i="26"/>
  <c r="F96" i="22"/>
  <c r="F95" i="22"/>
  <c r="F94" i="22"/>
  <c r="F93" i="22"/>
  <c r="F92" i="22"/>
  <c r="F91" i="22"/>
  <c r="F90" i="22"/>
  <c r="F89" i="22"/>
  <c r="F87" i="22"/>
  <c r="F82" i="22"/>
  <c r="F81" i="22"/>
  <c r="F96" i="18"/>
  <c r="F95" i="18"/>
  <c r="F94" i="18"/>
  <c r="F93" i="18"/>
  <c r="F92" i="18"/>
  <c r="F91" i="18"/>
  <c r="F90" i="18"/>
  <c r="F89" i="18"/>
  <c r="F87" i="18"/>
  <c r="F82" i="18"/>
  <c r="F81" i="18"/>
  <c r="F96" i="12"/>
  <c r="F95" i="12"/>
  <c r="F94" i="12"/>
  <c r="F93" i="12"/>
  <c r="F92" i="12"/>
  <c r="F91" i="12"/>
  <c r="F90" i="12"/>
  <c r="F89" i="12"/>
  <c r="F87" i="12"/>
  <c r="F82" i="12"/>
  <c r="F81" i="12"/>
  <c r="F96" i="10"/>
  <c r="F95" i="10"/>
  <c r="F94" i="10"/>
  <c r="F93" i="10"/>
  <c r="F92" i="10"/>
  <c r="F91" i="10"/>
  <c r="F90" i="10"/>
  <c r="F89" i="10"/>
  <c r="F87" i="10"/>
  <c r="F82" i="10"/>
  <c r="F81" i="10"/>
  <c r="F96" i="8"/>
  <c r="F95" i="8"/>
  <c r="F94" i="8"/>
  <c r="F93" i="8"/>
  <c r="F92" i="8"/>
  <c r="F91" i="8"/>
  <c r="F90" i="8"/>
  <c r="F89" i="8"/>
  <c r="F87" i="8"/>
  <c r="F82" i="8"/>
  <c r="F81" i="8"/>
  <c r="F96" i="3"/>
  <c r="F95" i="3"/>
  <c r="F94" i="3"/>
  <c r="F93" i="3"/>
  <c r="F92" i="3"/>
  <c r="F91" i="3"/>
  <c r="F90" i="3"/>
  <c r="F89" i="3"/>
  <c r="F87" i="3"/>
  <c r="F82" i="3"/>
  <c r="F81" i="3"/>
  <c r="F95" i="1"/>
  <c r="F94" i="1"/>
  <c r="F93" i="1"/>
  <c r="F92" i="1"/>
  <c r="F91" i="1"/>
  <c r="F90" i="1"/>
  <c r="F82" i="1"/>
  <c r="G82" i="1" s="1"/>
  <c r="F81" i="1"/>
  <c r="G81" i="1" s="1"/>
  <c r="G83" i="1"/>
  <c r="F89" i="1"/>
  <c r="F89" i="32"/>
  <c r="F90" i="32"/>
  <c r="F91" i="32"/>
  <c r="F93" i="32"/>
  <c r="F92" i="32"/>
  <c r="F94" i="32"/>
  <c r="F95" i="32"/>
  <c r="G50" i="34" l="1"/>
  <c r="G37" i="34"/>
  <c r="G58" i="34"/>
  <c r="G63" i="34" s="1"/>
  <c r="G64" i="34" s="1"/>
  <c r="I54" i="63" s="1"/>
  <c r="G14" i="34"/>
  <c r="G68" i="34"/>
  <c r="M149" i="33"/>
  <c r="K149" i="33"/>
  <c r="I149" i="33"/>
  <c r="G149" i="33"/>
  <c r="E149" i="33"/>
  <c r="C149" i="33"/>
  <c r="M148" i="33"/>
  <c r="K148" i="33"/>
  <c r="I148" i="33"/>
  <c r="G148" i="33"/>
  <c r="E148" i="33"/>
  <c r="C148" i="33"/>
  <c r="M146" i="33"/>
  <c r="K146" i="33"/>
  <c r="I146" i="33"/>
  <c r="G146" i="33"/>
  <c r="E146" i="33"/>
  <c r="C146" i="33"/>
  <c r="M145" i="33"/>
  <c r="K145" i="33"/>
  <c r="I145" i="33"/>
  <c r="G145" i="33"/>
  <c r="E145" i="33"/>
  <c r="C145" i="33"/>
  <c r="M144" i="33"/>
  <c r="K144" i="33"/>
  <c r="I144" i="33"/>
  <c r="G144" i="33"/>
  <c r="E144" i="33"/>
  <c r="C144" i="33"/>
  <c r="M143" i="33"/>
  <c r="K143" i="33"/>
  <c r="I143" i="33"/>
  <c r="G143" i="33"/>
  <c r="E143" i="33"/>
  <c r="C143" i="33"/>
  <c r="M142" i="33"/>
  <c r="K142" i="33"/>
  <c r="I142" i="33"/>
  <c r="G142" i="33"/>
  <c r="E142" i="33"/>
  <c r="C142" i="33"/>
  <c r="M141" i="33"/>
  <c r="K141" i="33"/>
  <c r="I141" i="33"/>
  <c r="G141" i="33"/>
  <c r="E141" i="33"/>
  <c r="C141" i="33"/>
  <c r="M140" i="33"/>
  <c r="K140" i="33"/>
  <c r="I140" i="33"/>
  <c r="G140" i="33"/>
  <c r="E140" i="33"/>
  <c r="C140" i="33"/>
  <c r="M139" i="33"/>
  <c r="K139" i="33"/>
  <c r="I139" i="33"/>
  <c r="G139" i="33"/>
  <c r="E139" i="33"/>
  <c r="C139" i="33"/>
  <c r="M137" i="33"/>
  <c r="K137" i="33"/>
  <c r="I137" i="33"/>
  <c r="G137" i="33"/>
  <c r="E137" i="33"/>
  <c r="C137" i="33"/>
  <c r="M136" i="33"/>
  <c r="K136" i="33"/>
  <c r="I136" i="33"/>
  <c r="G136" i="33"/>
  <c r="E136" i="33"/>
  <c r="C136" i="33"/>
  <c r="M135" i="33"/>
  <c r="K135" i="33"/>
  <c r="I135" i="33"/>
  <c r="G135" i="33"/>
  <c r="E135" i="33"/>
  <c r="C135" i="33"/>
  <c r="M133" i="33"/>
  <c r="K133" i="33"/>
  <c r="I133" i="33"/>
  <c r="G133" i="33"/>
  <c r="E133" i="33"/>
  <c r="C133" i="33"/>
  <c r="M132" i="33"/>
  <c r="K132" i="33"/>
  <c r="I132" i="33"/>
  <c r="G132" i="33"/>
  <c r="E132" i="33"/>
  <c r="C132" i="33"/>
  <c r="M131" i="33"/>
  <c r="K131" i="33"/>
  <c r="I131" i="33"/>
  <c r="G131" i="33"/>
  <c r="E131" i="33"/>
  <c r="C131" i="33"/>
  <c r="M130" i="33"/>
  <c r="K130" i="33"/>
  <c r="I130" i="33"/>
  <c r="G130" i="33"/>
  <c r="E130" i="33"/>
  <c r="C130" i="33"/>
  <c r="M129" i="33"/>
  <c r="K129" i="33"/>
  <c r="I129" i="33"/>
  <c r="G129" i="33"/>
  <c r="E129" i="33"/>
  <c r="C129" i="33"/>
  <c r="M128" i="33"/>
  <c r="K128" i="33"/>
  <c r="I128" i="33"/>
  <c r="G128" i="33"/>
  <c r="E128" i="33"/>
  <c r="C128" i="33"/>
  <c r="M127" i="33"/>
  <c r="K127" i="33"/>
  <c r="I127" i="33"/>
  <c r="G127" i="33"/>
  <c r="E127" i="33"/>
  <c r="C127" i="33"/>
  <c r="M126" i="33"/>
  <c r="K126" i="33"/>
  <c r="I126" i="33"/>
  <c r="G126" i="33"/>
  <c r="E126" i="33"/>
  <c r="C126" i="33"/>
  <c r="M125" i="33"/>
  <c r="K125" i="33"/>
  <c r="I125" i="33"/>
  <c r="G125" i="33"/>
  <c r="E125" i="33"/>
  <c r="C125" i="33"/>
  <c r="M124" i="33"/>
  <c r="K124" i="33"/>
  <c r="I124" i="33"/>
  <c r="G124" i="33"/>
  <c r="E124" i="33"/>
  <c r="C124" i="33"/>
  <c r="M123" i="33"/>
  <c r="K123" i="33"/>
  <c r="I123" i="33"/>
  <c r="G123" i="33"/>
  <c r="E123" i="33"/>
  <c r="C123" i="33"/>
  <c r="M122" i="33"/>
  <c r="K122" i="33"/>
  <c r="I122" i="33"/>
  <c r="G122" i="33"/>
  <c r="E122" i="33"/>
  <c r="C122" i="33"/>
  <c r="M121" i="33"/>
  <c r="K121" i="33"/>
  <c r="I121" i="33"/>
  <c r="G121" i="33"/>
  <c r="E121" i="33"/>
  <c r="C121" i="33"/>
  <c r="M120" i="33"/>
  <c r="K120" i="33"/>
  <c r="I120" i="33"/>
  <c r="G120" i="33"/>
  <c r="E120" i="33"/>
  <c r="C120" i="33"/>
  <c r="M119" i="33"/>
  <c r="K119" i="33"/>
  <c r="I119" i="33"/>
  <c r="G119" i="33"/>
  <c r="E119" i="33"/>
  <c r="C119" i="33"/>
  <c r="M118" i="33"/>
  <c r="K118" i="33"/>
  <c r="I118" i="33"/>
  <c r="G118" i="33"/>
  <c r="E118" i="33"/>
  <c r="C118" i="33"/>
  <c r="M117" i="33"/>
  <c r="K117" i="33"/>
  <c r="I117" i="33"/>
  <c r="G117" i="33"/>
  <c r="E117" i="33"/>
  <c r="C117" i="33"/>
  <c r="M116" i="33"/>
  <c r="K116" i="33"/>
  <c r="I116" i="33"/>
  <c r="G116" i="33"/>
  <c r="E116" i="33"/>
  <c r="C116" i="33"/>
  <c r="M115" i="33"/>
  <c r="K115" i="33"/>
  <c r="I115" i="33"/>
  <c r="G115" i="33"/>
  <c r="E115" i="33"/>
  <c r="C115" i="33"/>
  <c r="M114" i="33"/>
  <c r="K114" i="33"/>
  <c r="I114" i="33"/>
  <c r="G114" i="33"/>
  <c r="E114" i="33"/>
  <c r="C114" i="33"/>
  <c r="M113" i="33"/>
  <c r="K113" i="33"/>
  <c r="I113" i="33"/>
  <c r="G113" i="33"/>
  <c r="E113" i="33"/>
  <c r="C113" i="33"/>
  <c r="M112" i="33"/>
  <c r="K112" i="33"/>
  <c r="I112" i="33"/>
  <c r="G112" i="33"/>
  <c r="E112" i="33"/>
  <c r="C112" i="33"/>
  <c r="M111" i="33"/>
  <c r="M151" i="33" s="1"/>
  <c r="M153" i="33" s="1"/>
  <c r="K111" i="33"/>
  <c r="I111" i="33"/>
  <c r="G111" i="33"/>
  <c r="E111" i="33"/>
  <c r="C111" i="33"/>
  <c r="K109" i="33"/>
  <c r="I109" i="33"/>
  <c r="G109" i="33"/>
  <c r="E109" i="33"/>
  <c r="C109" i="33"/>
  <c r="K108" i="33"/>
  <c r="I108" i="33"/>
  <c r="G108" i="33"/>
  <c r="E108" i="33"/>
  <c r="C108" i="33"/>
  <c r="K107" i="33"/>
  <c r="I107" i="33"/>
  <c r="G107" i="33"/>
  <c r="E107" i="33"/>
  <c r="C107" i="33"/>
  <c r="K106" i="33"/>
  <c r="K105" i="33"/>
  <c r="I105" i="33"/>
  <c r="G105" i="33"/>
  <c r="E105" i="33"/>
  <c r="C105" i="33"/>
  <c r="K104" i="33"/>
  <c r="I104" i="33"/>
  <c r="G104" i="33"/>
  <c r="E104" i="33"/>
  <c r="C104" i="33"/>
  <c r="K103" i="33"/>
  <c r="I103" i="33"/>
  <c r="G103" i="33"/>
  <c r="E103" i="33"/>
  <c r="C103" i="33"/>
  <c r="K102" i="33"/>
  <c r="I102" i="33"/>
  <c r="G102" i="33"/>
  <c r="E102" i="33"/>
  <c r="C102" i="33"/>
  <c r="K101" i="33"/>
  <c r="I101" i="33"/>
  <c r="G101" i="33"/>
  <c r="E101" i="33"/>
  <c r="C101" i="33"/>
  <c r="K100" i="33"/>
  <c r="I100" i="33"/>
  <c r="G100" i="33"/>
  <c r="E100" i="33"/>
  <c r="C100" i="33"/>
  <c r="K99" i="33"/>
  <c r="I99" i="33"/>
  <c r="G99" i="33"/>
  <c r="E99" i="33"/>
  <c r="C99" i="33"/>
  <c r="K96" i="33"/>
  <c r="I96" i="33"/>
  <c r="G96" i="33"/>
  <c r="E96" i="33"/>
  <c r="C96" i="33"/>
  <c r="K95" i="33"/>
  <c r="I95" i="33"/>
  <c r="G95" i="33"/>
  <c r="E95" i="33"/>
  <c r="C95" i="33"/>
  <c r="K94" i="33"/>
  <c r="I94" i="33"/>
  <c r="G94" i="33"/>
  <c r="E94" i="33"/>
  <c r="C94" i="33"/>
  <c r="K93" i="33"/>
  <c r="I93" i="33"/>
  <c r="G93" i="33"/>
  <c r="E93" i="33"/>
  <c r="C93" i="33"/>
  <c r="K91" i="33"/>
  <c r="I91" i="33"/>
  <c r="G91" i="33"/>
  <c r="E91" i="33"/>
  <c r="C91" i="33"/>
  <c r="K90" i="33"/>
  <c r="I90" i="33"/>
  <c r="G90" i="33"/>
  <c r="E90" i="33"/>
  <c r="C90" i="33"/>
  <c r="K89" i="33"/>
  <c r="I89" i="33"/>
  <c r="G89" i="33"/>
  <c r="E89" i="33"/>
  <c r="C89" i="33"/>
  <c r="K88" i="33"/>
  <c r="I88" i="33"/>
  <c r="G88" i="33"/>
  <c r="E88" i="33"/>
  <c r="C88" i="33"/>
  <c r="K87" i="33"/>
  <c r="I87" i="33"/>
  <c r="G87" i="33"/>
  <c r="E87" i="33"/>
  <c r="C87" i="33"/>
  <c r="K84" i="33"/>
  <c r="I84" i="33"/>
  <c r="G84" i="33"/>
  <c r="E84" i="33"/>
  <c r="C84" i="33"/>
  <c r="K83" i="33"/>
  <c r="I83" i="33"/>
  <c r="G83" i="33"/>
  <c r="E83" i="33"/>
  <c r="C83" i="33"/>
  <c r="K82" i="33"/>
  <c r="I82" i="33"/>
  <c r="G82" i="33"/>
  <c r="E82" i="33"/>
  <c r="C82" i="33"/>
  <c r="K81" i="33"/>
  <c r="I81" i="33"/>
  <c r="G81" i="33"/>
  <c r="E81" i="33"/>
  <c r="C81" i="33"/>
  <c r="K80" i="33"/>
  <c r="I80" i="33"/>
  <c r="G80" i="33"/>
  <c r="E80" i="33"/>
  <c r="C80" i="33"/>
  <c r="K79" i="33"/>
  <c r="I79" i="33"/>
  <c r="G79" i="33"/>
  <c r="E79" i="33"/>
  <c r="C79" i="33"/>
  <c r="K78" i="33"/>
  <c r="I78" i="33"/>
  <c r="G78" i="33"/>
  <c r="E78" i="33"/>
  <c r="C78" i="33"/>
  <c r="K77" i="33"/>
  <c r="I77" i="33"/>
  <c r="G77" i="33"/>
  <c r="E77" i="33"/>
  <c r="C77" i="33"/>
  <c r="K76" i="33"/>
  <c r="I76" i="33"/>
  <c r="G76" i="33"/>
  <c r="E76" i="33"/>
  <c r="C76" i="33"/>
  <c r="K74" i="33"/>
  <c r="I74" i="33"/>
  <c r="G74" i="33"/>
  <c r="E74" i="33"/>
  <c r="C74" i="33"/>
  <c r="K73" i="33"/>
  <c r="I73" i="33"/>
  <c r="G73" i="33"/>
  <c r="E73" i="33"/>
  <c r="C73" i="33"/>
  <c r="K72" i="33"/>
  <c r="I72" i="33"/>
  <c r="G72" i="33"/>
  <c r="E72" i="33"/>
  <c r="C72" i="33"/>
  <c r="K71" i="33"/>
  <c r="I71" i="33"/>
  <c r="G71" i="33"/>
  <c r="E71" i="33"/>
  <c r="C71" i="33"/>
  <c r="K70" i="33"/>
  <c r="I70" i="33"/>
  <c r="G70" i="33"/>
  <c r="E70" i="33"/>
  <c r="C70" i="33"/>
  <c r="K69" i="33"/>
  <c r="I69" i="33"/>
  <c r="G69" i="33"/>
  <c r="E69" i="33"/>
  <c r="C69" i="33"/>
  <c r="K68" i="33"/>
  <c r="I68" i="33"/>
  <c r="G68" i="33"/>
  <c r="E68" i="33"/>
  <c r="C68" i="33"/>
  <c r="K67" i="33"/>
  <c r="I67" i="33"/>
  <c r="G67" i="33"/>
  <c r="E67" i="33"/>
  <c r="C67" i="33"/>
  <c r="K66" i="33"/>
  <c r="I66" i="33"/>
  <c r="G66" i="33"/>
  <c r="E66" i="33"/>
  <c r="C66" i="33"/>
  <c r="K65" i="33"/>
  <c r="I65" i="33"/>
  <c r="G65" i="33"/>
  <c r="E65" i="33"/>
  <c r="C65" i="33"/>
  <c r="K64" i="33"/>
  <c r="I64" i="33"/>
  <c r="G64" i="33"/>
  <c r="E64" i="33"/>
  <c r="C64" i="33"/>
  <c r="K63" i="33"/>
  <c r="I63" i="33"/>
  <c r="G63" i="33"/>
  <c r="E63" i="33"/>
  <c r="C63" i="33"/>
  <c r="K62" i="33"/>
  <c r="I62" i="33"/>
  <c r="G62" i="33"/>
  <c r="E62" i="33"/>
  <c r="C62" i="33"/>
  <c r="K61" i="33"/>
  <c r="I61" i="33"/>
  <c r="G61" i="33"/>
  <c r="E61" i="33"/>
  <c r="C61" i="33"/>
  <c r="K59" i="33"/>
  <c r="I59" i="33"/>
  <c r="G59" i="33"/>
  <c r="E59" i="33"/>
  <c r="C59" i="33"/>
  <c r="K58" i="33"/>
  <c r="I58" i="33"/>
  <c r="G58" i="33"/>
  <c r="E58" i="33"/>
  <c r="C58" i="33"/>
  <c r="K57" i="33"/>
  <c r="I57" i="33"/>
  <c r="G57" i="33"/>
  <c r="E57" i="33"/>
  <c r="C57" i="33"/>
  <c r="K56" i="33"/>
  <c r="I56" i="33"/>
  <c r="G56" i="33"/>
  <c r="E56" i="33"/>
  <c r="C56" i="33"/>
  <c r="K55" i="33"/>
  <c r="I55" i="33"/>
  <c r="G55" i="33"/>
  <c r="E55" i="33"/>
  <c r="C55" i="33"/>
  <c r="K54" i="33"/>
  <c r="I54" i="33"/>
  <c r="G54" i="33"/>
  <c r="E54" i="33"/>
  <c r="C54" i="33"/>
  <c r="K53" i="33"/>
  <c r="I53" i="33"/>
  <c r="G53" i="33"/>
  <c r="E53" i="33"/>
  <c r="C53" i="33"/>
  <c r="K51" i="33"/>
  <c r="I51" i="33"/>
  <c r="G51" i="33"/>
  <c r="E51" i="33"/>
  <c r="C51" i="33"/>
  <c r="K50" i="33"/>
  <c r="I50" i="33"/>
  <c r="G50" i="33"/>
  <c r="E50" i="33"/>
  <c r="C50" i="33"/>
  <c r="K49" i="33"/>
  <c r="I49" i="33"/>
  <c r="G49" i="33"/>
  <c r="E49" i="33"/>
  <c r="C49" i="33"/>
  <c r="K48" i="33"/>
  <c r="I48" i="33"/>
  <c r="G48" i="33"/>
  <c r="E48" i="33"/>
  <c r="C48" i="33"/>
  <c r="K47" i="33"/>
  <c r="I47" i="33"/>
  <c r="G47" i="33"/>
  <c r="E47" i="33"/>
  <c r="C47" i="33"/>
  <c r="K46" i="33"/>
  <c r="I46" i="33"/>
  <c r="G46" i="33"/>
  <c r="E46" i="33"/>
  <c r="C46" i="33"/>
  <c r="K45" i="33"/>
  <c r="I45" i="33"/>
  <c r="G45" i="33"/>
  <c r="E45" i="33"/>
  <c r="C45" i="33"/>
  <c r="K44" i="33"/>
  <c r="I44" i="33"/>
  <c r="G44" i="33"/>
  <c r="E44" i="33"/>
  <c r="C44" i="33"/>
  <c r="K43" i="33"/>
  <c r="I43" i="33"/>
  <c r="G43" i="33"/>
  <c r="E43" i="33"/>
  <c r="C43" i="33"/>
  <c r="K41" i="33"/>
  <c r="I41" i="33"/>
  <c r="G41" i="33"/>
  <c r="E41" i="33"/>
  <c r="C41" i="33"/>
  <c r="K40" i="33"/>
  <c r="I40" i="33"/>
  <c r="G40" i="33"/>
  <c r="E40" i="33"/>
  <c r="C40" i="33"/>
  <c r="K39" i="33"/>
  <c r="I39" i="33"/>
  <c r="G39" i="33"/>
  <c r="E39" i="33"/>
  <c r="C39" i="33"/>
  <c r="K38" i="33"/>
  <c r="I38" i="33"/>
  <c r="G38" i="33"/>
  <c r="E38" i="33"/>
  <c r="C38" i="33"/>
  <c r="K37" i="33"/>
  <c r="I37" i="33"/>
  <c r="G37" i="33"/>
  <c r="E37" i="33"/>
  <c r="C37" i="33"/>
  <c r="K36" i="33"/>
  <c r="I36" i="33"/>
  <c r="G36" i="33"/>
  <c r="E36" i="33"/>
  <c r="C36" i="33"/>
  <c r="K35" i="33"/>
  <c r="I35" i="33"/>
  <c r="G35" i="33"/>
  <c r="E35" i="33"/>
  <c r="C35" i="33"/>
  <c r="K32" i="33"/>
  <c r="I32" i="33"/>
  <c r="G32" i="33"/>
  <c r="E32" i="33"/>
  <c r="C32" i="33"/>
  <c r="K31" i="33"/>
  <c r="I31" i="33"/>
  <c r="G31" i="33"/>
  <c r="E31" i="33"/>
  <c r="C31" i="33"/>
  <c r="K30" i="33"/>
  <c r="I30" i="33"/>
  <c r="G30" i="33"/>
  <c r="E30" i="33"/>
  <c r="C30" i="33"/>
  <c r="K29" i="33"/>
  <c r="I29" i="33"/>
  <c r="G29" i="33"/>
  <c r="E29" i="33"/>
  <c r="C29" i="33"/>
  <c r="K28" i="33"/>
  <c r="I28" i="33"/>
  <c r="G28" i="33"/>
  <c r="E28" i="33"/>
  <c r="C28" i="33"/>
  <c r="K27" i="33"/>
  <c r="I27" i="33"/>
  <c r="G27" i="33"/>
  <c r="E27" i="33"/>
  <c r="C27" i="33"/>
  <c r="K26" i="33"/>
  <c r="I26" i="33"/>
  <c r="G26" i="33"/>
  <c r="E26" i="33"/>
  <c r="C26" i="33"/>
  <c r="K25" i="33"/>
  <c r="I25" i="33"/>
  <c r="G25" i="33"/>
  <c r="E25" i="33"/>
  <c r="C25" i="33"/>
  <c r="K24" i="33"/>
  <c r="I24" i="33"/>
  <c r="G24" i="33"/>
  <c r="E24" i="33"/>
  <c r="C24" i="33"/>
  <c r="K23" i="33"/>
  <c r="I23" i="33"/>
  <c r="G23" i="33"/>
  <c r="E23" i="33"/>
  <c r="C23" i="33"/>
  <c r="K21" i="33"/>
  <c r="I21" i="33"/>
  <c r="G21" i="33"/>
  <c r="E21" i="33"/>
  <c r="C21" i="33"/>
  <c r="K20" i="33"/>
  <c r="I20" i="33"/>
  <c r="G20" i="33"/>
  <c r="E20" i="33"/>
  <c r="C20" i="33"/>
  <c r="K19" i="33"/>
  <c r="I19" i="33"/>
  <c r="G19" i="33"/>
  <c r="E19" i="33"/>
  <c r="C19" i="33"/>
  <c r="K18" i="33"/>
  <c r="I18" i="33"/>
  <c r="G18" i="33"/>
  <c r="E18" i="33"/>
  <c r="C18" i="33"/>
  <c r="C151" i="33" s="1"/>
  <c r="C153" i="33" s="1"/>
  <c r="K17" i="33"/>
  <c r="I17" i="33"/>
  <c r="G17" i="33"/>
  <c r="E17" i="33"/>
  <c r="C17" i="33"/>
  <c r="K16" i="33"/>
  <c r="I16" i="33"/>
  <c r="G16" i="33"/>
  <c r="E16" i="33"/>
  <c r="C16" i="33"/>
  <c r="K15" i="33"/>
  <c r="I15" i="33"/>
  <c r="G15" i="33"/>
  <c r="E15" i="33"/>
  <c r="C15" i="33"/>
  <c r="K13" i="33"/>
  <c r="I13" i="33"/>
  <c r="G13" i="33"/>
  <c r="E13" i="33"/>
  <c r="C13" i="33"/>
  <c r="K12" i="33"/>
  <c r="I12" i="33"/>
  <c r="G12" i="33"/>
  <c r="E12" i="33"/>
  <c r="C12" i="33"/>
  <c r="K10" i="33"/>
  <c r="I10" i="33"/>
  <c r="G10" i="33"/>
  <c r="E10" i="33"/>
  <c r="C10" i="33"/>
  <c r="K9" i="33"/>
  <c r="I9" i="33"/>
  <c r="G9" i="33"/>
  <c r="E9" i="33"/>
  <c r="C9" i="33"/>
  <c r="K8" i="33"/>
  <c r="I8" i="33"/>
  <c r="G8" i="33"/>
  <c r="E8" i="33"/>
  <c r="C8" i="33"/>
  <c r="K7" i="33"/>
  <c r="I7" i="33"/>
  <c r="G7" i="33"/>
  <c r="E7" i="33"/>
  <c r="C7" i="33"/>
  <c r="K5" i="33"/>
  <c r="I5" i="33"/>
  <c r="G5" i="33"/>
  <c r="E5" i="33"/>
  <c r="C5" i="33"/>
  <c r="K4" i="33"/>
  <c r="K151" i="33" s="1"/>
  <c r="K153" i="33" s="1"/>
  <c r="I4" i="33"/>
  <c r="I151" i="33" s="1"/>
  <c r="I153" i="33" s="1"/>
  <c r="G4" i="33"/>
  <c r="G151" i="33" s="1"/>
  <c r="G153" i="33" s="1"/>
  <c r="E4" i="33"/>
  <c r="E151" i="33" s="1"/>
  <c r="E153" i="33" s="1"/>
  <c r="C4" i="33"/>
  <c r="F96" i="32"/>
  <c r="F87" i="32"/>
  <c r="G72" i="32"/>
  <c r="G71" i="32"/>
  <c r="G70" i="32"/>
  <c r="G69" i="32"/>
  <c r="F68" i="32"/>
  <c r="G62" i="32"/>
  <c r="G61" i="32"/>
  <c r="G60" i="32"/>
  <c r="G59" i="32"/>
  <c r="G56" i="32"/>
  <c r="G55" i="32"/>
  <c r="G49" i="32"/>
  <c r="G48" i="32"/>
  <c r="G47" i="32"/>
  <c r="G46" i="32"/>
  <c r="G45" i="32"/>
  <c r="G44" i="32"/>
  <c r="G43" i="32"/>
  <c r="G42" i="32"/>
  <c r="G41" i="32"/>
  <c r="G36" i="32"/>
  <c r="G35" i="32"/>
  <c r="G34" i="32"/>
  <c r="G33" i="32"/>
  <c r="G32" i="32"/>
  <c r="G31" i="32"/>
  <c r="G30" i="32"/>
  <c r="G29" i="32"/>
  <c r="G26" i="32"/>
  <c r="G57" i="32" s="1"/>
  <c r="G25" i="32"/>
  <c r="G24" i="32" a="1"/>
  <c r="G24" i="32" s="1"/>
  <c r="G22" i="32"/>
  <c r="G21" i="32"/>
  <c r="G20" i="32"/>
  <c r="G19" i="32"/>
  <c r="G18" i="32"/>
  <c r="D18" i="32"/>
  <c r="C18" i="32"/>
  <c r="B18" i="32"/>
  <c r="G13" i="32"/>
  <c r="G12" i="32"/>
  <c r="G11" i="32"/>
  <c r="G68" i="32" s="1"/>
  <c r="G10" i="32"/>
  <c r="G9" i="32"/>
  <c r="G8" i="32"/>
  <c r="G7" i="32"/>
  <c r="G6" i="32"/>
  <c r="G5" i="32"/>
  <c r="M149" i="31"/>
  <c r="K149" i="31"/>
  <c r="I149" i="31"/>
  <c r="G149" i="31"/>
  <c r="E149" i="31"/>
  <c r="C149" i="31"/>
  <c r="M148" i="31"/>
  <c r="K148" i="31"/>
  <c r="I148" i="31"/>
  <c r="G148" i="31"/>
  <c r="E148" i="31"/>
  <c r="C148" i="31"/>
  <c r="M146" i="31"/>
  <c r="K146" i="31"/>
  <c r="I146" i="31"/>
  <c r="G146" i="31"/>
  <c r="E146" i="31"/>
  <c r="C146" i="31"/>
  <c r="M145" i="31"/>
  <c r="K145" i="31"/>
  <c r="I145" i="31"/>
  <c r="G145" i="31"/>
  <c r="E145" i="31"/>
  <c r="C145" i="31"/>
  <c r="M144" i="31"/>
  <c r="K144" i="31"/>
  <c r="I144" i="31"/>
  <c r="G144" i="31"/>
  <c r="E144" i="31"/>
  <c r="C144" i="31"/>
  <c r="M143" i="31"/>
  <c r="K143" i="31"/>
  <c r="I143" i="31"/>
  <c r="G143" i="31"/>
  <c r="E143" i="31"/>
  <c r="C143" i="31"/>
  <c r="M142" i="31"/>
  <c r="K142" i="31"/>
  <c r="I142" i="31"/>
  <c r="G142" i="31"/>
  <c r="E142" i="31"/>
  <c r="C142" i="31"/>
  <c r="M141" i="31"/>
  <c r="K141" i="31"/>
  <c r="I141" i="31"/>
  <c r="G141" i="31"/>
  <c r="E141" i="31"/>
  <c r="C141" i="31"/>
  <c r="M140" i="31"/>
  <c r="K140" i="31"/>
  <c r="I140" i="31"/>
  <c r="G140" i="31"/>
  <c r="E140" i="31"/>
  <c r="C140" i="31"/>
  <c r="M139" i="31"/>
  <c r="K139" i="31"/>
  <c r="I139" i="31"/>
  <c r="G139" i="31"/>
  <c r="E139" i="31"/>
  <c r="C139" i="31"/>
  <c r="M137" i="31"/>
  <c r="K137" i="31"/>
  <c r="I137" i="31"/>
  <c r="G137" i="31"/>
  <c r="E137" i="31"/>
  <c r="C137" i="31"/>
  <c r="M136" i="31"/>
  <c r="K136" i="31"/>
  <c r="I136" i="31"/>
  <c r="G136" i="31"/>
  <c r="E136" i="31"/>
  <c r="C136" i="31"/>
  <c r="M135" i="31"/>
  <c r="K135" i="31"/>
  <c r="I135" i="31"/>
  <c r="G135" i="31"/>
  <c r="E135" i="31"/>
  <c r="C135" i="31"/>
  <c r="M133" i="31"/>
  <c r="K133" i="31"/>
  <c r="I133" i="31"/>
  <c r="G133" i="31"/>
  <c r="E133" i="31"/>
  <c r="C133" i="31"/>
  <c r="M132" i="31"/>
  <c r="K132" i="31"/>
  <c r="I132" i="31"/>
  <c r="G132" i="31"/>
  <c r="E132" i="31"/>
  <c r="C132" i="31"/>
  <c r="M131" i="31"/>
  <c r="K131" i="31"/>
  <c r="I131" i="31"/>
  <c r="G131" i="31"/>
  <c r="E131" i="31"/>
  <c r="C131" i="31"/>
  <c r="M130" i="31"/>
  <c r="K130" i="31"/>
  <c r="I130" i="31"/>
  <c r="G130" i="31"/>
  <c r="E130" i="31"/>
  <c r="C130" i="31"/>
  <c r="M129" i="31"/>
  <c r="K129" i="31"/>
  <c r="I129" i="31"/>
  <c r="G129" i="31"/>
  <c r="E129" i="31"/>
  <c r="C129" i="31"/>
  <c r="M128" i="31"/>
  <c r="K128" i="31"/>
  <c r="I128" i="31"/>
  <c r="G128" i="31"/>
  <c r="E128" i="31"/>
  <c r="C128" i="31"/>
  <c r="M127" i="31"/>
  <c r="K127" i="31"/>
  <c r="I127" i="31"/>
  <c r="G127" i="31"/>
  <c r="E127" i="31"/>
  <c r="C127" i="31"/>
  <c r="M126" i="31"/>
  <c r="K126" i="31"/>
  <c r="I126" i="31"/>
  <c r="G126" i="31"/>
  <c r="E126" i="31"/>
  <c r="C126" i="31"/>
  <c r="M125" i="31"/>
  <c r="K125" i="31"/>
  <c r="I125" i="31"/>
  <c r="G125" i="31"/>
  <c r="E125" i="31"/>
  <c r="C125" i="31"/>
  <c r="M124" i="31"/>
  <c r="K124" i="31"/>
  <c r="I124" i="31"/>
  <c r="G124" i="31"/>
  <c r="E124" i="31"/>
  <c r="C124" i="31"/>
  <c r="M123" i="31"/>
  <c r="K123" i="31"/>
  <c r="I123" i="31"/>
  <c r="G123" i="31"/>
  <c r="E123" i="31"/>
  <c r="C123" i="31"/>
  <c r="M122" i="31"/>
  <c r="K122" i="31"/>
  <c r="I122" i="31"/>
  <c r="G122" i="31"/>
  <c r="E122" i="31"/>
  <c r="C122" i="31"/>
  <c r="M121" i="31"/>
  <c r="K121" i="31"/>
  <c r="I121" i="31"/>
  <c r="G121" i="31"/>
  <c r="E121" i="31"/>
  <c r="C121" i="31"/>
  <c r="M120" i="31"/>
  <c r="K120" i="31"/>
  <c r="I120" i="31"/>
  <c r="G120" i="31"/>
  <c r="E120" i="31"/>
  <c r="C120" i="31"/>
  <c r="M119" i="31"/>
  <c r="K119" i="31"/>
  <c r="I119" i="31"/>
  <c r="G119" i="31"/>
  <c r="E119" i="31"/>
  <c r="C119" i="31"/>
  <c r="M118" i="31"/>
  <c r="K118" i="31"/>
  <c r="I118" i="31"/>
  <c r="G118" i="31"/>
  <c r="E118" i="31"/>
  <c r="C118" i="31"/>
  <c r="M117" i="31"/>
  <c r="K117" i="31"/>
  <c r="I117" i="31"/>
  <c r="G117" i="31"/>
  <c r="E117" i="31"/>
  <c r="C117" i="31"/>
  <c r="M116" i="31"/>
  <c r="K116" i="31"/>
  <c r="I116" i="31"/>
  <c r="G116" i="31"/>
  <c r="E116" i="31"/>
  <c r="C116" i="31"/>
  <c r="M115" i="31"/>
  <c r="K115" i="31"/>
  <c r="I115" i="31"/>
  <c r="G115" i="31"/>
  <c r="E115" i="31"/>
  <c r="C115" i="31"/>
  <c r="M114" i="31"/>
  <c r="K114" i="31"/>
  <c r="I114" i="31"/>
  <c r="G114" i="31"/>
  <c r="E114" i="31"/>
  <c r="C114" i="31"/>
  <c r="M113" i="31"/>
  <c r="K113" i="31"/>
  <c r="I113" i="31"/>
  <c r="G113" i="31"/>
  <c r="E113" i="31"/>
  <c r="C113" i="31"/>
  <c r="M112" i="31"/>
  <c r="K112" i="31"/>
  <c r="I112" i="31"/>
  <c r="G112" i="31"/>
  <c r="E112" i="31"/>
  <c r="C112" i="31"/>
  <c r="M111" i="31"/>
  <c r="M151" i="31" s="1"/>
  <c r="M153" i="31" s="1"/>
  <c r="K111" i="31"/>
  <c r="I111" i="31"/>
  <c r="G111" i="31"/>
  <c r="E111" i="31"/>
  <c r="C111" i="31"/>
  <c r="K109" i="31"/>
  <c r="I109" i="31"/>
  <c r="G109" i="31"/>
  <c r="E109" i="31"/>
  <c r="C109" i="31"/>
  <c r="K108" i="31"/>
  <c r="I108" i="31"/>
  <c r="G108" i="31"/>
  <c r="E108" i="31"/>
  <c r="C108" i="31"/>
  <c r="K107" i="31"/>
  <c r="I107" i="31"/>
  <c r="G107" i="31"/>
  <c r="E107" i="31"/>
  <c r="C107" i="31"/>
  <c r="K106" i="31"/>
  <c r="K105" i="31"/>
  <c r="I105" i="31"/>
  <c r="G105" i="31"/>
  <c r="E105" i="31"/>
  <c r="C105" i="31"/>
  <c r="K104" i="31"/>
  <c r="I104" i="31"/>
  <c r="G104" i="31"/>
  <c r="E104" i="31"/>
  <c r="C104" i="31"/>
  <c r="K103" i="31"/>
  <c r="I103" i="31"/>
  <c r="G103" i="31"/>
  <c r="E103" i="31"/>
  <c r="C103" i="31"/>
  <c r="K102" i="31"/>
  <c r="I102" i="31"/>
  <c r="G102" i="31"/>
  <c r="E102" i="31"/>
  <c r="C102" i="31"/>
  <c r="K101" i="31"/>
  <c r="I101" i="31"/>
  <c r="G101" i="31"/>
  <c r="E101" i="31"/>
  <c r="C101" i="31"/>
  <c r="K100" i="31"/>
  <c r="I100" i="31"/>
  <c r="G100" i="31"/>
  <c r="E100" i="31"/>
  <c r="C100" i="31"/>
  <c r="K99" i="31"/>
  <c r="I99" i="31"/>
  <c r="G99" i="31"/>
  <c r="E99" i="31"/>
  <c r="C99" i="31"/>
  <c r="K96" i="31"/>
  <c r="I96" i="31"/>
  <c r="G96" i="31"/>
  <c r="E96" i="31"/>
  <c r="C96" i="31"/>
  <c r="K95" i="31"/>
  <c r="I95" i="31"/>
  <c r="G95" i="31"/>
  <c r="E95" i="31"/>
  <c r="C95" i="31"/>
  <c r="K94" i="31"/>
  <c r="I94" i="31"/>
  <c r="G94" i="31"/>
  <c r="E94" i="31"/>
  <c r="C94" i="31"/>
  <c r="K93" i="31"/>
  <c r="I93" i="31"/>
  <c r="G93" i="31"/>
  <c r="E93" i="31"/>
  <c r="C93" i="31"/>
  <c r="K91" i="31"/>
  <c r="I91" i="31"/>
  <c r="G91" i="31"/>
  <c r="E91" i="31"/>
  <c r="C91" i="31"/>
  <c r="K90" i="31"/>
  <c r="I90" i="31"/>
  <c r="G90" i="31"/>
  <c r="E90" i="31"/>
  <c r="C90" i="31"/>
  <c r="K89" i="31"/>
  <c r="I89" i="31"/>
  <c r="G89" i="31"/>
  <c r="E89" i="31"/>
  <c r="C89" i="31"/>
  <c r="K88" i="31"/>
  <c r="I88" i="31"/>
  <c r="G88" i="31"/>
  <c r="E88" i="31"/>
  <c r="C88" i="31"/>
  <c r="K87" i="31"/>
  <c r="I87" i="31"/>
  <c r="G87" i="31"/>
  <c r="E87" i="31"/>
  <c r="C87" i="31"/>
  <c r="K84" i="31"/>
  <c r="I84" i="31"/>
  <c r="G84" i="31"/>
  <c r="E84" i="31"/>
  <c r="C84" i="31"/>
  <c r="K83" i="31"/>
  <c r="I83" i="31"/>
  <c r="G83" i="31"/>
  <c r="E83" i="31"/>
  <c r="C83" i="31"/>
  <c r="K82" i="31"/>
  <c r="I82" i="31"/>
  <c r="G82" i="31"/>
  <c r="E82" i="31"/>
  <c r="C82" i="31"/>
  <c r="K81" i="31"/>
  <c r="I81" i="31"/>
  <c r="G81" i="31"/>
  <c r="E81" i="31"/>
  <c r="C81" i="31"/>
  <c r="K80" i="31"/>
  <c r="I80" i="31"/>
  <c r="G80" i="31"/>
  <c r="E80" i="31"/>
  <c r="C80" i="31"/>
  <c r="K79" i="31"/>
  <c r="I79" i="31"/>
  <c r="G79" i="31"/>
  <c r="E79" i="31"/>
  <c r="C79" i="31"/>
  <c r="K78" i="31"/>
  <c r="I78" i="31"/>
  <c r="G78" i="31"/>
  <c r="E78" i="31"/>
  <c r="C78" i="31"/>
  <c r="K77" i="31"/>
  <c r="I77" i="31"/>
  <c r="G77" i="31"/>
  <c r="E77" i="31"/>
  <c r="C77" i="31"/>
  <c r="K76" i="31"/>
  <c r="I76" i="31"/>
  <c r="G76" i="31"/>
  <c r="E76" i="31"/>
  <c r="C76" i="31"/>
  <c r="K74" i="31"/>
  <c r="I74" i="31"/>
  <c r="G74" i="31"/>
  <c r="E74" i="31"/>
  <c r="C74" i="31"/>
  <c r="K73" i="31"/>
  <c r="I73" i="31"/>
  <c r="G73" i="31"/>
  <c r="E73" i="31"/>
  <c r="C73" i="31"/>
  <c r="K72" i="31"/>
  <c r="I72" i="31"/>
  <c r="G72" i="31"/>
  <c r="E72" i="31"/>
  <c r="C72" i="31"/>
  <c r="K71" i="31"/>
  <c r="I71" i="31"/>
  <c r="G71" i="31"/>
  <c r="E71" i="31"/>
  <c r="C71" i="31"/>
  <c r="K70" i="31"/>
  <c r="I70" i="31"/>
  <c r="G70" i="31"/>
  <c r="E70" i="31"/>
  <c r="C70" i="31"/>
  <c r="K69" i="31"/>
  <c r="I69" i="31"/>
  <c r="G69" i="31"/>
  <c r="E69" i="31"/>
  <c r="C69" i="31"/>
  <c r="K68" i="31"/>
  <c r="I68" i="31"/>
  <c r="G68" i="31"/>
  <c r="E68" i="31"/>
  <c r="C68" i="31"/>
  <c r="K67" i="31"/>
  <c r="I67" i="31"/>
  <c r="G67" i="31"/>
  <c r="E67" i="31"/>
  <c r="C67" i="31"/>
  <c r="K66" i="31"/>
  <c r="I66" i="31"/>
  <c r="G66" i="31"/>
  <c r="E66" i="31"/>
  <c r="C66" i="31"/>
  <c r="K65" i="31"/>
  <c r="I65" i="31"/>
  <c r="G65" i="31"/>
  <c r="E65" i="31"/>
  <c r="C65" i="31"/>
  <c r="K64" i="31"/>
  <c r="I64" i="31"/>
  <c r="G64" i="31"/>
  <c r="E64" i="31"/>
  <c r="C64" i="31"/>
  <c r="K63" i="31"/>
  <c r="I63" i="31"/>
  <c r="G63" i="31"/>
  <c r="E63" i="31"/>
  <c r="C63" i="31"/>
  <c r="K62" i="31"/>
  <c r="I62" i="31"/>
  <c r="G62" i="31"/>
  <c r="E62" i="31"/>
  <c r="C62" i="31"/>
  <c r="K61" i="31"/>
  <c r="I61" i="31"/>
  <c r="G61" i="31"/>
  <c r="E61" i="31"/>
  <c r="C61" i="31"/>
  <c r="K59" i="31"/>
  <c r="I59" i="31"/>
  <c r="G59" i="31"/>
  <c r="E59" i="31"/>
  <c r="C59" i="31"/>
  <c r="K58" i="31"/>
  <c r="I58" i="31"/>
  <c r="G58" i="31"/>
  <c r="E58" i="31"/>
  <c r="C58" i="31"/>
  <c r="K57" i="31"/>
  <c r="I57" i="31"/>
  <c r="G57" i="31"/>
  <c r="E57" i="31"/>
  <c r="C57" i="31"/>
  <c r="K56" i="31"/>
  <c r="I56" i="31"/>
  <c r="G56" i="31"/>
  <c r="E56" i="31"/>
  <c r="C56" i="31"/>
  <c r="K55" i="31"/>
  <c r="I55" i="31"/>
  <c r="G55" i="31"/>
  <c r="E55" i="31"/>
  <c r="C55" i="31"/>
  <c r="K54" i="31"/>
  <c r="I54" i="31"/>
  <c r="G54" i="31"/>
  <c r="E54" i="31"/>
  <c r="C54" i="31"/>
  <c r="K53" i="31"/>
  <c r="I53" i="31"/>
  <c r="G53" i="31"/>
  <c r="E53" i="31"/>
  <c r="C53" i="31"/>
  <c r="K51" i="31"/>
  <c r="I51" i="31"/>
  <c r="G51" i="31"/>
  <c r="E51" i="31"/>
  <c r="C51" i="31"/>
  <c r="K50" i="31"/>
  <c r="I50" i="31"/>
  <c r="G50" i="31"/>
  <c r="E50" i="31"/>
  <c r="C50" i="31"/>
  <c r="K49" i="31"/>
  <c r="I49" i="31"/>
  <c r="G49" i="31"/>
  <c r="E49" i="31"/>
  <c r="C49" i="31"/>
  <c r="K48" i="31"/>
  <c r="I48" i="31"/>
  <c r="G48" i="31"/>
  <c r="E48" i="31"/>
  <c r="C48" i="31"/>
  <c r="K47" i="31"/>
  <c r="I47" i="31"/>
  <c r="G47" i="31"/>
  <c r="E47" i="31"/>
  <c r="C47" i="31"/>
  <c r="K46" i="31"/>
  <c r="I46" i="31"/>
  <c r="G46" i="31"/>
  <c r="E46" i="31"/>
  <c r="C46" i="31"/>
  <c r="K45" i="31"/>
  <c r="I45" i="31"/>
  <c r="G45" i="31"/>
  <c r="E45" i="31"/>
  <c r="C45" i="31"/>
  <c r="K44" i="31"/>
  <c r="I44" i="31"/>
  <c r="G44" i="31"/>
  <c r="E44" i="31"/>
  <c r="C44" i="31"/>
  <c r="K43" i="31"/>
  <c r="I43" i="31"/>
  <c r="G43" i="31"/>
  <c r="E43" i="31"/>
  <c r="C43" i="31"/>
  <c r="K41" i="31"/>
  <c r="I41" i="31"/>
  <c r="G41" i="31"/>
  <c r="E41" i="31"/>
  <c r="C41" i="31"/>
  <c r="K40" i="31"/>
  <c r="I40" i="31"/>
  <c r="G40" i="31"/>
  <c r="E40" i="31"/>
  <c r="C40" i="31"/>
  <c r="K39" i="31"/>
  <c r="I39" i="31"/>
  <c r="G39" i="31"/>
  <c r="E39" i="31"/>
  <c r="C39" i="31"/>
  <c r="K38" i="31"/>
  <c r="I38" i="31"/>
  <c r="G38" i="31"/>
  <c r="E38" i="31"/>
  <c r="C38" i="31"/>
  <c r="K37" i="31"/>
  <c r="I37" i="31"/>
  <c r="G37" i="31"/>
  <c r="E37" i="31"/>
  <c r="C37" i="31"/>
  <c r="K36" i="31"/>
  <c r="I36" i="31"/>
  <c r="G36" i="31"/>
  <c r="E36" i="31"/>
  <c r="C36" i="31"/>
  <c r="K35" i="31"/>
  <c r="I35" i="31"/>
  <c r="G35" i="31"/>
  <c r="E35" i="31"/>
  <c r="C35" i="31"/>
  <c r="K32" i="31"/>
  <c r="I32" i="31"/>
  <c r="G32" i="31"/>
  <c r="E32" i="31"/>
  <c r="C32" i="31"/>
  <c r="K31" i="31"/>
  <c r="I31" i="31"/>
  <c r="G31" i="31"/>
  <c r="E31" i="31"/>
  <c r="C31" i="31"/>
  <c r="K30" i="31"/>
  <c r="I30" i="31"/>
  <c r="G30" i="31"/>
  <c r="E30" i="31"/>
  <c r="C30" i="31"/>
  <c r="K29" i="31"/>
  <c r="I29" i="31"/>
  <c r="G29" i="31"/>
  <c r="E29" i="31"/>
  <c r="C29" i="31"/>
  <c r="K28" i="31"/>
  <c r="I28" i="31"/>
  <c r="G28" i="31"/>
  <c r="E28" i="31"/>
  <c r="C28" i="31"/>
  <c r="K27" i="31"/>
  <c r="I27" i="31"/>
  <c r="G27" i="31"/>
  <c r="E27" i="31"/>
  <c r="C27" i="31"/>
  <c r="K26" i="31"/>
  <c r="I26" i="31"/>
  <c r="G26" i="31"/>
  <c r="E26" i="31"/>
  <c r="C26" i="31"/>
  <c r="K25" i="31"/>
  <c r="I25" i="31"/>
  <c r="G25" i="31"/>
  <c r="E25" i="31"/>
  <c r="C25" i="31"/>
  <c r="K24" i="31"/>
  <c r="I24" i="31"/>
  <c r="G24" i="31"/>
  <c r="E24" i="31"/>
  <c r="C24" i="31"/>
  <c r="K23" i="31"/>
  <c r="I23" i="31"/>
  <c r="G23" i="31"/>
  <c r="E23" i="31"/>
  <c r="C23" i="31"/>
  <c r="K21" i="31"/>
  <c r="I21" i="31"/>
  <c r="G21" i="31"/>
  <c r="E21" i="31"/>
  <c r="C21" i="31"/>
  <c r="K20" i="31"/>
  <c r="I20" i="31"/>
  <c r="G20" i="31"/>
  <c r="E20" i="31"/>
  <c r="C20" i="31"/>
  <c r="K19" i="31"/>
  <c r="I19" i="31"/>
  <c r="G19" i="31"/>
  <c r="E19" i="31"/>
  <c r="C19" i="31"/>
  <c r="K18" i="31"/>
  <c r="I18" i="31"/>
  <c r="G18" i="31"/>
  <c r="E18" i="31"/>
  <c r="C18" i="31"/>
  <c r="K17" i="31"/>
  <c r="I17" i="31"/>
  <c r="G17" i="31"/>
  <c r="E17" i="31"/>
  <c r="C17" i="31"/>
  <c r="K16" i="31"/>
  <c r="I16" i="31"/>
  <c r="G16" i="31"/>
  <c r="E16" i="31"/>
  <c r="C16" i="31"/>
  <c r="K15" i="31"/>
  <c r="I15" i="31"/>
  <c r="G15" i="31"/>
  <c r="E15" i="31"/>
  <c r="C15" i="31"/>
  <c r="K13" i="31"/>
  <c r="I13" i="31"/>
  <c r="G13" i="31"/>
  <c r="E13" i="31"/>
  <c r="C13" i="31"/>
  <c r="K12" i="31"/>
  <c r="I12" i="31"/>
  <c r="G12" i="31"/>
  <c r="E12" i="31"/>
  <c r="C12" i="31"/>
  <c r="C151" i="31" s="1"/>
  <c r="C153" i="31" s="1"/>
  <c r="K10" i="31"/>
  <c r="I10" i="31"/>
  <c r="G10" i="31"/>
  <c r="E10" i="31"/>
  <c r="C10" i="31"/>
  <c r="K9" i="31"/>
  <c r="I9" i="31"/>
  <c r="G9" i="31"/>
  <c r="E9" i="31"/>
  <c r="C9" i="31"/>
  <c r="K8" i="31"/>
  <c r="I8" i="31"/>
  <c r="G8" i="31"/>
  <c r="E8" i="31"/>
  <c r="C8" i="31"/>
  <c r="K7" i="31"/>
  <c r="I7" i="31"/>
  <c r="G7" i="31"/>
  <c r="E7" i="31"/>
  <c r="C7" i="31"/>
  <c r="K5" i="31"/>
  <c r="I5" i="31"/>
  <c r="G5" i="31"/>
  <c r="E5" i="31"/>
  <c r="E151" i="31" s="1"/>
  <c r="E153" i="31" s="1"/>
  <c r="C5" i="31"/>
  <c r="K4" i="31"/>
  <c r="K151" i="31" s="1"/>
  <c r="K153" i="31" s="1"/>
  <c r="I4" i="31"/>
  <c r="I151" i="31" s="1"/>
  <c r="I153" i="31" s="1"/>
  <c r="G4" i="31"/>
  <c r="G151" i="31" s="1"/>
  <c r="G153" i="31" s="1"/>
  <c r="E4" i="31"/>
  <c r="C4" i="31"/>
  <c r="G72" i="30"/>
  <c r="G71" i="30"/>
  <c r="G70" i="30"/>
  <c r="G69" i="30"/>
  <c r="F68" i="30"/>
  <c r="G62" i="30"/>
  <c r="G61" i="30"/>
  <c r="G60" i="30"/>
  <c r="G59" i="30"/>
  <c r="G56" i="30"/>
  <c r="G55" i="30"/>
  <c r="G49" i="30"/>
  <c r="G48" i="30"/>
  <c r="G47" i="30"/>
  <c r="G46" i="30"/>
  <c r="G45" i="30"/>
  <c r="G44" i="30"/>
  <c r="G43" i="30"/>
  <c r="G42" i="30"/>
  <c r="G41" i="30"/>
  <c r="G36" i="30"/>
  <c r="G35" i="30"/>
  <c r="G34" i="30"/>
  <c r="G33" i="30"/>
  <c r="G32" i="30"/>
  <c r="G31" i="30"/>
  <c r="G30" i="30"/>
  <c r="G29" i="30"/>
  <c r="G26" i="30"/>
  <c r="G57" i="30" s="1"/>
  <c r="G25" i="30"/>
  <c r="G24" i="30" a="1"/>
  <c r="G24" i="30" s="1"/>
  <c r="G22" i="30"/>
  <c r="G21" i="30"/>
  <c r="G20" i="30"/>
  <c r="G19" i="30"/>
  <c r="G18" i="30"/>
  <c r="D18" i="30"/>
  <c r="C18" i="30"/>
  <c r="B18" i="30"/>
  <c r="G13" i="30"/>
  <c r="G12" i="30"/>
  <c r="G11" i="30"/>
  <c r="G10" i="30"/>
  <c r="G9" i="30"/>
  <c r="G8" i="30"/>
  <c r="G7" i="30"/>
  <c r="G6" i="30"/>
  <c r="G5" i="30"/>
  <c r="G74" i="32" l="1"/>
  <c r="G74" i="34"/>
  <c r="G99" i="34"/>
  <c r="G100" i="34" s="1"/>
  <c r="J21" i="63" s="1"/>
  <c r="G58" i="32"/>
  <c r="G63" i="32" s="1"/>
  <c r="G64" i="32" s="1"/>
  <c r="I55" i="63" s="1"/>
  <c r="G37" i="32"/>
  <c r="G99" i="32"/>
  <c r="G100" i="32" s="1"/>
  <c r="J22" i="63" s="1"/>
  <c r="G50" i="32"/>
  <c r="G14" i="32"/>
  <c r="G50" i="30"/>
  <c r="G58" i="30"/>
  <c r="G63" i="30" s="1"/>
  <c r="G64" i="30" s="1"/>
  <c r="I31" i="63" s="1"/>
  <c r="G14" i="30"/>
  <c r="G37" i="30"/>
  <c r="G68" i="30"/>
  <c r="G99" i="30"/>
  <c r="G100" i="30" s="1"/>
  <c r="J4" i="63" s="1"/>
  <c r="G74" i="30" l="1"/>
  <c r="M149" i="29"/>
  <c r="K149" i="29"/>
  <c r="I149" i="29"/>
  <c r="G149" i="29"/>
  <c r="E149" i="29"/>
  <c r="C149" i="29"/>
  <c r="M148" i="29"/>
  <c r="K148" i="29"/>
  <c r="I148" i="29"/>
  <c r="G148" i="29"/>
  <c r="E148" i="29"/>
  <c r="C148" i="29"/>
  <c r="M146" i="29"/>
  <c r="K146" i="29"/>
  <c r="I146" i="29"/>
  <c r="G146" i="29"/>
  <c r="E146" i="29"/>
  <c r="C146" i="29"/>
  <c r="M145" i="29"/>
  <c r="K145" i="29"/>
  <c r="I145" i="29"/>
  <c r="G145" i="29"/>
  <c r="E145" i="29"/>
  <c r="C145" i="29"/>
  <c r="M144" i="29"/>
  <c r="K144" i="29"/>
  <c r="I144" i="29"/>
  <c r="G144" i="29"/>
  <c r="E144" i="29"/>
  <c r="C144" i="29"/>
  <c r="M143" i="29"/>
  <c r="K143" i="29"/>
  <c r="I143" i="29"/>
  <c r="G143" i="29"/>
  <c r="E143" i="29"/>
  <c r="C143" i="29"/>
  <c r="M142" i="29"/>
  <c r="K142" i="29"/>
  <c r="I142" i="29"/>
  <c r="G142" i="29"/>
  <c r="E142" i="29"/>
  <c r="C142" i="29"/>
  <c r="M141" i="29"/>
  <c r="K141" i="29"/>
  <c r="I141" i="29"/>
  <c r="G141" i="29"/>
  <c r="E141" i="29"/>
  <c r="C141" i="29"/>
  <c r="M140" i="29"/>
  <c r="K140" i="29"/>
  <c r="I140" i="29"/>
  <c r="G140" i="29"/>
  <c r="E140" i="29"/>
  <c r="C140" i="29"/>
  <c r="M139" i="29"/>
  <c r="K139" i="29"/>
  <c r="I139" i="29"/>
  <c r="G139" i="29"/>
  <c r="E139" i="29"/>
  <c r="C139" i="29"/>
  <c r="M137" i="29"/>
  <c r="K137" i="29"/>
  <c r="I137" i="29"/>
  <c r="G137" i="29"/>
  <c r="E137" i="29"/>
  <c r="C137" i="29"/>
  <c r="M136" i="29"/>
  <c r="K136" i="29"/>
  <c r="I136" i="29"/>
  <c r="G136" i="29"/>
  <c r="E136" i="29"/>
  <c r="C136" i="29"/>
  <c r="M135" i="29"/>
  <c r="K135" i="29"/>
  <c r="I135" i="29"/>
  <c r="G135" i="29"/>
  <c r="E135" i="29"/>
  <c r="C135" i="29"/>
  <c r="M133" i="29"/>
  <c r="K133" i="29"/>
  <c r="I133" i="29"/>
  <c r="G133" i="29"/>
  <c r="E133" i="29"/>
  <c r="C133" i="29"/>
  <c r="M132" i="29"/>
  <c r="K132" i="29"/>
  <c r="I132" i="29"/>
  <c r="G132" i="29"/>
  <c r="E132" i="29"/>
  <c r="C132" i="29"/>
  <c r="M131" i="29"/>
  <c r="K131" i="29"/>
  <c r="I131" i="29"/>
  <c r="G131" i="29"/>
  <c r="E131" i="29"/>
  <c r="C131" i="29"/>
  <c r="M130" i="29"/>
  <c r="K130" i="29"/>
  <c r="I130" i="29"/>
  <c r="G130" i="29"/>
  <c r="E130" i="29"/>
  <c r="C130" i="29"/>
  <c r="M129" i="29"/>
  <c r="K129" i="29"/>
  <c r="I129" i="29"/>
  <c r="G129" i="29"/>
  <c r="E129" i="29"/>
  <c r="C129" i="29"/>
  <c r="M128" i="29"/>
  <c r="K128" i="29"/>
  <c r="I128" i="29"/>
  <c r="G128" i="29"/>
  <c r="E128" i="29"/>
  <c r="C128" i="29"/>
  <c r="M127" i="29"/>
  <c r="K127" i="29"/>
  <c r="I127" i="29"/>
  <c r="G127" i="29"/>
  <c r="E127" i="29"/>
  <c r="C127" i="29"/>
  <c r="M126" i="29"/>
  <c r="K126" i="29"/>
  <c r="I126" i="29"/>
  <c r="G126" i="29"/>
  <c r="E126" i="29"/>
  <c r="C126" i="29"/>
  <c r="M125" i="29"/>
  <c r="K125" i="29"/>
  <c r="I125" i="29"/>
  <c r="G125" i="29"/>
  <c r="E125" i="29"/>
  <c r="C125" i="29"/>
  <c r="M124" i="29"/>
  <c r="K124" i="29"/>
  <c r="I124" i="29"/>
  <c r="G124" i="29"/>
  <c r="E124" i="29"/>
  <c r="C124" i="29"/>
  <c r="M123" i="29"/>
  <c r="K123" i="29"/>
  <c r="I123" i="29"/>
  <c r="G123" i="29"/>
  <c r="E123" i="29"/>
  <c r="C123" i="29"/>
  <c r="M122" i="29"/>
  <c r="K122" i="29"/>
  <c r="I122" i="29"/>
  <c r="G122" i="29"/>
  <c r="E122" i="29"/>
  <c r="C122" i="29"/>
  <c r="M121" i="29"/>
  <c r="K121" i="29"/>
  <c r="I121" i="29"/>
  <c r="G121" i="29"/>
  <c r="E121" i="29"/>
  <c r="C121" i="29"/>
  <c r="M120" i="29"/>
  <c r="K120" i="29"/>
  <c r="I120" i="29"/>
  <c r="G120" i="29"/>
  <c r="E120" i="29"/>
  <c r="C120" i="29"/>
  <c r="M119" i="29"/>
  <c r="K119" i="29"/>
  <c r="I119" i="29"/>
  <c r="G119" i="29"/>
  <c r="E119" i="29"/>
  <c r="C119" i="29"/>
  <c r="M118" i="29"/>
  <c r="K118" i="29"/>
  <c r="I118" i="29"/>
  <c r="G118" i="29"/>
  <c r="E118" i="29"/>
  <c r="C118" i="29"/>
  <c r="M117" i="29"/>
  <c r="K117" i="29"/>
  <c r="I117" i="29"/>
  <c r="G117" i="29"/>
  <c r="E117" i="29"/>
  <c r="C117" i="29"/>
  <c r="M116" i="29"/>
  <c r="K116" i="29"/>
  <c r="I116" i="29"/>
  <c r="G116" i="29"/>
  <c r="E116" i="29"/>
  <c r="C116" i="29"/>
  <c r="M115" i="29"/>
  <c r="K115" i="29"/>
  <c r="I115" i="29"/>
  <c r="G115" i="29"/>
  <c r="E115" i="29"/>
  <c r="C115" i="29"/>
  <c r="M114" i="29"/>
  <c r="K114" i="29"/>
  <c r="I114" i="29"/>
  <c r="G114" i="29"/>
  <c r="E114" i="29"/>
  <c r="C114" i="29"/>
  <c r="M113" i="29"/>
  <c r="K113" i="29"/>
  <c r="I113" i="29"/>
  <c r="G113" i="29"/>
  <c r="E113" i="29"/>
  <c r="C113" i="29"/>
  <c r="M112" i="29"/>
  <c r="K112" i="29"/>
  <c r="I112" i="29"/>
  <c r="G112" i="29"/>
  <c r="E112" i="29"/>
  <c r="C112" i="29"/>
  <c r="M111" i="29"/>
  <c r="M151" i="29" s="1"/>
  <c r="M153" i="29" s="1"/>
  <c r="K111" i="29"/>
  <c r="I111" i="29"/>
  <c r="G111" i="29"/>
  <c r="E111" i="29"/>
  <c r="C111" i="29"/>
  <c r="K109" i="29"/>
  <c r="I109" i="29"/>
  <c r="G109" i="29"/>
  <c r="E109" i="29"/>
  <c r="C109" i="29"/>
  <c r="K108" i="29"/>
  <c r="I108" i="29"/>
  <c r="G108" i="29"/>
  <c r="E108" i="29"/>
  <c r="C108" i="29"/>
  <c r="K107" i="29"/>
  <c r="I107" i="29"/>
  <c r="G107" i="29"/>
  <c r="E107" i="29"/>
  <c r="C107" i="29"/>
  <c r="K106" i="29"/>
  <c r="K105" i="29"/>
  <c r="I105" i="29"/>
  <c r="G105" i="29"/>
  <c r="E105" i="29"/>
  <c r="C105" i="29"/>
  <c r="K104" i="29"/>
  <c r="I104" i="29"/>
  <c r="G104" i="29"/>
  <c r="E104" i="29"/>
  <c r="C104" i="29"/>
  <c r="K103" i="29"/>
  <c r="I103" i="29"/>
  <c r="G103" i="29"/>
  <c r="E103" i="29"/>
  <c r="C103" i="29"/>
  <c r="K102" i="29"/>
  <c r="I102" i="29"/>
  <c r="G102" i="29"/>
  <c r="E102" i="29"/>
  <c r="C102" i="29"/>
  <c r="K101" i="29"/>
  <c r="I101" i="29"/>
  <c r="G101" i="29"/>
  <c r="E101" i="29"/>
  <c r="C101" i="29"/>
  <c r="K100" i="29"/>
  <c r="I100" i="29"/>
  <c r="G100" i="29"/>
  <c r="E100" i="29"/>
  <c r="C100" i="29"/>
  <c r="K99" i="29"/>
  <c r="I99" i="29"/>
  <c r="G99" i="29"/>
  <c r="E99" i="29"/>
  <c r="C99" i="29"/>
  <c r="K96" i="29"/>
  <c r="I96" i="29"/>
  <c r="G96" i="29"/>
  <c r="E96" i="29"/>
  <c r="C96" i="29"/>
  <c r="K95" i="29"/>
  <c r="I95" i="29"/>
  <c r="G95" i="29"/>
  <c r="E95" i="29"/>
  <c r="C95" i="29"/>
  <c r="K94" i="29"/>
  <c r="I94" i="29"/>
  <c r="G94" i="29"/>
  <c r="E94" i="29"/>
  <c r="C94" i="29"/>
  <c r="K93" i="29"/>
  <c r="I93" i="29"/>
  <c r="G93" i="29"/>
  <c r="E93" i="29"/>
  <c r="C93" i="29"/>
  <c r="K91" i="29"/>
  <c r="I91" i="29"/>
  <c r="G91" i="29"/>
  <c r="E91" i="29"/>
  <c r="C91" i="29"/>
  <c r="K90" i="29"/>
  <c r="I90" i="29"/>
  <c r="G90" i="29"/>
  <c r="E90" i="29"/>
  <c r="C90" i="29"/>
  <c r="K89" i="29"/>
  <c r="I89" i="29"/>
  <c r="G89" i="29"/>
  <c r="E89" i="29"/>
  <c r="C89" i="29"/>
  <c r="K88" i="29"/>
  <c r="I88" i="29"/>
  <c r="G88" i="29"/>
  <c r="E88" i="29"/>
  <c r="C88" i="29"/>
  <c r="K87" i="29"/>
  <c r="I87" i="29"/>
  <c r="G87" i="29"/>
  <c r="E87" i="29"/>
  <c r="C87" i="29"/>
  <c r="K84" i="29"/>
  <c r="I84" i="29"/>
  <c r="G84" i="29"/>
  <c r="E84" i="29"/>
  <c r="C84" i="29"/>
  <c r="K83" i="29"/>
  <c r="I83" i="29"/>
  <c r="G83" i="29"/>
  <c r="E83" i="29"/>
  <c r="C83" i="29"/>
  <c r="K82" i="29"/>
  <c r="I82" i="29"/>
  <c r="G82" i="29"/>
  <c r="E82" i="29"/>
  <c r="C82" i="29"/>
  <c r="K81" i="29"/>
  <c r="I81" i="29"/>
  <c r="G81" i="29"/>
  <c r="E81" i="29"/>
  <c r="C81" i="29"/>
  <c r="K80" i="29"/>
  <c r="I80" i="29"/>
  <c r="G80" i="29"/>
  <c r="E80" i="29"/>
  <c r="C80" i="29"/>
  <c r="K79" i="29"/>
  <c r="I79" i="29"/>
  <c r="G79" i="29"/>
  <c r="E79" i="29"/>
  <c r="C79" i="29"/>
  <c r="K78" i="29"/>
  <c r="I78" i="29"/>
  <c r="G78" i="29"/>
  <c r="E78" i="29"/>
  <c r="C78" i="29"/>
  <c r="K77" i="29"/>
  <c r="I77" i="29"/>
  <c r="G77" i="29"/>
  <c r="E77" i="29"/>
  <c r="C77" i="29"/>
  <c r="K76" i="29"/>
  <c r="I76" i="29"/>
  <c r="G76" i="29"/>
  <c r="E76" i="29"/>
  <c r="C76" i="29"/>
  <c r="K74" i="29"/>
  <c r="I74" i="29"/>
  <c r="G74" i="29"/>
  <c r="E74" i="29"/>
  <c r="C74" i="29"/>
  <c r="K73" i="29"/>
  <c r="I73" i="29"/>
  <c r="G73" i="29"/>
  <c r="E73" i="29"/>
  <c r="C73" i="29"/>
  <c r="K72" i="29"/>
  <c r="I72" i="29"/>
  <c r="G72" i="29"/>
  <c r="E72" i="29"/>
  <c r="C72" i="29"/>
  <c r="K71" i="29"/>
  <c r="I71" i="29"/>
  <c r="G71" i="29"/>
  <c r="E71" i="29"/>
  <c r="C71" i="29"/>
  <c r="K70" i="29"/>
  <c r="I70" i="29"/>
  <c r="G70" i="29"/>
  <c r="E70" i="29"/>
  <c r="C70" i="29"/>
  <c r="K69" i="29"/>
  <c r="I69" i="29"/>
  <c r="G69" i="29"/>
  <c r="E69" i="29"/>
  <c r="C69" i="29"/>
  <c r="K68" i="29"/>
  <c r="I68" i="29"/>
  <c r="G68" i="29"/>
  <c r="E68" i="29"/>
  <c r="C68" i="29"/>
  <c r="K67" i="29"/>
  <c r="I67" i="29"/>
  <c r="G67" i="29"/>
  <c r="E67" i="29"/>
  <c r="C67" i="29"/>
  <c r="K66" i="29"/>
  <c r="I66" i="29"/>
  <c r="G66" i="29"/>
  <c r="E66" i="29"/>
  <c r="C66" i="29"/>
  <c r="K65" i="29"/>
  <c r="I65" i="29"/>
  <c r="G65" i="29"/>
  <c r="E65" i="29"/>
  <c r="C65" i="29"/>
  <c r="K64" i="29"/>
  <c r="I64" i="29"/>
  <c r="G64" i="29"/>
  <c r="E64" i="29"/>
  <c r="C64" i="29"/>
  <c r="K63" i="29"/>
  <c r="I63" i="29"/>
  <c r="G63" i="29"/>
  <c r="E63" i="29"/>
  <c r="C63" i="29"/>
  <c r="K62" i="29"/>
  <c r="I62" i="29"/>
  <c r="G62" i="29"/>
  <c r="E62" i="29"/>
  <c r="C62" i="29"/>
  <c r="K61" i="29"/>
  <c r="I61" i="29"/>
  <c r="G61" i="29"/>
  <c r="E61" i="29"/>
  <c r="C61" i="29"/>
  <c r="K59" i="29"/>
  <c r="I59" i="29"/>
  <c r="G59" i="29"/>
  <c r="E59" i="29"/>
  <c r="C59" i="29"/>
  <c r="K58" i="29"/>
  <c r="I58" i="29"/>
  <c r="G58" i="29"/>
  <c r="E58" i="29"/>
  <c r="C58" i="29"/>
  <c r="K57" i="29"/>
  <c r="I57" i="29"/>
  <c r="G57" i="29"/>
  <c r="E57" i="29"/>
  <c r="C57" i="29"/>
  <c r="K56" i="29"/>
  <c r="I56" i="29"/>
  <c r="G56" i="29"/>
  <c r="E56" i="29"/>
  <c r="C56" i="29"/>
  <c r="K55" i="29"/>
  <c r="I55" i="29"/>
  <c r="G55" i="29"/>
  <c r="E55" i="29"/>
  <c r="C55" i="29"/>
  <c r="K54" i="29"/>
  <c r="I54" i="29"/>
  <c r="G54" i="29"/>
  <c r="E54" i="29"/>
  <c r="C54" i="29"/>
  <c r="K53" i="29"/>
  <c r="I53" i="29"/>
  <c r="G53" i="29"/>
  <c r="E53" i="29"/>
  <c r="C53" i="29"/>
  <c r="K51" i="29"/>
  <c r="I51" i="29"/>
  <c r="G51" i="29"/>
  <c r="E51" i="29"/>
  <c r="C51" i="29"/>
  <c r="K50" i="29"/>
  <c r="I50" i="29"/>
  <c r="G50" i="29"/>
  <c r="E50" i="29"/>
  <c r="C50" i="29"/>
  <c r="K49" i="29"/>
  <c r="I49" i="29"/>
  <c r="G49" i="29"/>
  <c r="E49" i="29"/>
  <c r="C49" i="29"/>
  <c r="K48" i="29"/>
  <c r="I48" i="29"/>
  <c r="G48" i="29"/>
  <c r="E48" i="29"/>
  <c r="C48" i="29"/>
  <c r="K47" i="29"/>
  <c r="I47" i="29"/>
  <c r="G47" i="29"/>
  <c r="E47" i="29"/>
  <c r="C47" i="29"/>
  <c r="K46" i="29"/>
  <c r="I46" i="29"/>
  <c r="G46" i="29"/>
  <c r="E46" i="29"/>
  <c r="C46" i="29"/>
  <c r="K45" i="29"/>
  <c r="I45" i="29"/>
  <c r="G45" i="29"/>
  <c r="E45" i="29"/>
  <c r="C45" i="29"/>
  <c r="K44" i="29"/>
  <c r="I44" i="29"/>
  <c r="G44" i="29"/>
  <c r="E44" i="29"/>
  <c r="C44" i="29"/>
  <c r="K43" i="29"/>
  <c r="I43" i="29"/>
  <c r="G43" i="29"/>
  <c r="E43" i="29"/>
  <c r="C43" i="29"/>
  <c r="K41" i="29"/>
  <c r="I41" i="29"/>
  <c r="G41" i="29"/>
  <c r="E41" i="29"/>
  <c r="C41" i="29"/>
  <c r="K40" i="29"/>
  <c r="I40" i="29"/>
  <c r="G40" i="29"/>
  <c r="E40" i="29"/>
  <c r="C40" i="29"/>
  <c r="K39" i="29"/>
  <c r="I39" i="29"/>
  <c r="G39" i="29"/>
  <c r="E39" i="29"/>
  <c r="C39" i="29"/>
  <c r="K38" i="29"/>
  <c r="I38" i="29"/>
  <c r="G38" i="29"/>
  <c r="E38" i="29"/>
  <c r="C38" i="29"/>
  <c r="K37" i="29"/>
  <c r="I37" i="29"/>
  <c r="G37" i="29"/>
  <c r="E37" i="29"/>
  <c r="C37" i="29"/>
  <c r="K36" i="29"/>
  <c r="I36" i="29"/>
  <c r="G36" i="29"/>
  <c r="E36" i="29"/>
  <c r="C36" i="29"/>
  <c r="K35" i="29"/>
  <c r="I35" i="29"/>
  <c r="G35" i="29"/>
  <c r="E35" i="29"/>
  <c r="C35" i="29"/>
  <c r="K32" i="29"/>
  <c r="I32" i="29"/>
  <c r="G32" i="29"/>
  <c r="E32" i="29"/>
  <c r="C32" i="29"/>
  <c r="K31" i="29"/>
  <c r="I31" i="29"/>
  <c r="G31" i="29"/>
  <c r="E31" i="29"/>
  <c r="C31" i="29"/>
  <c r="K30" i="29"/>
  <c r="I30" i="29"/>
  <c r="G30" i="29"/>
  <c r="E30" i="29"/>
  <c r="C30" i="29"/>
  <c r="K29" i="29"/>
  <c r="I29" i="29"/>
  <c r="G29" i="29"/>
  <c r="E29" i="29"/>
  <c r="C29" i="29"/>
  <c r="K28" i="29"/>
  <c r="I28" i="29"/>
  <c r="G28" i="29"/>
  <c r="E28" i="29"/>
  <c r="C28" i="29"/>
  <c r="K27" i="29"/>
  <c r="I27" i="29"/>
  <c r="G27" i="29"/>
  <c r="E27" i="29"/>
  <c r="C27" i="29"/>
  <c r="K26" i="29"/>
  <c r="I26" i="29"/>
  <c r="G26" i="29"/>
  <c r="E26" i="29"/>
  <c r="C26" i="29"/>
  <c r="K25" i="29"/>
  <c r="I25" i="29"/>
  <c r="G25" i="29"/>
  <c r="E25" i="29"/>
  <c r="C25" i="29"/>
  <c r="K24" i="29"/>
  <c r="I24" i="29"/>
  <c r="G24" i="29"/>
  <c r="E24" i="29"/>
  <c r="C24" i="29"/>
  <c r="K23" i="29"/>
  <c r="I23" i="29"/>
  <c r="G23" i="29"/>
  <c r="E23" i="29"/>
  <c r="C23" i="29"/>
  <c r="K21" i="29"/>
  <c r="I21" i="29"/>
  <c r="G21" i="29"/>
  <c r="E21" i="29"/>
  <c r="C21" i="29"/>
  <c r="K20" i="29"/>
  <c r="I20" i="29"/>
  <c r="G20" i="29"/>
  <c r="E20" i="29"/>
  <c r="C20" i="29"/>
  <c r="K19" i="29"/>
  <c r="I19" i="29"/>
  <c r="G19" i="29"/>
  <c r="E19" i="29"/>
  <c r="C19" i="29"/>
  <c r="K18" i="29"/>
  <c r="I18" i="29"/>
  <c r="G18" i="29"/>
  <c r="E18" i="29"/>
  <c r="C18" i="29"/>
  <c r="K17" i="29"/>
  <c r="I17" i="29"/>
  <c r="G17" i="29"/>
  <c r="E17" i="29"/>
  <c r="C17" i="29"/>
  <c r="K16" i="29"/>
  <c r="I16" i="29"/>
  <c r="G16" i="29"/>
  <c r="E16" i="29"/>
  <c r="C16" i="29"/>
  <c r="K15" i="29"/>
  <c r="I15" i="29"/>
  <c r="G15" i="29"/>
  <c r="E15" i="29"/>
  <c r="C15" i="29"/>
  <c r="K13" i="29"/>
  <c r="I13" i="29"/>
  <c r="G13" i="29"/>
  <c r="E13" i="29"/>
  <c r="C13" i="29"/>
  <c r="K12" i="29"/>
  <c r="I12" i="29"/>
  <c r="G12" i="29"/>
  <c r="E12" i="29"/>
  <c r="C12" i="29"/>
  <c r="K10" i="29"/>
  <c r="I10" i="29"/>
  <c r="G10" i="29"/>
  <c r="E10" i="29"/>
  <c r="C10" i="29"/>
  <c r="K9" i="29"/>
  <c r="I9" i="29"/>
  <c r="G9" i="29"/>
  <c r="E9" i="29"/>
  <c r="C9" i="29"/>
  <c r="K8" i="29"/>
  <c r="I8" i="29"/>
  <c r="G8" i="29"/>
  <c r="E8" i="29"/>
  <c r="C8" i="29"/>
  <c r="K7" i="29"/>
  <c r="I7" i="29"/>
  <c r="G7" i="29"/>
  <c r="E7" i="29"/>
  <c r="C7" i="29"/>
  <c r="K5" i="29"/>
  <c r="I5" i="29"/>
  <c r="G5" i="29"/>
  <c r="E5" i="29"/>
  <c r="C5" i="29"/>
  <c r="K4" i="29"/>
  <c r="K151" i="29" s="1"/>
  <c r="K153" i="29" s="1"/>
  <c r="I4" i="29"/>
  <c r="I151" i="29" s="1"/>
  <c r="I153" i="29" s="1"/>
  <c r="G4" i="29"/>
  <c r="G151" i="29" s="1"/>
  <c r="G153" i="29" s="1"/>
  <c r="E4" i="29"/>
  <c r="E151" i="29" s="1"/>
  <c r="E153" i="29" s="1"/>
  <c r="C4" i="29"/>
  <c r="C151" i="29" s="1"/>
  <c r="C153" i="29" s="1"/>
  <c r="F87" i="1"/>
  <c r="F96" i="1"/>
  <c r="G72" i="28"/>
  <c r="G71" i="28"/>
  <c r="G70" i="28"/>
  <c r="G69" i="28"/>
  <c r="F68" i="28"/>
  <c r="G62" i="28"/>
  <c r="G61" i="28"/>
  <c r="G60" i="28"/>
  <c r="G59" i="28"/>
  <c r="G56" i="28"/>
  <c r="G55" i="28"/>
  <c r="G49" i="28"/>
  <c r="G48" i="28"/>
  <c r="G47" i="28"/>
  <c r="G46" i="28"/>
  <c r="G45" i="28"/>
  <c r="G44" i="28"/>
  <c r="G43" i="28"/>
  <c r="G42" i="28"/>
  <c r="G41" i="28"/>
  <c r="G36" i="28"/>
  <c r="G35" i="28"/>
  <c r="G34" i="28"/>
  <c r="G33" i="28"/>
  <c r="G32" i="28"/>
  <c r="G31" i="28"/>
  <c r="G30" i="28"/>
  <c r="G29" i="28"/>
  <c r="G26" i="28"/>
  <c r="G57" i="28" s="1"/>
  <c r="G25" i="28"/>
  <c r="G24" i="28" a="1"/>
  <c r="G24" i="28" s="1"/>
  <c r="G22" i="28"/>
  <c r="G21" i="28"/>
  <c r="G20" i="28"/>
  <c r="G19" i="28"/>
  <c r="G18" i="28"/>
  <c r="D18" i="28"/>
  <c r="C18" i="28"/>
  <c r="B18" i="28"/>
  <c r="G13" i="28"/>
  <c r="G12" i="28"/>
  <c r="G11" i="28"/>
  <c r="G68" i="28" s="1"/>
  <c r="G10" i="28"/>
  <c r="G9" i="28"/>
  <c r="G8" i="28"/>
  <c r="G7" i="28"/>
  <c r="G6" i="28"/>
  <c r="G5" i="28"/>
  <c r="M149" i="27"/>
  <c r="K149" i="27"/>
  <c r="I149" i="27"/>
  <c r="G149" i="27"/>
  <c r="E149" i="27"/>
  <c r="C149" i="27"/>
  <c r="M148" i="27"/>
  <c r="K148" i="27"/>
  <c r="I148" i="27"/>
  <c r="G148" i="27"/>
  <c r="E148" i="27"/>
  <c r="C148" i="27"/>
  <c r="M146" i="27"/>
  <c r="K146" i="27"/>
  <c r="I146" i="27"/>
  <c r="G146" i="27"/>
  <c r="E146" i="27"/>
  <c r="C146" i="27"/>
  <c r="M145" i="27"/>
  <c r="K145" i="27"/>
  <c r="I145" i="27"/>
  <c r="G145" i="27"/>
  <c r="E145" i="27"/>
  <c r="C145" i="27"/>
  <c r="M144" i="27"/>
  <c r="K144" i="27"/>
  <c r="I144" i="27"/>
  <c r="G144" i="27"/>
  <c r="E144" i="27"/>
  <c r="C144" i="27"/>
  <c r="M143" i="27"/>
  <c r="K143" i="27"/>
  <c r="I143" i="27"/>
  <c r="G143" i="27"/>
  <c r="E143" i="27"/>
  <c r="C143" i="27"/>
  <c r="M142" i="27"/>
  <c r="K142" i="27"/>
  <c r="I142" i="27"/>
  <c r="G142" i="27"/>
  <c r="E142" i="27"/>
  <c r="C142" i="27"/>
  <c r="M141" i="27"/>
  <c r="K141" i="27"/>
  <c r="I141" i="27"/>
  <c r="G141" i="27"/>
  <c r="E141" i="27"/>
  <c r="C141" i="27"/>
  <c r="M140" i="27"/>
  <c r="K140" i="27"/>
  <c r="I140" i="27"/>
  <c r="G140" i="27"/>
  <c r="E140" i="27"/>
  <c r="C140" i="27"/>
  <c r="M139" i="27"/>
  <c r="K139" i="27"/>
  <c r="I139" i="27"/>
  <c r="G139" i="27"/>
  <c r="E139" i="27"/>
  <c r="C139" i="27"/>
  <c r="M137" i="27"/>
  <c r="K137" i="27"/>
  <c r="I137" i="27"/>
  <c r="G137" i="27"/>
  <c r="E137" i="27"/>
  <c r="C137" i="27"/>
  <c r="M136" i="27"/>
  <c r="K136" i="27"/>
  <c r="I136" i="27"/>
  <c r="G136" i="27"/>
  <c r="E136" i="27"/>
  <c r="C136" i="27"/>
  <c r="M135" i="27"/>
  <c r="K135" i="27"/>
  <c r="I135" i="27"/>
  <c r="G135" i="27"/>
  <c r="E135" i="27"/>
  <c r="C135" i="27"/>
  <c r="M133" i="27"/>
  <c r="K133" i="27"/>
  <c r="I133" i="27"/>
  <c r="G133" i="27"/>
  <c r="E133" i="27"/>
  <c r="C133" i="27"/>
  <c r="M132" i="27"/>
  <c r="K132" i="27"/>
  <c r="I132" i="27"/>
  <c r="G132" i="27"/>
  <c r="E132" i="27"/>
  <c r="C132" i="27"/>
  <c r="M131" i="27"/>
  <c r="K131" i="27"/>
  <c r="I131" i="27"/>
  <c r="G131" i="27"/>
  <c r="E131" i="27"/>
  <c r="C131" i="27"/>
  <c r="M130" i="27"/>
  <c r="K130" i="27"/>
  <c r="I130" i="27"/>
  <c r="G130" i="27"/>
  <c r="E130" i="27"/>
  <c r="C130" i="27"/>
  <c r="M129" i="27"/>
  <c r="K129" i="27"/>
  <c r="I129" i="27"/>
  <c r="G129" i="27"/>
  <c r="E129" i="27"/>
  <c r="C129" i="27"/>
  <c r="M128" i="27"/>
  <c r="K128" i="27"/>
  <c r="I128" i="27"/>
  <c r="G128" i="27"/>
  <c r="E128" i="27"/>
  <c r="C128" i="27"/>
  <c r="M127" i="27"/>
  <c r="K127" i="27"/>
  <c r="I127" i="27"/>
  <c r="G127" i="27"/>
  <c r="E127" i="27"/>
  <c r="C127" i="27"/>
  <c r="M126" i="27"/>
  <c r="K126" i="27"/>
  <c r="I126" i="27"/>
  <c r="G126" i="27"/>
  <c r="E126" i="27"/>
  <c r="C126" i="27"/>
  <c r="M125" i="27"/>
  <c r="K125" i="27"/>
  <c r="I125" i="27"/>
  <c r="G125" i="27"/>
  <c r="E125" i="27"/>
  <c r="C125" i="27"/>
  <c r="M124" i="27"/>
  <c r="K124" i="27"/>
  <c r="I124" i="27"/>
  <c r="G124" i="27"/>
  <c r="E124" i="27"/>
  <c r="C124" i="27"/>
  <c r="M123" i="27"/>
  <c r="K123" i="27"/>
  <c r="I123" i="27"/>
  <c r="G123" i="27"/>
  <c r="E123" i="27"/>
  <c r="C123" i="27"/>
  <c r="M122" i="27"/>
  <c r="K122" i="27"/>
  <c r="I122" i="27"/>
  <c r="G122" i="27"/>
  <c r="E122" i="27"/>
  <c r="C122" i="27"/>
  <c r="M121" i="27"/>
  <c r="K121" i="27"/>
  <c r="I121" i="27"/>
  <c r="G121" i="27"/>
  <c r="E121" i="27"/>
  <c r="C121" i="27"/>
  <c r="M120" i="27"/>
  <c r="K120" i="27"/>
  <c r="I120" i="27"/>
  <c r="G120" i="27"/>
  <c r="E120" i="27"/>
  <c r="C120" i="27"/>
  <c r="M119" i="27"/>
  <c r="K119" i="27"/>
  <c r="I119" i="27"/>
  <c r="G119" i="27"/>
  <c r="E119" i="27"/>
  <c r="C119" i="27"/>
  <c r="M118" i="27"/>
  <c r="K118" i="27"/>
  <c r="I118" i="27"/>
  <c r="G118" i="27"/>
  <c r="E118" i="27"/>
  <c r="C118" i="27"/>
  <c r="M117" i="27"/>
  <c r="K117" i="27"/>
  <c r="I117" i="27"/>
  <c r="G117" i="27"/>
  <c r="E117" i="27"/>
  <c r="C117" i="27"/>
  <c r="M116" i="27"/>
  <c r="K116" i="27"/>
  <c r="I116" i="27"/>
  <c r="G116" i="27"/>
  <c r="E116" i="27"/>
  <c r="C116" i="27"/>
  <c r="M115" i="27"/>
  <c r="K115" i="27"/>
  <c r="I115" i="27"/>
  <c r="G115" i="27"/>
  <c r="E115" i="27"/>
  <c r="C115" i="27"/>
  <c r="M114" i="27"/>
  <c r="K114" i="27"/>
  <c r="I114" i="27"/>
  <c r="G114" i="27"/>
  <c r="E114" i="27"/>
  <c r="C114" i="27"/>
  <c r="M113" i="27"/>
  <c r="K113" i="27"/>
  <c r="I113" i="27"/>
  <c r="G113" i="27"/>
  <c r="E113" i="27"/>
  <c r="C113" i="27"/>
  <c r="M112" i="27"/>
  <c r="K112" i="27"/>
  <c r="I112" i="27"/>
  <c r="G112" i="27"/>
  <c r="E112" i="27"/>
  <c r="C112" i="27"/>
  <c r="M111" i="27"/>
  <c r="M151" i="27" s="1"/>
  <c r="M153" i="27" s="1"/>
  <c r="K111" i="27"/>
  <c r="I111" i="27"/>
  <c r="G111" i="27"/>
  <c r="E111" i="27"/>
  <c r="C111" i="27"/>
  <c r="K109" i="27"/>
  <c r="I109" i="27"/>
  <c r="G109" i="27"/>
  <c r="E109" i="27"/>
  <c r="C109" i="27"/>
  <c r="K108" i="27"/>
  <c r="I108" i="27"/>
  <c r="G108" i="27"/>
  <c r="E108" i="27"/>
  <c r="C108" i="27"/>
  <c r="K107" i="27"/>
  <c r="I107" i="27"/>
  <c r="G107" i="27"/>
  <c r="E107" i="27"/>
  <c r="C107" i="27"/>
  <c r="K106" i="27"/>
  <c r="K105" i="27"/>
  <c r="I105" i="27"/>
  <c r="G105" i="27"/>
  <c r="E105" i="27"/>
  <c r="C105" i="27"/>
  <c r="K104" i="27"/>
  <c r="I104" i="27"/>
  <c r="G104" i="27"/>
  <c r="E104" i="27"/>
  <c r="C104" i="27"/>
  <c r="K103" i="27"/>
  <c r="I103" i="27"/>
  <c r="G103" i="27"/>
  <c r="E103" i="27"/>
  <c r="C103" i="27"/>
  <c r="K102" i="27"/>
  <c r="I102" i="27"/>
  <c r="G102" i="27"/>
  <c r="E102" i="27"/>
  <c r="C102" i="27"/>
  <c r="K101" i="27"/>
  <c r="I101" i="27"/>
  <c r="G101" i="27"/>
  <c r="E101" i="27"/>
  <c r="C101" i="27"/>
  <c r="K100" i="27"/>
  <c r="I100" i="27"/>
  <c r="G100" i="27"/>
  <c r="E100" i="27"/>
  <c r="C100" i="27"/>
  <c r="K99" i="27"/>
  <c r="I99" i="27"/>
  <c r="G99" i="27"/>
  <c r="E99" i="27"/>
  <c r="C99" i="27"/>
  <c r="K96" i="27"/>
  <c r="I96" i="27"/>
  <c r="G96" i="27"/>
  <c r="E96" i="27"/>
  <c r="C96" i="27"/>
  <c r="K95" i="27"/>
  <c r="I95" i="27"/>
  <c r="G95" i="27"/>
  <c r="E95" i="27"/>
  <c r="C95" i="27"/>
  <c r="K94" i="27"/>
  <c r="I94" i="27"/>
  <c r="G94" i="27"/>
  <c r="E94" i="27"/>
  <c r="C94" i="27"/>
  <c r="K93" i="27"/>
  <c r="I93" i="27"/>
  <c r="G93" i="27"/>
  <c r="E93" i="27"/>
  <c r="C93" i="27"/>
  <c r="K91" i="27"/>
  <c r="I91" i="27"/>
  <c r="G91" i="27"/>
  <c r="E91" i="27"/>
  <c r="C91" i="27"/>
  <c r="K90" i="27"/>
  <c r="I90" i="27"/>
  <c r="G90" i="27"/>
  <c r="E90" i="27"/>
  <c r="C90" i="27"/>
  <c r="K89" i="27"/>
  <c r="I89" i="27"/>
  <c r="G89" i="27"/>
  <c r="E89" i="27"/>
  <c r="C89" i="27"/>
  <c r="K88" i="27"/>
  <c r="I88" i="27"/>
  <c r="G88" i="27"/>
  <c r="E88" i="27"/>
  <c r="C88" i="27"/>
  <c r="K87" i="27"/>
  <c r="I87" i="27"/>
  <c r="G87" i="27"/>
  <c r="E87" i="27"/>
  <c r="C87" i="27"/>
  <c r="K84" i="27"/>
  <c r="I84" i="27"/>
  <c r="G84" i="27"/>
  <c r="E84" i="27"/>
  <c r="C84" i="27"/>
  <c r="K83" i="27"/>
  <c r="I83" i="27"/>
  <c r="G83" i="27"/>
  <c r="E83" i="27"/>
  <c r="C83" i="27"/>
  <c r="K82" i="27"/>
  <c r="I82" i="27"/>
  <c r="G82" i="27"/>
  <c r="E82" i="27"/>
  <c r="C82" i="27"/>
  <c r="K81" i="27"/>
  <c r="I81" i="27"/>
  <c r="G81" i="27"/>
  <c r="E81" i="27"/>
  <c r="C81" i="27"/>
  <c r="K80" i="27"/>
  <c r="I80" i="27"/>
  <c r="G80" i="27"/>
  <c r="E80" i="27"/>
  <c r="C80" i="27"/>
  <c r="K79" i="27"/>
  <c r="I79" i="27"/>
  <c r="G79" i="27"/>
  <c r="E79" i="27"/>
  <c r="C79" i="27"/>
  <c r="K78" i="27"/>
  <c r="I78" i="27"/>
  <c r="G78" i="27"/>
  <c r="E78" i="27"/>
  <c r="C78" i="27"/>
  <c r="K77" i="27"/>
  <c r="I77" i="27"/>
  <c r="G77" i="27"/>
  <c r="E77" i="27"/>
  <c r="C77" i="27"/>
  <c r="K76" i="27"/>
  <c r="I76" i="27"/>
  <c r="G76" i="27"/>
  <c r="E76" i="27"/>
  <c r="C76" i="27"/>
  <c r="K74" i="27"/>
  <c r="I74" i="27"/>
  <c r="G74" i="27"/>
  <c r="E74" i="27"/>
  <c r="C74" i="27"/>
  <c r="K73" i="27"/>
  <c r="I73" i="27"/>
  <c r="G73" i="27"/>
  <c r="E73" i="27"/>
  <c r="C73" i="27"/>
  <c r="K72" i="27"/>
  <c r="I72" i="27"/>
  <c r="G72" i="27"/>
  <c r="E72" i="27"/>
  <c r="C72" i="27"/>
  <c r="K71" i="27"/>
  <c r="I71" i="27"/>
  <c r="G71" i="27"/>
  <c r="E71" i="27"/>
  <c r="C71" i="27"/>
  <c r="K70" i="27"/>
  <c r="I70" i="27"/>
  <c r="G70" i="27"/>
  <c r="E70" i="27"/>
  <c r="C70" i="27"/>
  <c r="K69" i="27"/>
  <c r="I69" i="27"/>
  <c r="G69" i="27"/>
  <c r="E69" i="27"/>
  <c r="C69" i="27"/>
  <c r="K68" i="27"/>
  <c r="I68" i="27"/>
  <c r="G68" i="27"/>
  <c r="E68" i="27"/>
  <c r="C68" i="27"/>
  <c r="K67" i="27"/>
  <c r="I67" i="27"/>
  <c r="G67" i="27"/>
  <c r="E67" i="27"/>
  <c r="C67" i="27"/>
  <c r="K66" i="27"/>
  <c r="I66" i="27"/>
  <c r="G66" i="27"/>
  <c r="E66" i="27"/>
  <c r="C66" i="27"/>
  <c r="K65" i="27"/>
  <c r="I65" i="27"/>
  <c r="G65" i="27"/>
  <c r="E65" i="27"/>
  <c r="C65" i="27"/>
  <c r="K64" i="27"/>
  <c r="I64" i="27"/>
  <c r="G64" i="27"/>
  <c r="E64" i="27"/>
  <c r="C64" i="27"/>
  <c r="K63" i="27"/>
  <c r="I63" i="27"/>
  <c r="G63" i="27"/>
  <c r="E63" i="27"/>
  <c r="C63" i="27"/>
  <c r="K62" i="27"/>
  <c r="I62" i="27"/>
  <c r="G62" i="27"/>
  <c r="E62" i="27"/>
  <c r="C62" i="27"/>
  <c r="K61" i="27"/>
  <c r="I61" i="27"/>
  <c r="G61" i="27"/>
  <c r="E61" i="27"/>
  <c r="C61" i="27"/>
  <c r="K59" i="27"/>
  <c r="I59" i="27"/>
  <c r="G59" i="27"/>
  <c r="E59" i="27"/>
  <c r="C59" i="27"/>
  <c r="K58" i="27"/>
  <c r="I58" i="27"/>
  <c r="G58" i="27"/>
  <c r="E58" i="27"/>
  <c r="C58" i="27"/>
  <c r="K57" i="27"/>
  <c r="I57" i="27"/>
  <c r="G57" i="27"/>
  <c r="E57" i="27"/>
  <c r="C57" i="27"/>
  <c r="K56" i="27"/>
  <c r="I56" i="27"/>
  <c r="G56" i="27"/>
  <c r="E56" i="27"/>
  <c r="C56" i="27"/>
  <c r="K55" i="27"/>
  <c r="I55" i="27"/>
  <c r="G55" i="27"/>
  <c r="E55" i="27"/>
  <c r="C55" i="27"/>
  <c r="K54" i="27"/>
  <c r="I54" i="27"/>
  <c r="G54" i="27"/>
  <c r="E54" i="27"/>
  <c r="C54" i="27"/>
  <c r="K53" i="27"/>
  <c r="I53" i="27"/>
  <c r="G53" i="27"/>
  <c r="E53" i="27"/>
  <c r="C53" i="27"/>
  <c r="K51" i="27"/>
  <c r="I51" i="27"/>
  <c r="G51" i="27"/>
  <c r="E51" i="27"/>
  <c r="C51" i="27"/>
  <c r="K50" i="27"/>
  <c r="I50" i="27"/>
  <c r="G50" i="27"/>
  <c r="E50" i="27"/>
  <c r="C50" i="27"/>
  <c r="K49" i="27"/>
  <c r="I49" i="27"/>
  <c r="G49" i="27"/>
  <c r="E49" i="27"/>
  <c r="C49" i="27"/>
  <c r="K48" i="27"/>
  <c r="I48" i="27"/>
  <c r="G48" i="27"/>
  <c r="E48" i="27"/>
  <c r="C48" i="27"/>
  <c r="K47" i="27"/>
  <c r="I47" i="27"/>
  <c r="G47" i="27"/>
  <c r="E47" i="27"/>
  <c r="C47" i="27"/>
  <c r="K46" i="27"/>
  <c r="I46" i="27"/>
  <c r="G46" i="27"/>
  <c r="E46" i="27"/>
  <c r="C46" i="27"/>
  <c r="K45" i="27"/>
  <c r="I45" i="27"/>
  <c r="G45" i="27"/>
  <c r="E45" i="27"/>
  <c r="C45" i="27"/>
  <c r="K44" i="27"/>
  <c r="I44" i="27"/>
  <c r="G44" i="27"/>
  <c r="E44" i="27"/>
  <c r="C44" i="27"/>
  <c r="K43" i="27"/>
  <c r="I43" i="27"/>
  <c r="G43" i="27"/>
  <c r="E43" i="27"/>
  <c r="C43" i="27"/>
  <c r="K41" i="27"/>
  <c r="I41" i="27"/>
  <c r="G41" i="27"/>
  <c r="E41" i="27"/>
  <c r="C41" i="27"/>
  <c r="K40" i="27"/>
  <c r="I40" i="27"/>
  <c r="G40" i="27"/>
  <c r="E40" i="27"/>
  <c r="C40" i="27"/>
  <c r="K39" i="27"/>
  <c r="I39" i="27"/>
  <c r="G39" i="27"/>
  <c r="E39" i="27"/>
  <c r="C39" i="27"/>
  <c r="K38" i="27"/>
  <c r="I38" i="27"/>
  <c r="G38" i="27"/>
  <c r="E38" i="27"/>
  <c r="C38" i="27"/>
  <c r="K37" i="27"/>
  <c r="I37" i="27"/>
  <c r="G37" i="27"/>
  <c r="E37" i="27"/>
  <c r="C37" i="27"/>
  <c r="K36" i="27"/>
  <c r="I36" i="27"/>
  <c r="G36" i="27"/>
  <c r="E36" i="27"/>
  <c r="C36" i="27"/>
  <c r="K35" i="27"/>
  <c r="I35" i="27"/>
  <c r="G35" i="27"/>
  <c r="E35" i="27"/>
  <c r="C35" i="27"/>
  <c r="K32" i="27"/>
  <c r="I32" i="27"/>
  <c r="G32" i="27"/>
  <c r="E32" i="27"/>
  <c r="C32" i="27"/>
  <c r="K31" i="27"/>
  <c r="I31" i="27"/>
  <c r="G31" i="27"/>
  <c r="E31" i="27"/>
  <c r="C31" i="27"/>
  <c r="K30" i="27"/>
  <c r="I30" i="27"/>
  <c r="G30" i="27"/>
  <c r="E30" i="27"/>
  <c r="C30" i="27"/>
  <c r="K29" i="27"/>
  <c r="I29" i="27"/>
  <c r="G29" i="27"/>
  <c r="E29" i="27"/>
  <c r="C29" i="27"/>
  <c r="K28" i="27"/>
  <c r="I28" i="27"/>
  <c r="G28" i="27"/>
  <c r="E28" i="27"/>
  <c r="C28" i="27"/>
  <c r="K27" i="27"/>
  <c r="I27" i="27"/>
  <c r="G27" i="27"/>
  <c r="E27" i="27"/>
  <c r="C27" i="27"/>
  <c r="K26" i="27"/>
  <c r="I26" i="27"/>
  <c r="G26" i="27"/>
  <c r="E26" i="27"/>
  <c r="C26" i="27"/>
  <c r="K25" i="27"/>
  <c r="I25" i="27"/>
  <c r="G25" i="27"/>
  <c r="E25" i="27"/>
  <c r="C25" i="27"/>
  <c r="K24" i="27"/>
  <c r="I24" i="27"/>
  <c r="G24" i="27"/>
  <c r="E24" i="27"/>
  <c r="C24" i="27"/>
  <c r="K23" i="27"/>
  <c r="I23" i="27"/>
  <c r="G23" i="27"/>
  <c r="E23" i="27"/>
  <c r="C23" i="27"/>
  <c r="K21" i="27"/>
  <c r="I21" i="27"/>
  <c r="G21" i="27"/>
  <c r="E21" i="27"/>
  <c r="C21" i="27"/>
  <c r="K20" i="27"/>
  <c r="I20" i="27"/>
  <c r="G20" i="27"/>
  <c r="E20" i="27"/>
  <c r="C20" i="27"/>
  <c r="K19" i="27"/>
  <c r="I19" i="27"/>
  <c r="G19" i="27"/>
  <c r="E19" i="27"/>
  <c r="C19" i="27"/>
  <c r="K18" i="27"/>
  <c r="I18" i="27"/>
  <c r="G18" i="27"/>
  <c r="E18" i="27"/>
  <c r="C18" i="27"/>
  <c r="K17" i="27"/>
  <c r="I17" i="27"/>
  <c r="G17" i="27"/>
  <c r="E17" i="27"/>
  <c r="C17" i="27"/>
  <c r="K16" i="27"/>
  <c r="I16" i="27"/>
  <c r="G16" i="27"/>
  <c r="E16" i="27"/>
  <c r="C16" i="27"/>
  <c r="K15" i="27"/>
  <c r="I15" i="27"/>
  <c r="G15" i="27"/>
  <c r="E15" i="27"/>
  <c r="C15" i="27"/>
  <c r="K13" i="27"/>
  <c r="I13" i="27"/>
  <c r="G13" i="27"/>
  <c r="E13" i="27"/>
  <c r="C13" i="27"/>
  <c r="K12" i="27"/>
  <c r="I12" i="27"/>
  <c r="G12" i="27"/>
  <c r="E12" i="27"/>
  <c r="C12" i="27"/>
  <c r="K10" i="27"/>
  <c r="I10" i="27"/>
  <c r="G10" i="27"/>
  <c r="E10" i="27"/>
  <c r="C10" i="27"/>
  <c r="K9" i="27"/>
  <c r="I9" i="27"/>
  <c r="G9" i="27"/>
  <c r="E9" i="27"/>
  <c r="C9" i="27"/>
  <c r="K8" i="27"/>
  <c r="I8" i="27"/>
  <c r="G8" i="27"/>
  <c r="E8" i="27"/>
  <c r="C8" i="27"/>
  <c r="K7" i="27"/>
  <c r="I7" i="27"/>
  <c r="G7" i="27"/>
  <c r="E7" i="27"/>
  <c r="C7" i="27"/>
  <c r="K5" i="27"/>
  <c r="I5" i="27"/>
  <c r="G5" i="27"/>
  <c r="E5" i="27"/>
  <c r="C5" i="27"/>
  <c r="K4" i="27"/>
  <c r="K151" i="27" s="1"/>
  <c r="K153" i="27" s="1"/>
  <c r="I4" i="27"/>
  <c r="I151" i="27" s="1"/>
  <c r="I153" i="27" s="1"/>
  <c r="G4" i="27"/>
  <c r="G151" i="27" s="1"/>
  <c r="G153" i="27" s="1"/>
  <c r="E4" i="27"/>
  <c r="E151" i="27" s="1"/>
  <c r="E153" i="27" s="1"/>
  <c r="C4" i="27"/>
  <c r="C151" i="27" s="1"/>
  <c r="C153" i="27" s="1"/>
  <c r="G74" i="28" l="1"/>
  <c r="G37" i="28"/>
  <c r="G99" i="28"/>
  <c r="G100" i="28" s="1"/>
  <c r="J8" i="63" s="1"/>
  <c r="G50" i="28"/>
  <c r="G58" i="28"/>
  <c r="G63" i="28" s="1"/>
  <c r="G64" i="28" s="1"/>
  <c r="G14" i="28"/>
  <c r="G72" i="26" l="1"/>
  <c r="G71" i="26"/>
  <c r="G70" i="26"/>
  <c r="G69" i="26"/>
  <c r="F68" i="26"/>
  <c r="G62" i="26"/>
  <c r="G61" i="26"/>
  <c r="G60" i="26"/>
  <c r="G59" i="26"/>
  <c r="G56" i="26"/>
  <c r="G55" i="26"/>
  <c r="G49" i="26"/>
  <c r="G48" i="26"/>
  <c r="G47" i="26"/>
  <c r="G46" i="26"/>
  <c r="G45" i="26"/>
  <c r="G44" i="26"/>
  <c r="G43" i="26"/>
  <c r="G42" i="26"/>
  <c r="G41" i="26"/>
  <c r="G36" i="26"/>
  <c r="G35" i="26"/>
  <c r="G34" i="26"/>
  <c r="G33" i="26"/>
  <c r="G32" i="26"/>
  <c r="G31" i="26"/>
  <c r="G30" i="26"/>
  <c r="G29" i="26"/>
  <c r="G26" i="26"/>
  <c r="G57" i="26" s="1"/>
  <c r="G25" i="26"/>
  <c r="G24" i="26" a="1"/>
  <c r="G24" i="26" s="1"/>
  <c r="G22" i="26"/>
  <c r="G21" i="26"/>
  <c r="G20" i="26"/>
  <c r="G19" i="26"/>
  <c r="G18" i="26"/>
  <c r="D18" i="26"/>
  <c r="C18" i="26"/>
  <c r="B18" i="26"/>
  <c r="G13" i="26"/>
  <c r="G12" i="26"/>
  <c r="G11" i="26"/>
  <c r="G10" i="26"/>
  <c r="G9" i="26"/>
  <c r="G8" i="26"/>
  <c r="G7" i="26"/>
  <c r="G6" i="26"/>
  <c r="G5" i="26"/>
  <c r="M149" i="25"/>
  <c r="K149" i="25"/>
  <c r="I149" i="25"/>
  <c r="G149" i="25"/>
  <c r="E149" i="25"/>
  <c r="C149" i="25"/>
  <c r="M148" i="25"/>
  <c r="K148" i="25"/>
  <c r="I148" i="25"/>
  <c r="G148" i="25"/>
  <c r="E148" i="25"/>
  <c r="C148" i="25"/>
  <c r="M146" i="25"/>
  <c r="K146" i="25"/>
  <c r="I146" i="25"/>
  <c r="G146" i="25"/>
  <c r="E146" i="25"/>
  <c r="C146" i="25"/>
  <c r="M145" i="25"/>
  <c r="K145" i="25"/>
  <c r="I145" i="25"/>
  <c r="G145" i="25"/>
  <c r="E145" i="25"/>
  <c r="C145" i="25"/>
  <c r="M144" i="25"/>
  <c r="K144" i="25"/>
  <c r="I144" i="25"/>
  <c r="G144" i="25"/>
  <c r="E144" i="25"/>
  <c r="C144" i="25"/>
  <c r="M143" i="25"/>
  <c r="K143" i="25"/>
  <c r="I143" i="25"/>
  <c r="G143" i="25"/>
  <c r="E143" i="25"/>
  <c r="C143" i="25"/>
  <c r="M142" i="25"/>
  <c r="K142" i="25"/>
  <c r="I142" i="25"/>
  <c r="G142" i="25"/>
  <c r="E142" i="25"/>
  <c r="C142" i="25"/>
  <c r="M141" i="25"/>
  <c r="K141" i="25"/>
  <c r="I141" i="25"/>
  <c r="G141" i="25"/>
  <c r="E141" i="25"/>
  <c r="C141" i="25"/>
  <c r="M140" i="25"/>
  <c r="K140" i="25"/>
  <c r="I140" i="25"/>
  <c r="G140" i="25"/>
  <c r="E140" i="25"/>
  <c r="C140" i="25"/>
  <c r="M139" i="25"/>
  <c r="K139" i="25"/>
  <c r="I139" i="25"/>
  <c r="G139" i="25"/>
  <c r="E139" i="25"/>
  <c r="C139" i="25"/>
  <c r="M137" i="25"/>
  <c r="K137" i="25"/>
  <c r="I137" i="25"/>
  <c r="G137" i="25"/>
  <c r="E137" i="25"/>
  <c r="C137" i="25"/>
  <c r="M136" i="25"/>
  <c r="K136" i="25"/>
  <c r="I136" i="25"/>
  <c r="G136" i="25"/>
  <c r="E136" i="25"/>
  <c r="C136" i="25"/>
  <c r="M135" i="25"/>
  <c r="K135" i="25"/>
  <c r="I135" i="25"/>
  <c r="G135" i="25"/>
  <c r="E135" i="25"/>
  <c r="C135" i="25"/>
  <c r="M133" i="25"/>
  <c r="K133" i="25"/>
  <c r="I133" i="25"/>
  <c r="G133" i="25"/>
  <c r="E133" i="25"/>
  <c r="C133" i="25"/>
  <c r="M132" i="25"/>
  <c r="K132" i="25"/>
  <c r="I132" i="25"/>
  <c r="G132" i="25"/>
  <c r="E132" i="25"/>
  <c r="C132" i="25"/>
  <c r="M131" i="25"/>
  <c r="K131" i="25"/>
  <c r="I131" i="25"/>
  <c r="G131" i="25"/>
  <c r="E131" i="25"/>
  <c r="C131" i="25"/>
  <c r="M130" i="25"/>
  <c r="K130" i="25"/>
  <c r="I130" i="25"/>
  <c r="G130" i="25"/>
  <c r="E130" i="25"/>
  <c r="C130" i="25"/>
  <c r="M129" i="25"/>
  <c r="K129" i="25"/>
  <c r="I129" i="25"/>
  <c r="G129" i="25"/>
  <c r="E129" i="25"/>
  <c r="C129" i="25"/>
  <c r="M128" i="25"/>
  <c r="K128" i="25"/>
  <c r="I128" i="25"/>
  <c r="G128" i="25"/>
  <c r="E128" i="25"/>
  <c r="C128" i="25"/>
  <c r="M127" i="25"/>
  <c r="K127" i="25"/>
  <c r="I127" i="25"/>
  <c r="G127" i="25"/>
  <c r="E127" i="25"/>
  <c r="C127" i="25"/>
  <c r="M126" i="25"/>
  <c r="K126" i="25"/>
  <c r="I126" i="25"/>
  <c r="G126" i="25"/>
  <c r="E126" i="25"/>
  <c r="C126" i="25"/>
  <c r="M125" i="25"/>
  <c r="K125" i="25"/>
  <c r="I125" i="25"/>
  <c r="G125" i="25"/>
  <c r="E125" i="25"/>
  <c r="C125" i="25"/>
  <c r="M124" i="25"/>
  <c r="K124" i="25"/>
  <c r="I124" i="25"/>
  <c r="G124" i="25"/>
  <c r="E124" i="25"/>
  <c r="C124" i="25"/>
  <c r="M123" i="25"/>
  <c r="K123" i="25"/>
  <c r="I123" i="25"/>
  <c r="G123" i="25"/>
  <c r="E123" i="25"/>
  <c r="C123" i="25"/>
  <c r="M122" i="25"/>
  <c r="K122" i="25"/>
  <c r="I122" i="25"/>
  <c r="G122" i="25"/>
  <c r="E122" i="25"/>
  <c r="C122" i="25"/>
  <c r="M121" i="25"/>
  <c r="K121" i="25"/>
  <c r="I121" i="25"/>
  <c r="G121" i="25"/>
  <c r="E121" i="25"/>
  <c r="C121" i="25"/>
  <c r="M120" i="25"/>
  <c r="K120" i="25"/>
  <c r="I120" i="25"/>
  <c r="G120" i="25"/>
  <c r="E120" i="25"/>
  <c r="C120" i="25"/>
  <c r="M119" i="25"/>
  <c r="K119" i="25"/>
  <c r="I119" i="25"/>
  <c r="G119" i="25"/>
  <c r="E119" i="25"/>
  <c r="C119" i="25"/>
  <c r="M118" i="25"/>
  <c r="K118" i="25"/>
  <c r="I118" i="25"/>
  <c r="G118" i="25"/>
  <c r="E118" i="25"/>
  <c r="C118" i="25"/>
  <c r="M117" i="25"/>
  <c r="K117" i="25"/>
  <c r="I117" i="25"/>
  <c r="G117" i="25"/>
  <c r="E117" i="25"/>
  <c r="C117" i="25"/>
  <c r="M116" i="25"/>
  <c r="K116" i="25"/>
  <c r="I116" i="25"/>
  <c r="G116" i="25"/>
  <c r="E116" i="25"/>
  <c r="C116" i="25"/>
  <c r="M115" i="25"/>
  <c r="K115" i="25"/>
  <c r="I115" i="25"/>
  <c r="G115" i="25"/>
  <c r="E115" i="25"/>
  <c r="C115" i="25"/>
  <c r="M114" i="25"/>
  <c r="K114" i="25"/>
  <c r="I114" i="25"/>
  <c r="G114" i="25"/>
  <c r="E114" i="25"/>
  <c r="C114" i="25"/>
  <c r="M113" i="25"/>
  <c r="K113" i="25"/>
  <c r="I113" i="25"/>
  <c r="G113" i="25"/>
  <c r="E113" i="25"/>
  <c r="C113" i="25"/>
  <c r="M112" i="25"/>
  <c r="K112" i="25"/>
  <c r="I112" i="25"/>
  <c r="G112" i="25"/>
  <c r="E112" i="25"/>
  <c r="C112" i="25"/>
  <c r="M111" i="25"/>
  <c r="M151" i="25" s="1"/>
  <c r="M153" i="25" s="1"/>
  <c r="K111" i="25"/>
  <c r="I111" i="25"/>
  <c r="G111" i="25"/>
  <c r="E111" i="25"/>
  <c r="C111" i="25"/>
  <c r="K109" i="25"/>
  <c r="I109" i="25"/>
  <c r="G109" i="25"/>
  <c r="E109" i="25"/>
  <c r="C109" i="25"/>
  <c r="K108" i="25"/>
  <c r="I108" i="25"/>
  <c r="G108" i="25"/>
  <c r="E108" i="25"/>
  <c r="C108" i="25"/>
  <c r="K107" i="25"/>
  <c r="I107" i="25"/>
  <c r="G107" i="25"/>
  <c r="E107" i="25"/>
  <c r="C107" i="25"/>
  <c r="K106" i="25"/>
  <c r="K105" i="25"/>
  <c r="I105" i="25"/>
  <c r="G105" i="25"/>
  <c r="E105" i="25"/>
  <c r="C105" i="25"/>
  <c r="K104" i="25"/>
  <c r="I104" i="25"/>
  <c r="G104" i="25"/>
  <c r="E104" i="25"/>
  <c r="C104" i="25"/>
  <c r="K103" i="25"/>
  <c r="I103" i="25"/>
  <c r="G103" i="25"/>
  <c r="E103" i="25"/>
  <c r="C103" i="25"/>
  <c r="K102" i="25"/>
  <c r="I102" i="25"/>
  <c r="G102" i="25"/>
  <c r="E102" i="25"/>
  <c r="C102" i="25"/>
  <c r="K101" i="25"/>
  <c r="I101" i="25"/>
  <c r="G101" i="25"/>
  <c r="E101" i="25"/>
  <c r="C101" i="25"/>
  <c r="K100" i="25"/>
  <c r="I100" i="25"/>
  <c r="G100" i="25"/>
  <c r="E100" i="25"/>
  <c r="C100" i="25"/>
  <c r="K99" i="25"/>
  <c r="I99" i="25"/>
  <c r="G99" i="25"/>
  <c r="E99" i="25"/>
  <c r="C99" i="25"/>
  <c r="K96" i="25"/>
  <c r="I96" i="25"/>
  <c r="G96" i="25"/>
  <c r="E96" i="25"/>
  <c r="C96" i="25"/>
  <c r="K95" i="25"/>
  <c r="I95" i="25"/>
  <c r="G95" i="25"/>
  <c r="E95" i="25"/>
  <c r="C95" i="25"/>
  <c r="K94" i="25"/>
  <c r="I94" i="25"/>
  <c r="G94" i="25"/>
  <c r="E94" i="25"/>
  <c r="C94" i="25"/>
  <c r="K93" i="25"/>
  <c r="I93" i="25"/>
  <c r="G93" i="25"/>
  <c r="E93" i="25"/>
  <c r="C93" i="25"/>
  <c r="K91" i="25"/>
  <c r="I91" i="25"/>
  <c r="G91" i="25"/>
  <c r="E91" i="25"/>
  <c r="C91" i="25"/>
  <c r="K90" i="25"/>
  <c r="I90" i="25"/>
  <c r="G90" i="25"/>
  <c r="E90" i="25"/>
  <c r="C90" i="25"/>
  <c r="K89" i="25"/>
  <c r="I89" i="25"/>
  <c r="G89" i="25"/>
  <c r="E89" i="25"/>
  <c r="C89" i="25"/>
  <c r="K88" i="25"/>
  <c r="I88" i="25"/>
  <c r="G88" i="25"/>
  <c r="E88" i="25"/>
  <c r="C88" i="25"/>
  <c r="K87" i="25"/>
  <c r="I87" i="25"/>
  <c r="G87" i="25"/>
  <c r="E87" i="25"/>
  <c r="C87" i="25"/>
  <c r="K84" i="25"/>
  <c r="I84" i="25"/>
  <c r="G84" i="25"/>
  <c r="E84" i="25"/>
  <c r="C84" i="25"/>
  <c r="K83" i="25"/>
  <c r="I83" i="25"/>
  <c r="G83" i="25"/>
  <c r="E83" i="25"/>
  <c r="C83" i="25"/>
  <c r="K82" i="25"/>
  <c r="I82" i="25"/>
  <c r="G82" i="25"/>
  <c r="E82" i="25"/>
  <c r="C82" i="25"/>
  <c r="K81" i="25"/>
  <c r="I81" i="25"/>
  <c r="G81" i="25"/>
  <c r="E81" i="25"/>
  <c r="C81" i="25"/>
  <c r="K80" i="25"/>
  <c r="I80" i="25"/>
  <c r="G80" i="25"/>
  <c r="E80" i="25"/>
  <c r="C80" i="25"/>
  <c r="K79" i="25"/>
  <c r="I79" i="25"/>
  <c r="G79" i="25"/>
  <c r="E79" i="25"/>
  <c r="C79" i="25"/>
  <c r="K78" i="25"/>
  <c r="I78" i="25"/>
  <c r="G78" i="25"/>
  <c r="E78" i="25"/>
  <c r="C78" i="25"/>
  <c r="K77" i="25"/>
  <c r="I77" i="25"/>
  <c r="G77" i="25"/>
  <c r="E77" i="25"/>
  <c r="C77" i="25"/>
  <c r="K76" i="25"/>
  <c r="I76" i="25"/>
  <c r="G76" i="25"/>
  <c r="E76" i="25"/>
  <c r="C76" i="25"/>
  <c r="K74" i="25"/>
  <c r="I74" i="25"/>
  <c r="G74" i="25"/>
  <c r="E74" i="25"/>
  <c r="C74" i="25"/>
  <c r="K73" i="25"/>
  <c r="I73" i="25"/>
  <c r="G73" i="25"/>
  <c r="E73" i="25"/>
  <c r="C73" i="25"/>
  <c r="K72" i="25"/>
  <c r="I72" i="25"/>
  <c r="G72" i="25"/>
  <c r="E72" i="25"/>
  <c r="C72" i="25"/>
  <c r="K71" i="25"/>
  <c r="I71" i="25"/>
  <c r="G71" i="25"/>
  <c r="E71" i="25"/>
  <c r="C71" i="25"/>
  <c r="K70" i="25"/>
  <c r="I70" i="25"/>
  <c r="G70" i="25"/>
  <c r="E70" i="25"/>
  <c r="C70" i="25"/>
  <c r="K69" i="25"/>
  <c r="I69" i="25"/>
  <c r="G69" i="25"/>
  <c r="E69" i="25"/>
  <c r="C69" i="25"/>
  <c r="K68" i="25"/>
  <c r="I68" i="25"/>
  <c r="G68" i="25"/>
  <c r="E68" i="25"/>
  <c r="C68" i="25"/>
  <c r="K67" i="25"/>
  <c r="I67" i="25"/>
  <c r="G67" i="25"/>
  <c r="E67" i="25"/>
  <c r="C67" i="25"/>
  <c r="K66" i="25"/>
  <c r="I66" i="25"/>
  <c r="G66" i="25"/>
  <c r="E66" i="25"/>
  <c r="C66" i="25"/>
  <c r="K65" i="25"/>
  <c r="I65" i="25"/>
  <c r="G65" i="25"/>
  <c r="E65" i="25"/>
  <c r="C65" i="25"/>
  <c r="K64" i="25"/>
  <c r="I64" i="25"/>
  <c r="G64" i="25"/>
  <c r="E64" i="25"/>
  <c r="C64" i="25"/>
  <c r="K63" i="25"/>
  <c r="I63" i="25"/>
  <c r="G63" i="25"/>
  <c r="E63" i="25"/>
  <c r="C63" i="25"/>
  <c r="K62" i="25"/>
  <c r="I62" i="25"/>
  <c r="G62" i="25"/>
  <c r="E62" i="25"/>
  <c r="C62" i="25"/>
  <c r="K61" i="25"/>
  <c r="I61" i="25"/>
  <c r="G61" i="25"/>
  <c r="E61" i="25"/>
  <c r="C61" i="25"/>
  <c r="K59" i="25"/>
  <c r="I59" i="25"/>
  <c r="G59" i="25"/>
  <c r="E59" i="25"/>
  <c r="C59" i="25"/>
  <c r="K58" i="25"/>
  <c r="I58" i="25"/>
  <c r="G58" i="25"/>
  <c r="E58" i="25"/>
  <c r="C58" i="25"/>
  <c r="K57" i="25"/>
  <c r="I57" i="25"/>
  <c r="G57" i="25"/>
  <c r="E57" i="25"/>
  <c r="C57" i="25"/>
  <c r="K56" i="25"/>
  <c r="I56" i="25"/>
  <c r="G56" i="25"/>
  <c r="E56" i="25"/>
  <c r="C56" i="25"/>
  <c r="K55" i="25"/>
  <c r="I55" i="25"/>
  <c r="G55" i="25"/>
  <c r="E55" i="25"/>
  <c r="C55" i="25"/>
  <c r="K54" i="25"/>
  <c r="I54" i="25"/>
  <c r="G54" i="25"/>
  <c r="E54" i="25"/>
  <c r="C54" i="25"/>
  <c r="K53" i="25"/>
  <c r="I53" i="25"/>
  <c r="G53" i="25"/>
  <c r="E53" i="25"/>
  <c r="C53" i="25"/>
  <c r="K51" i="25"/>
  <c r="I51" i="25"/>
  <c r="G51" i="25"/>
  <c r="E51" i="25"/>
  <c r="C51" i="25"/>
  <c r="K50" i="25"/>
  <c r="I50" i="25"/>
  <c r="G50" i="25"/>
  <c r="E50" i="25"/>
  <c r="C50" i="25"/>
  <c r="K49" i="25"/>
  <c r="I49" i="25"/>
  <c r="G49" i="25"/>
  <c r="E49" i="25"/>
  <c r="C49" i="25"/>
  <c r="K48" i="25"/>
  <c r="I48" i="25"/>
  <c r="G48" i="25"/>
  <c r="E48" i="25"/>
  <c r="C48" i="25"/>
  <c r="K47" i="25"/>
  <c r="I47" i="25"/>
  <c r="G47" i="25"/>
  <c r="E47" i="25"/>
  <c r="C47" i="25"/>
  <c r="K46" i="25"/>
  <c r="I46" i="25"/>
  <c r="G46" i="25"/>
  <c r="E46" i="25"/>
  <c r="C46" i="25"/>
  <c r="K45" i="25"/>
  <c r="I45" i="25"/>
  <c r="G45" i="25"/>
  <c r="E45" i="25"/>
  <c r="C45" i="25"/>
  <c r="K44" i="25"/>
  <c r="I44" i="25"/>
  <c r="G44" i="25"/>
  <c r="E44" i="25"/>
  <c r="C44" i="25"/>
  <c r="K43" i="25"/>
  <c r="I43" i="25"/>
  <c r="G43" i="25"/>
  <c r="E43" i="25"/>
  <c r="C43" i="25"/>
  <c r="K41" i="25"/>
  <c r="I41" i="25"/>
  <c r="G41" i="25"/>
  <c r="E41" i="25"/>
  <c r="C41" i="25"/>
  <c r="K40" i="25"/>
  <c r="I40" i="25"/>
  <c r="G40" i="25"/>
  <c r="E40" i="25"/>
  <c r="C40" i="25"/>
  <c r="K39" i="25"/>
  <c r="I39" i="25"/>
  <c r="G39" i="25"/>
  <c r="E39" i="25"/>
  <c r="C39" i="25"/>
  <c r="K38" i="25"/>
  <c r="I38" i="25"/>
  <c r="G38" i="25"/>
  <c r="E38" i="25"/>
  <c r="C38" i="25"/>
  <c r="K37" i="25"/>
  <c r="I37" i="25"/>
  <c r="G37" i="25"/>
  <c r="E37" i="25"/>
  <c r="C37" i="25"/>
  <c r="K36" i="25"/>
  <c r="I36" i="25"/>
  <c r="G36" i="25"/>
  <c r="E36" i="25"/>
  <c r="C36" i="25"/>
  <c r="K35" i="25"/>
  <c r="I35" i="25"/>
  <c r="G35" i="25"/>
  <c r="E35" i="25"/>
  <c r="C35" i="25"/>
  <c r="K32" i="25"/>
  <c r="I32" i="25"/>
  <c r="G32" i="25"/>
  <c r="E32" i="25"/>
  <c r="C32" i="25"/>
  <c r="K31" i="25"/>
  <c r="I31" i="25"/>
  <c r="G31" i="25"/>
  <c r="E31" i="25"/>
  <c r="C31" i="25"/>
  <c r="K30" i="25"/>
  <c r="I30" i="25"/>
  <c r="G30" i="25"/>
  <c r="E30" i="25"/>
  <c r="C30" i="25"/>
  <c r="K29" i="25"/>
  <c r="I29" i="25"/>
  <c r="G29" i="25"/>
  <c r="E29" i="25"/>
  <c r="C29" i="25"/>
  <c r="K28" i="25"/>
  <c r="I28" i="25"/>
  <c r="G28" i="25"/>
  <c r="E28" i="25"/>
  <c r="C28" i="25"/>
  <c r="K27" i="25"/>
  <c r="I27" i="25"/>
  <c r="G27" i="25"/>
  <c r="E27" i="25"/>
  <c r="C27" i="25"/>
  <c r="K26" i="25"/>
  <c r="I26" i="25"/>
  <c r="G26" i="25"/>
  <c r="E26" i="25"/>
  <c r="C26" i="25"/>
  <c r="K25" i="25"/>
  <c r="I25" i="25"/>
  <c r="G25" i="25"/>
  <c r="E25" i="25"/>
  <c r="C25" i="25"/>
  <c r="K24" i="25"/>
  <c r="I24" i="25"/>
  <c r="G24" i="25"/>
  <c r="E24" i="25"/>
  <c r="C24" i="25"/>
  <c r="K23" i="25"/>
  <c r="I23" i="25"/>
  <c r="G23" i="25"/>
  <c r="E23" i="25"/>
  <c r="C23" i="25"/>
  <c r="K21" i="25"/>
  <c r="I21" i="25"/>
  <c r="G21" i="25"/>
  <c r="E21" i="25"/>
  <c r="C21" i="25"/>
  <c r="K20" i="25"/>
  <c r="I20" i="25"/>
  <c r="G20" i="25"/>
  <c r="E20" i="25"/>
  <c r="C20" i="25"/>
  <c r="K19" i="25"/>
  <c r="I19" i="25"/>
  <c r="G19" i="25"/>
  <c r="E19" i="25"/>
  <c r="C19" i="25"/>
  <c r="K18" i="25"/>
  <c r="I18" i="25"/>
  <c r="G18" i="25"/>
  <c r="E18" i="25"/>
  <c r="C18" i="25"/>
  <c r="C151" i="25" s="1"/>
  <c r="C153" i="25" s="1"/>
  <c r="K17" i="25"/>
  <c r="I17" i="25"/>
  <c r="G17" i="25"/>
  <c r="E17" i="25"/>
  <c r="C17" i="25"/>
  <c r="K16" i="25"/>
  <c r="I16" i="25"/>
  <c r="G16" i="25"/>
  <c r="E16" i="25"/>
  <c r="C16" i="25"/>
  <c r="K15" i="25"/>
  <c r="I15" i="25"/>
  <c r="G15" i="25"/>
  <c r="E15" i="25"/>
  <c r="C15" i="25"/>
  <c r="K13" i="25"/>
  <c r="I13" i="25"/>
  <c r="G13" i="25"/>
  <c r="E13" i="25"/>
  <c r="C13" i="25"/>
  <c r="K12" i="25"/>
  <c r="I12" i="25"/>
  <c r="G12" i="25"/>
  <c r="E12" i="25"/>
  <c r="C12" i="25"/>
  <c r="K10" i="25"/>
  <c r="I10" i="25"/>
  <c r="G10" i="25"/>
  <c r="E10" i="25"/>
  <c r="C10" i="25"/>
  <c r="K9" i="25"/>
  <c r="I9" i="25"/>
  <c r="G9" i="25"/>
  <c r="E9" i="25"/>
  <c r="C9" i="25"/>
  <c r="K8" i="25"/>
  <c r="I8" i="25"/>
  <c r="G8" i="25"/>
  <c r="E8" i="25"/>
  <c r="C8" i="25"/>
  <c r="K7" i="25"/>
  <c r="I7" i="25"/>
  <c r="G7" i="25"/>
  <c r="E7" i="25"/>
  <c r="C7" i="25"/>
  <c r="K5" i="25"/>
  <c r="I5" i="25"/>
  <c r="G5" i="25"/>
  <c r="E5" i="25"/>
  <c r="C5" i="25"/>
  <c r="K4" i="25"/>
  <c r="K151" i="25" s="1"/>
  <c r="K153" i="25" s="1"/>
  <c r="I4" i="25"/>
  <c r="I151" i="25" s="1"/>
  <c r="I153" i="25" s="1"/>
  <c r="G4" i="25"/>
  <c r="G151" i="25" s="1"/>
  <c r="G153" i="25" s="1"/>
  <c r="E4" i="25"/>
  <c r="E151" i="25" s="1"/>
  <c r="E153" i="25" s="1"/>
  <c r="C4" i="25"/>
  <c r="G72" i="24"/>
  <c r="G71" i="24"/>
  <c r="G70" i="24"/>
  <c r="G69" i="24"/>
  <c r="F68" i="24"/>
  <c r="G62" i="24"/>
  <c r="G61" i="24"/>
  <c r="G60" i="24"/>
  <c r="G59" i="24"/>
  <c r="G56" i="24"/>
  <c r="G55" i="24"/>
  <c r="G49" i="24"/>
  <c r="G48" i="24"/>
  <c r="G47" i="24"/>
  <c r="G46" i="24"/>
  <c r="G45" i="24"/>
  <c r="G44" i="24"/>
  <c r="G43" i="24"/>
  <c r="G42" i="24"/>
  <c r="G41" i="24"/>
  <c r="G36" i="24"/>
  <c r="G35" i="24"/>
  <c r="G34" i="24"/>
  <c r="G33" i="24"/>
  <c r="G32" i="24"/>
  <c r="G31" i="24"/>
  <c r="G30" i="24"/>
  <c r="G29" i="24"/>
  <c r="G26" i="24"/>
  <c r="G57" i="24" s="1"/>
  <c r="G25" i="24"/>
  <c r="G24" i="24" a="1"/>
  <c r="G24" i="24" s="1"/>
  <c r="G22" i="24"/>
  <c r="G21" i="24"/>
  <c r="G20" i="24"/>
  <c r="G19" i="24"/>
  <c r="G18" i="24"/>
  <c r="D18" i="24"/>
  <c r="C18" i="24"/>
  <c r="B18" i="24"/>
  <c r="G13" i="24"/>
  <c r="G12" i="24"/>
  <c r="G11" i="24"/>
  <c r="G10" i="24"/>
  <c r="G9" i="24"/>
  <c r="G8" i="24"/>
  <c r="G7" i="24"/>
  <c r="G6" i="24"/>
  <c r="G5" i="24"/>
  <c r="G74" i="26" l="1"/>
  <c r="G74" i="24"/>
  <c r="G37" i="26"/>
  <c r="G99" i="26"/>
  <c r="G100" i="26" s="1"/>
  <c r="J24" i="63" s="1"/>
  <c r="G50" i="26"/>
  <c r="G58" i="26"/>
  <c r="G63" i="26" s="1"/>
  <c r="G64" i="26" s="1"/>
  <c r="G14" i="26"/>
  <c r="G99" i="24"/>
  <c r="G50" i="24"/>
  <c r="G58" i="24"/>
  <c r="G63" i="24" s="1"/>
  <c r="G64" i="24" s="1"/>
  <c r="I48" i="63" s="1"/>
  <c r="G14" i="24"/>
  <c r="G37" i="24"/>
  <c r="M149" i="23" l="1"/>
  <c r="K149" i="23"/>
  <c r="I149" i="23"/>
  <c r="G149" i="23"/>
  <c r="E149" i="23"/>
  <c r="C149" i="23"/>
  <c r="M148" i="23"/>
  <c r="K148" i="23"/>
  <c r="I148" i="23"/>
  <c r="G148" i="23"/>
  <c r="E148" i="23"/>
  <c r="C148" i="23"/>
  <c r="M146" i="23"/>
  <c r="K146" i="23"/>
  <c r="I146" i="23"/>
  <c r="G146" i="23"/>
  <c r="E146" i="23"/>
  <c r="C146" i="23"/>
  <c r="M145" i="23"/>
  <c r="K145" i="23"/>
  <c r="I145" i="23"/>
  <c r="G145" i="23"/>
  <c r="E145" i="23"/>
  <c r="C145" i="23"/>
  <c r="M144" i="23"/>
  <c r="K144" i="23"/>
  <c r="I144" i="23"/>
  <c r="G144" i="23"/>
  <c r="E144" i="23"/>
  <c r="C144" i="23"/>
  <c r="M143" i="23"/>
  <c r="K143" i="23"/>
  <c r="I143" i="23"/>
  <c r="G143" i="23"/>
  <c r="E143" i="23"/>
  <c r="C143" i="23"/>
  <c r="M142" i="23"/>
  <c r="K142" i="23"/>
  <c r="I142" i="23"/>
  <c r="G142" i="23"/>
  <c r="E142" i="23"/>
  <c r="C142" i="23"/>
  <c r="M141" i="23"/>
  <c r="K141" i="23"/>
  <c r="I141" i="23"/>
  <c r="G141" i="23"/>
  <c r="E141" i="23"/>
  <c r="C141" i="23"/>
  <c r="M140" i="23"/>
  <c r="K140" i="23"/>
  <c r="I140" i="23"/>
  <c r="G140" i="23"/>
  <c r="E140" i="23"/>
  <c r="C140" i="23"/>
  <c r="M139" i="23"/>
  <c r="K139" i="23"/>
  <c r="I139" i="23"/>
  <c r="G139" i="23"/>
  <c r="E139" i="23"/>
  <c r="C139" i="23"/>
  <c r="M137" i="23"/>
  <c r="K137" i="23"/>
  <c r="I137" i="23"/>
  <c r="G137" i="23"/>
  <c r="E137" i="23"/>
  <c r="C137" i="23"/>
  <c r="M136" i="23"/>
  <c r="K136" i="23"/>
  <c r="I136" i="23"/>
  <c r="G136" i="23"/>
  <c r="E136" i="23"/>
  <c r="C136" i="23"/>
  <c r="M135" i="23"/>
  <c r="K135" i="23"/>
  <c r="I135" i="23"/>
  <c r="G135" i="23"/>
  <c r="E135" i="23"/>
  <c r="C135" i="23"/>
  <c r="M133" i="23"/>
  <c r="K133" i="23"/>
  <c r="I133" i="23"/>
  <c r="G133" i="23"/>
  <c r="E133" i="23"/>
  <c r="C133" i="23"/>
  <c r="M132" i="23"/>
  <c r="K132" i="23"/>
  <c r="I132" i="23"/>
  <c r="G132" i="23"/>
  <c r="E132" i="23"/>
  <c r="C132" i="23"/>
  <c r="M131" i="23"/>
  <c r="K131" i="23"/>
  <c r="I131" i="23"/>
  <c r="G131" i="23"/>
  <c r="E131" i="23"/>
  <c r="C131" i="23"/>
  <c r="M130" i="23"/>
  <c r="K130" i="23"/>
  <c r="I130" i="23"/>
  <c r="G130" i="23"/>
  <c r="E130" i="23"/>
  <c r="C130" i="23"/>
  <c r="M129" i="23"/>
  <c r="K129" i="23"/>
  <c r="I129" i="23"/>
  <c r="G129" i="23"/>
  <c r="E129" i="23"/>
  <c r="C129" i="23"/>
  <c r="M128" i="23"/>
  <c r="K128" i="23"/>
  <c r="I128" i="23"/>
  <c r="G128" i="23"/>
  <c r="E128" i="23"/>
  <c r="C128" i="23"/>
  <c r="M127" i="23"/>
  <c r="K127" i="23"/>
  <c r="I127" i="23"/>
  <c r="G127" i="23"/>
  <c r="E127" i="23"/>
  <c r="C127" i="23"/>
  <c r="M126" i="23"/>
  <c r="K126" i="23"/>
  <c r="I126" i="23"/>
  <c r="G126" i="23"/>
  <c r="E126" i="23"/>
  <c r="C126" i="23"/>
  <c r="M125" i="23"/>
  <c r="K125" i="23"/>
  <c r="I125" i="23"/>
  <c r="G125" i="23"/>
  <c r="E125" i="23"/>
  <c r="C125" i="23"/>
  <c r="M124" i="23"/>
  <c r="K124" i="23"/>
  <c r="I124" i="23"/>
  <c r="G124" i="23"/>
  <c r="E124" i="23"/>
  <c r="C124" i="23"/>
  <c r="M123" i="23"/>
  <c r="K123" i="23"/>
  <c r="I123" i="23"/>
  <c r="G123" i="23"/>
  <c r="E123" i="23"/>
  <c r="C123" i="23"/>
  <c r="M122" i="23"/>
  <c r="K122" i="23"/>
  <c r="I122" i="23"/>
  <c r="G122" i="23"/>
  <c r="E122" i="23"/>
  <c r="C122" i="23"/>
  <c r="M121" i="23"/>
  <c r="K121" i="23"/>
  <c r="I121" i="23"/>
  <c r="G121" i="23"/>
  <c r="E121" i="23"/>
  <c r="C121" i="23"/>
  <c r="M120" i="23"/>
  <c r="K120" i="23"/>
  <c r="I120" i="23"/>
  <c r="G120" i="23"/>
  <c r="E120" i="23"/>
  <c r="C120" i="23"/>
  <c r="M119" i="23"/>
  <c r="K119" i="23"/>
  <c r="I119" i="23"/>
  <c r="G119" i="23"/>
  <c r="E119" i="23"/>
  <c r="C119" i="23"/>
  <c r="M118" i="23"/>
  <c r="K118" i="23"/>
  <c r="I118" i="23"/>
  <c r="G118" i="23"/>
  <c r="E118" i="23"/>
  <c r="C118" i="23"/>
  <c r="M117" i="23"/>
  <c r="K117" i="23"/>
  <c r="I117" i="23"/>
  <c r="G117" i="23"/>
  <c r="E117" i="23"/>
  <c r="C117" i="23"/>
  <c r="M116" i="23"/>
  <c r="K116" i="23"/>
  <c r="I116" i="23"/>
  <c r="G116" i="23"/>
  <c r="E116" i="23"/>
  <c r="C116" i="23"/>
  <c r="M115" i="23"/>
  <c r="K115" i="23"/>
  <c r="I115" i="23"/>
  <c r="G115" i="23"/>
  <c r="E115" i="23"/>
  <c r="C115" i="23"/>
  <c r="M114" i="23"/>
  <c r="K114" i="23"/>
  <c r="I114" i="23"/>
  <c r="G114" i="23"/>
  <c r="E114" i="23"/>
  <c r="C114" i="23"/>
  <c r="M113" i="23"/>
  <c r="K113" i="23"/>
  <c r="I113" i="23"/>
  <c r="G113" i="23"/>
  <c r="E113" i="23"/>
  <c r="C113" i="23"/>
  <c r="M112" i="23"/>
  <c r="K112" i="23"/>
  <c r="I112" i="23"/>
  <c r="G112" i="23"/>
  <c r="E112" i="23"/>
  <c r="C112" i="23"/>
  <c r="M111" i="23"/>
  <c r="M151" i="23" s="1"/>
  <c r="M153" i="23" s="1"/>
  <c r="K111" i="23"/>
  <c r="I111" i="23"/>
  <c r="G111" i="23"/>
  <c r="E111" i="23"/>
  <c r="C111" i="23"/>
  <c r="K109" i="23"/>
  <c r="I109" i="23"/>
  <c r="G109" i="23"/>
  <c r="E109" i="23"/>
  <c r="C109" i="23"/>
  <c r="K108" i="23"/>
  <c r="I108" i="23"/>
  <c r="G108" i="23"/>
  <c r="E108" i="23"/>
  <c r="C108" i="23"/>
  <c r="K107" i="23"/>
  <c r="I107" i="23"/>
  <c r="G107" i="23"/>
  <c r="E107" i="23"/>
  <c r="C107" i="23"/>
  <c r="K106" i="23"/>
  <c r="K105" i="23"/>
  <c r="I105" i="23"/>
  <c r="G105" i="23"/>
  <c r="E105" i="23"/>
  <c r="C105" i="23"/>
  <c r="K104" i="23"/>
  <c r="I104" i="23"/>
  <c r="G104" i="23"/>
  <c r="E104" i="23"/>
  <c r="C104" i="23"/>
  <c r="K103" i="23"/>
  <c r="I103" i="23"/>
  <c r="G103" i="23"/>
  <c r="E103" i="23"/>
  <c r="C103" i="23"/>
  <c r="K102" i="23"/>
  <c r="I102" i="23"/>
  <c r="G102" i="23"/>
  <c r="E102" i="23"/>
  <c r="C102" i="23"/>
  <c r="K101" i="23"/>
  <c r="I101" i="23"/>
  <c r="G101" i="23"/>
  <c r="E101" i="23"/>
  <c r="C101" i="23"/>
  <c r="K100" i="23"/>
  <c r="I100" i="23"/>
  <c r="G100" i="23"/>
  <c r="E100" i="23"/>
  <c r="C100" i="23"/>
  <c r="K99" i="23"/>
  <c r="I99" i="23"/>
  <c r="G99" i="23"/>
  <c r="E99" i="23"/>
  <c r="C99" i="23"/>
  <c r="K96" i="23"/>
  <c r="I96" i="23"/>
  <c r="G96" i="23"/>
  <c r="E96" i="23"/>
  <c r="C96" i="23"/>
  <c r="K95" i="23"/>
  <c r="I95" i="23"/>
  <c r="G95" i="23"/>
  <c r="E95" i="23"/>
  <c r="C95" i="23"/>
  <c r="K94" i="23"/>
  <c r="I94" i="23"/>
  <c r="G94" i="23"/>
  <c r="E94" i="23"/>
  <c r="C94" i="23"/>
  <c r="K93" i="23"/>
  <c r="I93" i="23"/>
  <c r="G93" i="23"/>
  <c r="E93" i="23"/>
  <c r="C93" i="23"/>
  <c r="K91" i="23"/>
  <c r="I91" i="23"/>
  <c r="G91" i="23"/>
  <c r="E91" i="23"/>
  <c r="C91" i="23"/>
  <c r="K90" i="23"/>
  <c r="I90" i="23"/>
  <c r="G90" i="23"/>
  <c r="E90" i="23"/>
  <c r="C90" i="23"/>
  <c r="K89" i="23"/>
  <c r="I89" i="23"/>
  <c r="G89" i="23"/>
  <c r="E89" i="23"/>
  <c r="C89" i="23"/>
  <c r="K88" i="23"/>
  <c r="I88" i="23"/>
  <c r="G88" i="23"/>
  <c r="E88" i="23"/>
  <c r="C88" i="23"/>
  <c r="K87" i="23"/>
  <c r="I87" i="23"/>
  <c r="G87" i="23"/>
  <c r="E87" i="23"/>
  <c r="C87" i="23"/>
  <c r="K84" i="23"/>
  <c r="I84" i="23"/>
  <c r="G84" i="23"/>
  <c r="E84" i="23"/>
  <c r="C84" i="23"/>
  <c r="K83" i="23"/>
  <c r="I83" i="23"/>
  <c r="G83" i="23"/>
  <c r="E83" i="23"/>
  <c r="C83" i="23"/>
  <c r="K82" i="23"/>
  <c r="I82" i="23"/>
  <c r="G82" i="23"/>
  <c r="E82" i="23"/>
  <c r="C82" i="23"/>
  <c r="K81" i="23"/>
  <c r="I81" i="23"/>
  <c r="G81" i="23"/>
  <c r="E81" i="23"/>
  <c r="C81" i="23"/>
  <c r="K80" i="23"/>
  <c r="I80" i="23"/>
  <c r="G80" i="23"/>
  <c r="E80" i="23"/>
  <c r="C80" i="23"/>
  <c r="K79" i="23"/>
  <c r="I79" i="23"/>
  <c r="G79" i="23"/>
  <c r="E79" i="23"/>
  <c r="C79" i="23"/>
  <c r="K78" i="23"/>
  <c r="I78" i="23"/>
  <c r="G78" i="23"/>
  <c r="E78" i="23"/>
  <c r="C78" i="23"/>
  <c r="K77" i="23"/>
  <c r="I77" i="23"/>
  <c r="G77" i="23"/>
  <c r="E77" i="23"/>
  <c r="C77" i="23"/>
  <c r="K76" i="23"/>
  <c r="I76" i="23"/>
  <c r="G76" i="23"/>
  <c r="E76" i="23"/>
  <c r="C76" i="23"/>
  <c r="K74" i="23"/>
  <c r="I74" i="23"/>
  <c r="G74" i="23"/>
  <c r="E74" i="23"/>
  <c r="C74" i="23"/>
  <c r="K73" i="23"/>
  <c r="I73" i="23"/>
  <c r="G73" i="23"/>
  <c r="E73" i="23"/>
  <c r="C73" i="23"/>
  <c r="K72" i="23"/>
  <c r="I72" i="23"/>
  <c r="G72" i="23"/>
  <c r="E72" i="23"/>
  <c r="C72" i="23"/>
  <c r="K71" i="23"/>
  <c r="I71" i="23"/>
  <c r="G71" i="23"/>
  <c r="E71" i="23"/>
  <c r="C71" i="23"/>
  <c r="K70" i="23"/>
  <c r="I70" i="23"/>
  <c r="G70" i="23"/>
  <c r="E70" i="23"/>
  <c r="C70" i="23"/>
  <c r="K69" i="23"/>
  <c r="I69" i="23"/>
  <c r="G69" i="23"/>
  <c r="E69" i="23"/>
  <c r="C69" i="23"/>
  <c r="K68" i="23"/>
  <c r="I68" i="23"/>
  <c r="G68" i="23"/>
  <c r="E68" i="23"/>
  <c r="C68" i="23"/>
  <c r="K67" i="23"/>
  <c r="I67" i="23"/>
  <c r="G67" i="23"/>
  <c r="E67" i="23"/>
  <c r="C67" i="23"/>
  <c r="K66" i="23"/>
  <c r="I66" i="23"/>
  <c r="G66" i="23"/>
  <c r="E66" i="23"/>
  <c r="C66" i="23"/>
  <c r="K65" i="23"/>
  <c r="I65" i="23"/>
  <c r="G65" i="23"/>
  <c r="E65" i="23"/>
  <c r="C65" i="23"/>
  <c r="K64" i="23"/>
  <c r="I64" i="23"/>
  <c r="G64" i="23"/>
  <c r="E64" i="23"/>
  <c r="C64" i="23"/>
  <c r="K63" i="23"/>
  <c r="I63" i="23"/>
  <c r="G63" i="23"/>
  <c r="E63" i="23"/>
  <c r="C63" i="23"/>
  <c r="K62" i="23"/>
  <c r="I62" i="23"/>
  <c r="G62" i="23"/>
  <c r="E62" i="23"/>
  <c r="C62" i="23"/>
  <c r="K61" i="23"/>
  <c r="I61" i="23"/>
  <c r="G61" i="23"/>
  <c r="E61" i="23"/>
  <c r="C61" i="23"/>
  <c r="K59" i="23"/>
  <c r="I59" i="23"/>
  <c r="G59" i="23"/>
  <c r="E59" i="23"/>
  <c r="C59" i="23"/>
  <c r="K58" i="23"/>
  <c r="I58" i="23"/>
  <c r="G58" i="23"/>
  <c r="E58" i="23"/>
  <c r="C58" i="23"/>
  <c r="K57" i="23"/>
  <c r="I57" i="23"/>
  <c r="G57" i="23"/>
  <c r="E57" i="23"/>
  <c r="C57" i="23"/>
  <c r="K56" i="23"/>
  <c r="I56" i="23"/>
  <c r="G56" i="23"/>
  <c r="E56" i="23"/>
  <c r="C56" i="23"/>
  <c r="K55" i="23"/>
  <c r="I55" i="23"/>
  <c r="G55" i="23"/>
  <c r="E55" i="23"/>
  <c r="C55" i="23"/>
  <c r="K54" i="23"/>
  <c r="I54" i="23"/>
  <c r="G54" i="23"/>
  <c r="E54" i="23"/>
  <c r="C54" i="23"/>
  <c r="K53" i="23"/>
  <c r="I53" i="23"/>
  <c r="G53" i="23"/>
  <c r="E53" i="23"/>
  <c r="C53" i="23"/>
  <c r="K51" i="23"/>
  <c r="I51" i="23"/>
  <c r="G51" i="23"/>
  <c r="E51" i="23"/>
  <c r="C51" i="23"/>
  <c r="K50" i="23"/>
  <c r="I50" i="23"/>
  <c r="G50" i="23"/>
  <c r="E50" i="23"/>
  <c r="C50" i="23"/>
  <c r="K49" i="23"/>
  <c r="I49" i="23"/>
  <c r="G49" i="23"/>
  <c r="E49" i="23"/>
  <c r="C49" i="23"/>
  <c r="K48" i="23"/>
  <c r="I48" i="23"/>
  <c r="G48" i="23"/>
  <c r="E48" i="23"/>
  <c r="C48" i="23"/>
  <c r="K47" i="23"/>
  <c r="I47" i="23"/>
  <c r="G47" i="23"/>
  <c r="E47" i="23"/>
  <c r="C47" i="23"/>
  <c r="K46" i="23"/>
  <c r="I46" i="23"/>
  <c r="G46" i="23"/>
  <c r="E46" i="23"/>
  <c r="C46" i="23"/>
  <c r="K45" i="23"/>
  <c r="I45" i="23"/>
  <c r="G45" i="23"/>
  <c r="E45" i="23"/>
  <c r="C45" i="23"/>
  <c r="K44" i="23"/>
  <c r="I44" i="23"/>
  <c r="G44" i="23"/>
  <c r="E44" i="23"/>
  <c r="C44" i="23"/>
  <c r="K43" i="23"/>
  <c r="I43" i="23"/>
  <c r="G43" i="23"/>
  <c r="E43" i="23"/>
  <c r="C43" i="23"/>
  <c r="K41" i="23"/>
  <c r="I41" i="23"/>
  <c r="G41" i="23"/>
  <c r="E41" i="23"/>
  <c r="C41" i="23"/>
  <c r="K40" i="23"/>
  <c r="I40" i="23"/>
  <c r="G40" i="23"/>
  <c r="E40" i="23"/>
  <c r="C40" i="23"/>
  <c r="K39" i="23"/>
  <c r="I39" i="23"/>
  <c r="G39" i="23"/>
  <c r="E39" i="23"/>
  <c r="C39" i="23"/>
  <c r="K38" i="23"/>
  <c r="I38" i="23"/>
  <c r="G38" i="23"/>
  <c r="E38" i="23"/>
  <c r="C38" i="23"/>
  <c r="K37" i="23"/>
  <c r="I37" i="23"/>
  <c r="G37" i="23"/>
  <c r="E37" i="23"/>
  <c r="C37" i="23"/>
  <c r="K36" i="23"/>
  <c r="I36" i="23"/>
  <c r="G36" i="23"/>
  <c r="E36" i="23"/>
  <c r="C36" i="23"/>
  <c r="K35" i="23"/>
  <c r="I35" i="23"/>
  <c r="G35" i="23"/>
  <c r="E35" i="23"/>
  <c r="C35" i="23"/>
  <c r="K32" i="23"/>
  <c r="I32" i="23"/>
  <c r="G32" i="23"/>
  <c r="E32" i="23"/>
  <c r="C32" i="23"/>
  <c r="K31" i="23"/>
  <c r="I31" i="23"/>
  <c r="G31" i="23"/>
  <c r="E31" i="23"/>
  <c r="C31" i="23"/>
  <c r="K30" i="23"/>
  <c r="I30" i="23"/>
  <c r="G30" i="23"/>
  <c r="E30" i="23"/>
  <c r="C30" i="23"/>
  <c r="K29" i="23"/>
  <c r="I29" i="23"/>
  <c r="G29" i="23"/>
  <c r="E29" i="23"/>
  <c r="C29" i="23"/>
  <c r="K28" i="23"/>
  <c r="I28" i="23"/>
  <c r="G28" i="23"/>
  <c r="E28" i="23"/>
  <c r="C28" i="23"/>
  <c r="K27" i="23"/>
  <c r="I27" i="23"/>
  <c r="G27" i="23"/>
  <c r="E27" i="23"/>
  <c r="C27" i="23"/>
  <c r="K26" i="23"/>
  <c r="I26" i="23"/>
  <c r="G26" i="23"/>
  <c r="E26" i="23"/>
  <c r="C26" i="23"/>
  <c r="K25" i="23"/>
  <c r="I25" i="23"/>
  <c r="G25" i="23"/>
  <c r="E25" i="23"/>
  <c r="C25" i="23"/>
  <c r="K24" i="23"/>
  <c r="I24" i="23"/>
  <c r="G24" i="23"/>
  <c r="E24" i="23"/>
  <c r="C24" i="23"/>
  <c r="K23" i="23"/>
  <c r="I23" i="23"/>
  <c r="G23" i="23"/>
  <c r="E23" i="23"/>
  <c r="C23" i="23"/>
  <c r="K21" i="23"/>
  <c r="I21" i="23"/>
  <c r="G21" i="23"/>
  <c r="E21" i="23"/>
  <c r="C21" i="23"/>
  <c r="K20" i="23"/>
  <c r="I20" i="23"/>
  <c r="G20" i="23"/>
  <c r="E20" i="23"/>
  <c r="C20" i="23"/>
  <c r="K19" i="23"/>
  <c r="I19" i="23"/>
  <c r="G19" i="23"/>
  <c r="E19" i="23"/>
  <c r="C19" i="23"/>
  <c r="K18" i="23"/>
  <c r="I18" i="23"/>
  <c r="G18" i="23"/>
  <c r="E18" i="23"/>
  <c r="C18" i="23"/>
  <c r="K17" i="23"/>
  <c r="I17" i="23"/>
  <c r="G17" i="23"/>
  <c r="E17" i="23"/>
  <c r="C17" i="23"/>
  <c r="K16" i="23"/>
  <c r="I16" i="23"/>
  <c r="G16" i="23"/>
  <c r="E16" i="23"/>
  <c r="C16" i="23"/>
  <c r="K15" i="23"/>
  <c r="I15" i="23"/>
  <c r="G15" i="23"/>
  <c r="E15" i="23"/>
  <c r="C15" i="23"/>
  <c r="K13" i="23"/>
  <c r="I13" i="23"/>
  <c r="G13" i="23"/>
  <c r="E13" i="23"/>
  <c r="C13" i="23"/>
  <c r="K12" i="23"/>
  <c r="I12" i="23"/>
  <c r="G12" i="23"/>
  <c r="E12" i="23"/>
  <c r="C12" i="23"/>
  <c r="K10" i="23"/>
  <c r="I10" i="23"/>
  <c r="G10" i="23"/>
  <c r="E10" i="23"/>
  <c r="C10" i="23"/>
  <c r="K9" i="23"/>
  <c r="I9" i="23"/>
  <c r="G9" i="23"/>
  <c r="E9" i="23"/>
  <c r="C9" i="23"/>
  <c r="K8" i="23"/>
  <c r="I8" i="23"/>
  <c r="G8" i="23"/>
  <c r="E8" i="23"/>
  <c r="C8" i="23"/>
  <c r="K7" i="23"/>
  <c r="I7" i="23"/>
  <c r="G7" i="23"/>
  <c r="E7" i="23"/>
  <c r="C7" i="23"/>
  <c r="K5" i="23"/>
  <c r="I5" i="23"/>
  <c r="G5" i="23"/>
  <c r="E5" i="23"/>
  <c r="C5" i="23"/>
  <c r="K4" i="23"/>
  <c r="K151" i="23" s="1"/>
  <c r="K153" i="23" s="1"/>
  <c r="I4" i="23"/>
  <c r="I151" i="23" s="1"/>
  <c r="I153" i="23" s="1"/>
  <c r="G4" i="23"/>
  <c r="G151" i="23" s="1"/>
  <c r="G153" i="23" s="1"/>
  <c r="E4" i="23"/>
  <c r="E151" i="23" s="1"/>
  <c r="E153" i="23" s="1"/>
  <c r="C4" i="23"/>
  <c r="C151" i="23" s="1"/>
  <c r="C153" i="23" s="1"/>
  <c r="G72" i="22" l="1"/>
  <c r="G71" i="22"/>
  <c r="G70" i="22"/>
  <c r="G69" i="22"/>
  <c r="F68" i="22"/>
  <c r="G62" i="22"/>
  <c r="G61" i="22"/>
  <c r="G60" i="22"/>
  <c r="G59" i="22"/>
  <c r="G56" i="22"/>
  <c r="G55" i="22"/>
  <c r="G49" i="22"/>
  <c r="G48" i="22"/>
  <c r="G47" i="22"/>
  <c r="G46" i="22"/>
  <c r="G45" i="22"/>
  <c r="G44" i="22"/>
  <c r="G43" i="22"/>
  <c r="G42" i="22"/>
  <c r="G41" i="22"/>
  <c r="G36" i="22"/>
  <c r="G35" i="22"/>
  <c r="G34" i="22"/>
  <c r="G33" i="22"/>
  <c r="G32" i="22"/>
  <c r="G31" i="22"/>
  <c r="G30" i="22"/>
  <c r="G29" i="22"/>
  <c r="G26" i="22"/>
  <c r="G57" i="22" s="1"/>
  <c r="G25" i="22"/>
  <c r="G24" i="22" a="1"/>
  <c r="G24" i="22" s="1"/>
  <c r="G22" i="22"/>
  <c r="G21" i="22"/>
  <c r="G20" i="22"/>
  <c r="G19" i="22"/>
  <c r="G18" i="22"/>
  <c r="D18" i="22"/>
  <c r="C18" i="22"/>
  <c r="B18" i="22"/>
  <c r="G13" i="22"/>
  <c r="G12" i="22"/>
  <c r="G11" i="22"/>
  <c r="G68" i="22" s="1"/>
  <c r="G10" i="22"/>
  <c r="G9" i="22"/>
  <c r="G8" i="22"/>
  <c r="G7" i="22"/>
  <c r="G6" i="22"/>
  <c r="G5" i="22"/>
  <c r="M149" i="21"/>
  <c r="K149" i="21"/>
  <c r="I149" i="21"/>
  <c r="G149" i="21"/>
  <c r="E149" i="21"/>
  <c r="C149" i="21"/>
  <c r="M148" i="21"/>
  <c r="K148" i="21"/>
  <c r="I148" i="21"/>
  <c r="G148" i="21"/>
  <c r="E148" i="21"/>
  <c r="C148" i="21"/>
  <c r="M146" i="21"/>
  <c r="K146" i="21"/>
  <c r="I146" i="21"/>
  <c r="G146" i="21"/>
  <c r="E146" i="21"/>
  <c r="C146" i="21"/>
  <c r="M145" i="21"/>
  <c r="K145" i="21"/>
  <c r="I145" i="21"/>
  <c r="G145" i="21"/>
  <c r="E145" i="21"/>
  <c r="C145" i="21"/>
  <c r="M144" i="21"/>
  <c r="K144" i="21"/>
  <c r="I144" i="21"/>
  <c r="G144" i="21"/>
  <c r="E144" i="21"/>
  <c r="C144" i="21"/>
  <c r="M143" i="21"/>
  <c r="K143" i="21"/>
  <c r="I143" i="21"/>
  <c r="G143" i="21"/>
  <c r="E143" i="21"/>
  <c r="C143" i="21"/>
  <c r="M142" i="21"/>
  <c r="K142" i="21"/>
  <c r="I142" i="21"/>
  <c r="G142" i="21"/>
  <c r="E142" i="21"/>
  <c r="C142" i="21"/>
  <c r="M141" i="21"/>
  <c r="K141" i="21"/>
  <c r="I141" i="21"/>
  <c r="G141" i="21"/>
  <c r="E141" i="21"/>
  <c r="C141" i="21"/>
  <c r="M140" i="21"/>
  <c r="K140" i="21"/>
  <c r="I140" i="21"/>
  <c r="G140" i="21"/>
  <c r="E140" i="21"/>
  <c r="C140" i="21"/>
  <c r="M139" i="21"/>
  <c r="K139" i="21"/>
  <c r="I139" i="21"/>
  <c r="G139" i="21"/>
  <c r="E139" i="21"/>
  <c r="C139" i="21"/>
  <c r="M137" i="21"/>
  <c r="K137" i="21"/>
  <c r="I137" i="21"/>
  <c r="G137" i="21"/>
  <c r="E137" i="21"/>
  <c r="C137" i="21"/>
  <c r="M136" i="21"/>
  <c r="K136" i="21"/>
  <c r="I136" i="21"/>
  <c r="G136" i="21"/>
  <c r="E136" i="21"/>
  <c r="C136" i="21"/>
  <c r="M135" i="21"/>
  <c r="K135" i="21"/>
  <c r="I135" i="21"/>
  <c r="G135" i="21"/>
  <c r="E135" i="21"/>
  <c r="C135" i="21"/>
  <c r="M133" i="21"/>
  <c r="K133" i="21"/>
  <c r="I133" i="21"/>
  <c r="G133" i="21"/>
  <c r="E133" i="21"/>
  <c r="C133" i="21"/>
  <c r="M132" i="21"/>
  <c r="K132" i="21"/>
  <c r="I132" i="21"/>
  <c r="G132" i="21"/>
  <c r="E132" i="21"/>
  <c r="C132" i="21"/>
  <c r="M131" i="21"/>
  <c r="K131" i="21"/>
  <c r="I131" i="21"/>
  <c r="G131" i="21"/>
  <c r="E131" i="21"/>
  <c r="C131" i="21"/>
  <c r="M130" i="21"/>
  <c r="K130" i="21"/>
  <c r="I130" i="21"/>
  <c r="G130" i="21"/>
  <c r="E130" i="21"/>
  <c r="C130" i="21"/>
  <c r="M129" i="21"/>
  <c r="K129" i="21"/>
  <c r="I129" i="21"/>
  <c r="G129" i="21"/>
  <c r="E129" i="21"/>
  <c r="C129" i="21"/>
  <c r="M128" i="21"/>
  <c r="K128" i="21"/>
  <c r="I128" i="21"/>
  <c r="G128" i="21"/>
  <c r="E128" i="21"/>
  <c r="C128" i="21"/>
  <c r="M127" i="21"/>
  <c r="K127" i="21"/>
  <c r="I127" i="21"/>
  <c r="G127" i="21"/>
  <c r="E127" i="21"/>
  <c r="C127" i="21"/>
  <c r="M126" i="21"/>
  <c r="K126" i="21"/>
  <c r="I126" i="21"/>
  <c r="G126" i="21"/>
  <c r="E126" i="21"/>
  <c r="C126" i="21"/>
  <c r="M125" i="21"/>
  <c r="K125" i="21"/>
  <c r="I125" i="21"/>
  <c r="G125" i="21"/>
  <c r="E125" i="21"/>
  <c r="C125" i="21"/>
  <c r="M124" i="21"/>
  <c r="K124" i="21"/>
  <c r="I124" i="21"/>
  <c r="G124" i="21"/>
  <c r="E124" i="21"/>
  <c r="C124" i="21"/>
  <c r="M123" i="21"/>
  <c r="K123" i="21"/>
  <c r="I123" i="21"/>
  <c r="G123" i="21"/>
  <c r="E123" i="21"/>
  <c r="C123" i="21"/>
  <c r="M122" i="21"/>
  <c r="K122" i="21"/>
  <c r="I122" i="21"/>
  <c r="G122" i="21"/>
  <c r="E122" i="21"/>
  <c r="C122" i="21"/>
  <c r="M121" i="21"/>
  <c r="K121" i="21"/>
  <c r="I121" i="21"/>
  <c r="G121" i="21"/>
  <c r="E121" i="21"/>
  <c r="C121" i="21"/>
  <c r="M120" i="21"/>
  <c r="K120" i="21"/>
  <c r="I120" i="21"/>
  <c r="G120" i="21"/>
  <c r="E120" i="21"/>
  <c r="C120" i="21"/>
  <c r="M119" i="21"/>
  <c r="K119" i="21"/>
  <c r="I119" i="21"/>
  <c r="G119" i="21"/>
  <c r="E119" i="21"/>
  <c r="C119" i="21"/>
  <c r="M118" i="21"/>
  <c r="K118" i="21"/>
  <c r="I118" i="21"/>
  <c r="G118" i="21"/>
  <c r="E118" i="21"/>
  <c r="C118" i="21"/>
  <c r="M117" i="21"/>
  <c r="K117" i="21"/>
  <c r="I117" i="21"/>
  <c r="G117" i="21"/>
  <c r="E117" i="21"/>
  <c r="C117" i="21"/>
  <c r="M116" i="21"/>
  <c r="K116" i="21"/>
  <c r="I116" i="21"/>
  <c r="G116" i="21"/>
  <c r="E116" i="21"/>
  <c r="C116" i="21"/>
  <c r="M115" i="21"/>
  <c r="K115" i="21"/>
  <c r="I115" i="21"/>
  <c r="G115" i="21"/>
  <c r="E115" i="21"/>
  <c r="C115" i="21"/>
  <c r="M114" i="21"/>
  <c r="K114" i="21"/>
  <c r="I114" i="21"/>
  <c r="G114" i="21"/>
  <c r="E114" i="21"/>
  <c r="C114" i="21"/>
  <c r="M113" i="21"/>
  <c r="K113" i="21"/>
  <c r="I113" i="21"/>
  <c r="G113" i="21"/>
  <c r="E113" i="21"/>
  <c r="C113" i="21"/>
  <c r="M112" i="21"/>
  <c r="K112" i="21"/>
  <c r="I112" i="21"/>
  <c r="G112" i="21"/>
  <c r="E112" i="21"/>
  <c r="C112" i="21"/>
  <c r="M111" i="21"/>
  <c r="M151" i="21" s="1"/>
  <c r="M153" i="21" s="1"/>
  <c r="K111" i="21"/>
  <c r="I111" i="21"/>
  <c r="G111" i="21"/>
  <c r="E111" i="21"/>
  <c r="C111" i="21"/>
  <c r="K109" i="21"/>
  <c r="I109" i="21"/>
  <c r="G109" i="21"/>
  <c r="E109" i="21"/>
  <c r="C109" i="21"/>
  <c r="K108" i="21"/>
  <c r="I108" i="21"/>
  <c r="G108" i="21"/>
  <c r="E108" i="21"/>
  <c r="C108" i="21"/>
  <c r="K107" i="21"/>
  <c r="I107" i="21"/>
  <c r="G107" i="21"/>
  <c r="E107" i="21"/>
  <c r="C107" i="21"/>
  <c r="K106" i="21"/>
  <c r="K105" i="21"/>
  <c r="I105" i="21"/>
  <c r="G105" i="21"/>
  <c r="E105" i="21"/>
  <c r="C105" i="21"/>
  <c r="K104" i="21"/>
  <c r="I104" i="21"/>
  <c r="G104" i="21"/>
  <c r="E104" i="21"/>
  <c r="C104" i="21"/>
  <c r="K103" i="21"/>
  <c r="I103" i="21"/>
  <c r="G103" i="21"/>
  <c r="E103" i="21"/>
  <c r="C103" i="21"/>
  <c r="K102" i="21"/>
  <c r="I102" i="21"/>
  <c r="G102" i="21"/>
  <c r="E102" i="21"/>
  <c r="C102" i="21"/>
  <c r="K101" i="21"/>
  <c r="I101" i="21"/>
  <c r="G101" i="21"/>
  <c r="E101" i="21"/>
  <c r="C101" i="21"/>
  <c r="K100" i="21"/>
  <c r="I100" i="21"/>
  <c r="G100" i="21"/>
  <c r="E100" i="21"/>
  <c r="C100" i="21"/>
  <c r="K99" i="21"/>
  <c r="I99" i="21"/>
  <c r="G99" i="21"/>
  <c r="E99" i="21"/>
  <c r="C99" i="21"/>
  <c r="K96" i="21"/>
  <c r="I96" i="21"/>
  <c r="G96" i="21"/>
  <c r="E96" i="21"/>
  <c r="C96" i="21"/>
  <c r="K95" i="21"/>
  <c r="I95" i="21"/>
  <c r="G95" i="21"/>
  <c r="E95" i="21"/>
  <c r="C95" i="21"/>
  <c r="K94" i="21"/>
  <c r="I94" i="21"/>
  <c r="G94" i="21"/>
  <c r="E94" i="21"/>
  <c r="C94" i="21"/>
  <c r="K93" i="21"/>
  <c r="I93" i="21"/>
  <c r="G93" i="21"/>
  <c r="E93" i="21"/>
  <c r="C93" i="21"/>
  <c r="K91" i="21"/>
  <c r="I91" i="21"/>
  <c r="G91" i="21"/>
  <c r="E91" i="21"/>
  <c r="C91" i="21"/>
  <c r="K90" i="21"/>
  <c r="I90" i="21"/>
  <c r="G90" i="21"/>
  <c r="E90" i="21"/>
  <c r="C90" i="21"/>
  <c r="K89" i="21"/>
  <c r="I89" i="21"/>
  <c r="G89" i="21"/>
  <c r="E89" i="21"/>
  <c r="C89" i="21"/>
  <c r="K88" i="21"/>
  <c r="I88" i="21"/>
  <c r="G88" i="21"/>
  <c r="E88" i="21"/>
  <c r="C88" i="21"/>
  <c r="K87" i="21"/>
  <c r="I87" i="21"/>
  <c r="G87" i="21"/>
  <c r="E87" i="21"/>
  <c r="C87" i="21"/>
  <c r="K84" i="21"/>
  <c r="I84" i="21"/>
  <c r="G84" i="21"/>
  <c r="E84" i="21"/>
  <c r="C84" i="21"/>
  <c r="K83" i="21"/>
  <c r="I83" i="21"/>
  <c r="G83" i="21"/>
  <c r="E83" i="21"/>
  <c r="C83" i="21"/>
  <c r="K82" i="21"/>
  <c r="I82" i="21"/>
  <c r="G82" i="21"/>
  <c r="E82" i="21"/>
  <c r="C82" i="21"/>
  <c r="K81" i="21"/>
  <c r="I81" i="21"/>
  <c r="G81" i="21"/>
  <c r="E81" i="21"/>
  <c r="C81" i="21"/>
  <c r="K80" i="21"/>
  <c r="I80" i="21"/>
  <c r="G80" i="21"/>
  <c r="E80" i="21"/>
  <c r="C80" i="21"/>
  <c r="K79" i="21"/>
  <c r="I79" i="21"/>
  <c r="G79" i="21"/>
  <c r="E79" i="21"/>
  <c r="C79" i="21"/>
  <c r="K78" i="21"/>
  <c r="I78" i="21"/>
  <c r="G78" i="21"/>
  <c r="E78" i="21"/>
  <c r="C78" i="21"/>
  <c r="K77" i="21"/>
  <c r="I77" i="21"/>
  <c r="G77" i="21"/>
  <c r="E77" i="21"/>
  <c r="C77" i="21"/>
  <c r="K76" i="21"/>
  <c r="I76" i="21"/>
  <c r="G76" i="21"/>
  <c r="E76" i="21"/>
  <c r="C76" i="21"/>
  <c r="K74" i="21"/>
  <c r="I74" i="21"/>
  <c r="G74" i="21"/>
  <c r="E74" i="21"/>
  <c r="C74" i="21"/>
  <c r="K73" i="21"/>
  <c r="I73" i="21"/>
  <c r="G73" i="21"/>
  <c r="E73" i="21"/>
  <c r="C73" i="21"/>
  <c r="K72" i="21"/>
  <c r="I72" i="21"/>
  <c r="G72" i="21"/>
  <c r="E72" i="21"/>
  <c r="C72" i="21"/>
  <c r="K71" i="21"/>
  <c r="I71" i="21"/>
  <c r="G71" i="21"/>
  <c r="E71" i="21"/>
  <c r="C71" i="21"/>
  <c r="K70" i="21"/>
  <c r="I70" i="21"/>
  <c r="G70" i="21"/>
  <c r="E70" i="21"/>
  <c r="C70" i="21"/>
  <c r="K69" i="21"/>
  <c r="I69" i="21"/>
  <c r="G69" i="21"/>
  <c r="E69" i="21"/>
  <c r="C69" i="21"/>
  <c r="K68" i="21"/>
  <c r="I68" i="21"/>
  <c r="G68" i="21"/>
  <c r="E68" i="21"/>
  <c r="C68" i="21"/>
  <c r="K67" i="21"/>
  <c r="I67" i="21"/>
  <c r="G67" i="21"/>
  <c r="E67" i="21"/>
  <c r="C67" i="21"/>
  <c r="K66" i="21"/>
  <c r="I66" i="21"/>
  <c r="G66" i="21"/>
  <c r="E66" i="21"/>
  <c r="C66" i="21"/>
  <c r="K65" i="21"/>
  <c r="I65" i="21"/>
  <c r="G65" i="21"/>
  <c r="E65" i="21"/>
  <c r="C65" i="21"/>
  <c r="K64" i="21"/>
  <c r="I64" i="21"/>
  <c r="G64" i="21"/>
  <c r="E64" i="21"/>
  <c r="C64" i="21"/>
  <c r="K63" i="21"/>
  <c r="I63" i="21"/>
  <c r="G63" i="21"/>
  <c r="E63" i="21"/>
  <c r="C63" i="21"/>
  <c r="K62" i="21"/>
  <c r="I62" i="21"/>
  <c r="G62" i="21"/>
  <c r="E62" i="21"/>
  <c r="C62" i="21"/>
  <c r="K61" i="21"/>
  <c r="I61" i="21"/>
  <c r="G61" i="21"/>
  <c r="E61" i="21"/>
  <c r="C61" i="21"/>
  <c r="K59" i="21"/>
  <c r="I59" i="21"/>
  <c r="G59" i="21"/>
  <c r="E59" i="21"/>
  <c r="C59" i="21"/>
  <c r="K58" i="21"/>
  <c r="I58" i="21"/>
  <c r="G58" i="21"/>
  <c r="E58" i="21"/>
  <c r="C58" i="21"/>
  <c r="K57" i="21"/>
  <c r="I57" i="21"/>
  <c r="G57" i="21"/>
  <c r="E57" i="21"/>
  <c r="C57" i="21"/>
  <c r="K56" i="21"/>
  <c r="I56" i="21"/>
  <c r="G56" i="21"/>
  <c r="E56" i="21"/>
  <c r="C56" i="21"/>
  <c r="K55" i="21"/>
  <c r="I55" i="21"/>
  <c r="G55" i="21"/>
  <c r="E55" i="21"/>
  <c r="C55" i="21"/>
  <c r="K54" i="21"/>
  <c r="I54" i="21"/>
  <c r="G54" i="21"/>
  <c r="E54" i="21"/>
  <c r="C54" i="21"/>
  <c r="K53" i="21"/>
  <c r="I53" i="21"/>
  <c r="G53" i="21"/>
  <c r="E53" i="21"/>
  <c r="C53" i="21"/>
  <c r="K51" i="21"/>
  <c r="I51" i="21"/>
  <c r="G51" i="21"/>
  <c r="E51" i="21"/>
  <c r="C51" i="21"/>
  <c r="K50" i="21"/>
  <c r="I50" i="21"/>
  <c r="G50" i="21"/>
  <c r="E50" i="21"/>
  <c r="C50" i="21"/>
  <c r="K49" i="21"/>
  <c r="I49" i="21"/>
  <c r="G49" i="21"/>
  <c r="E49" i="21"/>
  <c r="C49" i="21"/>
  <c r="K48" i="21"/>
  <c r="I48" i="21"/>
  <c r="G48" i="21"/>
  <c r="E48" i="21"/>
  <c r="C48" i="21"/>
  <c r="K47" i="21"/>
  <c r="I47" i="21"/>
  <c r="G47" i="21"/>
  <c r="E47" i="21"/>
  <c r="C47" i="21"/>
  <c r="K46" i="21"/>
  <c r="I46" i="21"/>
  <c r="G46" i="21"/>
  <c r="E46" i="21"/>
  <c r="C46" i="21"/>
  <c r="K45" i="21"/>
  <c r="I45" i="21"/>
  <c r="G45" i="21"/>
  <c r="E45" i="21"/>
  <c r="C45" i="21"/>
  <c r="K44" i="21"/>
  <c r="I44" i="21"/>
  <c r="G44" i="21"/>
  <c r="E44" i="21"/>
  <c r="C44" i="21"/>
  <c r="K43" i="21"/>
  <c r="I43" i="21"/>
  <c r="G43" i="21"/>
  <c r="E43" i="21"/>
  <c r="C43" i="21"/>
  <c r="K41" i="21"/>
  <c r="I41" i="21"/>
  <c r="G41" i="21"/>
  <c r="E41" i="21"/>
  <c r="C41" i="21"/>
  <c r="K40" i="21"/>
  <c r="I40" i="21"/>
  <c r="G40" i="21"/>
  <c r="E40" i="21"/>
  <c r="C40" i="21"/>
  <c r="K39" i="21"/>
  <c r="I39" i="21"/>
  <c r="G39" i="21"/>
  <c r="E39" i="21"/>
  <c r="C39" i="21"/>
  <c r="K38" i="21"/>
  <c r="I38" i="21"/>
  <c r="G38" i="21"/>
  <c r="E38" i="21"/>
  <c r="C38" i="21"/>
  <c r="K37" i="21"/>
  <c r="I37" i="21"/>
  <c r="G37" i="21"/>
  <c r="E37" i="21"/>
  <c r="C37" i="21"/>
  <c r="K36" i="21"/>
  <c r="I36" i="21"/>
  <c r="G36" i="21"/>
  <c r="E36" i="21"/>
  <c r="C36" i="21"/>
  <c r="K35" i="21"/>
  <c r="I35" i="21"/>
  <c r="G35" i="21"/>
  <c r="E35" i="21"/>
  <c r="C35" i="21"/>
  <c r="K32" i="21"/>
  <c r="I32" i="21"/>
  <c r="G32" i="21"/>
  <c r="E32" i="21"/>
  <c r="C32" i="21"/>
  <c r="K31" i="21"/>
  <c r="I31" i="21"/>
  <c r="G31" i="21"/>
  <c r="E31" i="21"/>
  <c r="C31" i="21"/>
  <c r="K30" i="21"/>
  <c r="I30" i="21"/>
  <c r="G30" i="21"/>
  <c r="E30" i="21"/>
  <c r="C30" i="21"/>
  <c r="K29" i="21"/>
  <c r="I29" i="21"/>
  <c r="G29" i="21"/>
  <c r="E29" i="21"/>
  <c r="C29" i="21"/>
  <c r="K28" i="21"/>
  <c r="I28" i="21"/>
  <c r="G28" i="21"/>
  <c r="E28" i="21"/>
  <c r="C28" i="21"/>
  <c r="K27" i="21"/>
  <c r="I27" i="21"/>
  <c r="G27" i="21"/>
  <c r="E27" i="21"/>
  <c r="C27" i="21"/>
  <c r="K26" i="21"/>
  <c r="I26" i="21"/>
  <c r="G26" i="21"/>
  <c r="E26" i="21"/>
  <c r="C26" i="21"/>
  <c r="K25" i="21"/>
  <c r="I25" i="21"/>
  <c r="G25" i="21"/>
  <c r="E25" i="21"/>
  <c r="C25" i="21"/>
  <c r="K24" i="21"/>
  <c r="I24" i="21"/>
  <c r="G24" i="21"/>
  <c r="E24" i="21"/>
  <c r="C24" i="21"/>
  <c r="K23" i="21"/>
  <c r="I23" i="21"/>
  <c r="G23" i="21"/>
  <c r="E23" i="21"/>
  <c r="C23" i="21"/>
  <c r="K21" i="21"/>
  <c r="I21" i="21"/>
  <c r="G21" i="21"/>
  <c r="E21" i="21"/>
  <c r="C21" i="21"/>
  <c r="K20" i="21"/>
  <c r="I20" i="21"/>
  <c r="G20" i="21"/>
  <c r="E20" i="21"/>
  <c r="C20" i="21"/>
  <c r="K19" i="21"/>
  <c r="I19" i="21"/>
  <c r="G19" i="21"/>
  <c r="E19" i="21"/>
  <c r="C19" i="21"/>
  <c r="K18" i="21"/>
  <c r="I18" i="21"/>
  <c r="G18" i="21"/>
  <c r="E18" i="21"/>
  <c r="C18" i="21"/>
  <c r="C151" i="21" s="1"/>
  <c r="C153" i="21" s="1"/>
  <c r="K17" i="21"/>
  <c r="I17" i="21"/>
  <c r="G17" i="21"/>
  <c r="E17" i="21"/>
  <c r="C17" i="21"/>
  <c r="K16" i="21"/>
  <c r="I16" i="21"/>
  <c r="G16" i="21"/>
  <c r="E16" i="21"/>
  <c r="C16" i="21"/>
  <c r="K15" i="21"/>
  <c r="I15" i="21"/>
  <c r="G15" i="21"/>
  <c r="E15" i="21"/>
  <c r="C15" i="21"/>
  <c r="K13" i="21"/>
  <c r="I13" i="21"/>
  <c r="G13" i="21"/>
  <c r="E13" i="21"/>
  <c r="C13" i="21"/>
  <c r="K12" i="21"/>
  <c r="I12" i="21"/>
  <c r="G12" i="21"/>
  <c r="E12" i="21"/>
  <c r="C12" i="21"/>
  <c r="K10" i="21"/>
  <c r="G10" i="21"/>
  <c r="E10" i="21"/>
  <c r="C10" i="21"/>
  <c r="K9" i="21"/>
  <c r="I9" i="21"/>
  <c r="G9" i="21"/>
  <c r="E9" i="21"/>
  <c r="C9" i="21"/>
  <c r="K8" i="21"/>
  <c r="I8" i="21"/>
  <c r="G8" i="21"/>
  <c r="E8" i="21"/>
  <c r="C8" i="21"/>
  <c r="K7" i="21"/>
  <c r="I7" i="21"/>
  <c r="G7" i="21"/>
  <c r="E7" i="21"/>
  <c r="C7" i="21"/>
  <c r="K5" i="21"/>
  <c r="I5" i="21"/>
  <c r="G5" i="21"/>
  <c r="E5" i="21"/>
  <c r="C5" i="21"/>
  <c r="K4" i="21"/>
  <c r="K151" i="21" s="1"/>
  <c r="K153" i="21" s="1"/>
  <c r="I4" i="21"/>
  <c r="I151" i="21" s="1"/>
  <c r="I153" i="21" s="1"/>
  <c r="G4" i="21"/>
  <c r="G151" i="21" s="1"/>
  <c r="G153" i="21" s="1"/>
  <c r="E4" i="21"/>
  <c r="E151" i="21" s="1"/>
  <c r="E153" i="21" s="1"/>
  <c r="C4" i="21"/>
  <c r="G72" i="20"/>
  <c r="G71" i="20"/>
  <c r="G70" i="20"/>
  <c r="G69" i="20"/>
  <c r="F68" i="20"/>
  <c r="G62" i="20"/>
  <c r="G61" i="20"/>
  <c r="G60" i="20"/>
  <c r="G59" i="20"/>
  <c r="G56" i="20"/>
  <c r="G55" i="20"/>
  <c r="G49" i="20"/>
  <c r="G48" i="20"/>
  <c r="G47" i="20"/>
  <c r="G46" i="20"/>
  <c r="G45" i="20"/>
  <c r="G44" i="20"/>
  <c r="G43" i="20"/>
  <c r="G42" i="20"/>
  <c r="G41" i="20"/>
  <c r="G36" i="20"/>
  <c r="G35" i="20"/>
  <c r="G34" i="20"/>
  <c r="G33" i="20"/>
  <c r="G32" i="20"/>
  <c r="G31" i="20"/>
  <c r="G30" i="20"/>
  <c r="G29" i="20"/>
  <c r="G26" i="20"/>
  <c r="G57" i="20" s="1"/>
  <c r="G25" i="20"/>
  <c r="G24" i="20" a="1"/>
  <c r="G24" i="20" s="1"/>
  <c r="G22" i="20"/>
  <c r="G21" i="20"/>
  <c r="G20" i="20"/>
  <c r="G19" i="20"/>
  <c r="G18" i="20"/>
  <c r="D18" i="20"/>
  <c r="C18" i="20"/>
  <c r="B18" i="20"/>
  <c r="G13" i="20"/>
  <c r="G12" i="20"/>
  <c r="G11" i="20"/>
  <c r="G68" i="20" s="1"/>
  <c r="G10" i="20"/>
  <c r="G9" i="20"/>
  <c r="G8" i="20"/>
  <c r="G7" i="20"/>
  <c r="G6" i="20"/>
  <c r="G5" i="20"/>
  <c r="M149" i="19"/>
  <c r="K149" i="19"/>
  <c r="I149" i="19"/>
  <c r="G149" i="19"/>
  <c r="E149" i="19"/>
  <c r="C149" i="19"/>
  <c r="M148" i="19"/>
  <c r="K148" i="19"/>
  <c r="I148" i="19"/>
  <c r="G148" i="19"/>
  <c r="E148" i="19"/>
  <c r="C148" i="19"/>
  <c r="M146" i="19"/>
  <c r="K146" i="19"/>
  <c r="I146" i="19"/>
  <c r="G146" i="19"/>
  <c r="E146" i="19"/>
  <c r="C146" i="19"/>
  <c r="M145" i="19"/>
  <c r="K145" i="19"/>
  <c r="I145" i="19"/>
  <c r="G145" i="19"/>
  <c r="E145" i="19"/>
  <c r="C145" i="19"/>
  <c r="M144" i="19"/>
  <c r="K144" i="19"/>
  <c r="I144" i="19"/>
  <c r="G144" i="19"/>
  <c r="E144" i="19"/>
  <c r="C144" i="19"/>
  <c r="M143" i="19"/>
  <c r="K143" i="19"/>
  <c r="I143" i="19"/>
  <c r="G143" i="19"/>
  <c r="E143" i="19"/>
  <c r="C143" i="19"/>
  <c r="M142" i="19"/>
  <c r="K142" i="19"/>
  <c r="I142" i="19"/>
  <c r="G142" i="19"/>
  <c r="E142" i="19"/>
  <c r="C142" i="19"/>
  <c r="M141" i="19"/>
  <c r="K141" i="19"/>
  <c r="I141" i="19"/>
  <c r="G141" i="19"/>
  <c r="E141" i="19"/>
  <c r="C141" i="19"/>
  <c r="M140" i="19"/>
  <c r="K140" i="19"/>
  <c r="I140" i="19"/>
  <c r="G140" i="19"/>
  <c r="E140" i="19"/>
  <c r="C140" i="19"/>
  <c r="M139" i="19"/>
  <c r="K139" i="19"/>
  <c r="I139" i="19"/>
  <c r="G139" i="19"/>
  <c r="E139" i="19"/>
  <c r="C139" i="19"/>
  <c r="M137" i="19"/>
  <c r="K137" i="19"/>
  <c r="I137" i="19"/>
  <c r="G137" i="19"/>
  <c r="E137" i="19"/>
  <c r="C137" i="19"/>
  <c r="M136" i="19"/>
  <c r="K136" i="19"/>
  <c r="I136" i="19"/>
  <c r="G136" i="19"/>
  <c r="E136" i="19"/>
  <c r="C136" i="19"/>
  <c r="M135" i="19"/>
  <c r="K135" i="19"/>
  <c r="I135" i="19"/>
  <c r="G135" i="19"/>
  <c r="E135" i="19"/>
  <c r="C135" i="19"/>
  <c r="M133" i="19"/>
  <c r="K133" i="19"/>
  <c r="I133" i="19"/>
  <c r="G133" i="19"/>
  <c r="E133" i="19"/>
  <c r="C133" i="19"/>
  <c r="M132" i="19"/>
  <c r="K132" i="19"/>
  <c r="I132" i="19"/>
  <c r="G132" i="19"/>
  <c r="E132" i="19"/>
  <c r="C132" i="19"/>
  <c r="M131" i="19"/>
  <c r="K131" i="19"/>
  <c r="I131" i="19"/>
  <c r="G131" i="19"/>
  <c r="E131" i="19"/>
  <c r="C131" i="19"/>
  <c r="M130" i="19"/>
  <c r="K130" i="19"/>
  <c r="I130" i="19"/>
  <c r="G130" i="19"/>
  <c r="E130" i="19"/>
  <c r="C130" i="19"/>
  <c r="M129" i="19"/>
  <c r="K129" i="19"/>
  <c r="I129" i="19"/>
  <c r="G129" i="19"/>
  <c r="E129" i="19"/>
  <c r="C129" i="19"/>
  <c r="M128" i="19"/>
  <c r="K128" i="19"/>
  <c r="I128" i="19"/>
  <c r="G128" i="19"/>
  <c r="E128" i="19"/>
  <c r="C128" i="19"/>
  <c r="M127" i="19"/>
  <c r="K127" i="19"/>
  <c r="I127" i="19"/>
  <c r="G127" i="19"/>
  <c r="E127" i="19"/>
  <c r="C127" i="19"/>
  <c r="M126" i="19"/>
  <c r="K126" i="19"/>
  <c r="I126" i="19"/>
  <c r="G126" i="19"/>
  <c r="E126" i="19"/>
  <c r="C126" i="19"/>
  <c r="M125" i="19"/>
  <c r="K125" i="19"/>
  <c r="I125" i="19"/>
  <c r="G125" i="19"/>
  <c r="E125" i="19"/>
  <c r="C125" i="19"/>
  <c r="M124" i="19"/>
  <c r="K124" i="19"/>
  <c r="I124" i="19"/>
  <c r="G124" i="19"/>
  <c r="E124" i="19"/>
  <c r="C124" i="19"/>
  <c r="M123" i="19"/>
  <c r="K123" i="19"/>
  <c r="I123" i="19"/>
  <c r="G123" i="19"/>
  <c r="E123" i="19"/>
  <c r="C123" i="19"/>
  <c r="M122" i="19"/>
  <c r="K122" i="19"/>
  <c r="I122" i="19"/>
  <c r="G122" i="19"/>
  <c r="E122" i="19"/>
  <c r="C122" i="19"/>
  <c r="M121" i="19"/>
  <c r="K121" i="19"/>
  <c r="I121" i="19"/>
  <c r="G121" i="19"/>
  <c r="E121" i="19"/>
  <c r="C121" i="19"/>
  <c r="M120" i="19"/>
  <c r="K120" i="19"/>
  <c r="I120" i="19"/>
  <c r="G120" i="19"/>
  <c r="E120" i="19"/>
  <c r="C120" i="19"/>
  <c r="M119" i="19"/>
  <c r="K119" i="19"/>
  <c r="I119" i="19"/>
  <c r="G119" i="19"/>
  <c r="E119" i="19"/>
  <c r="C119" i="19"/>
  <c r="M118" i="19"/>
  <c r="K118" i="19"/>
  <c r="I118" i="19"/>
  <c r="G118" i="19"/>
  <c r="E118" i="19"/>
  <c r="C118" i="19"/>
  <c r="M117" i="19"/>
  <c r="K117" i="19"/>
  <c r="I117" i="19"/>
  <c r="G117" i="19"/>
  <c r="E117" i="19"/>
  <c r="C117" i="19"/>
  <c r="M116" i="19"/>
  <c r="K116" i="19"/>
  <c r="I116" i="19"/>
  <c r="G116" i="19"/>
  <c r="E116" i="19"/>
  <c r="C116" i="19"/>
  <c r="M115" i="19"/>
  <c r="K115" i="19"/>
  <c r="I115" i="19"/>
  <c r="G115" i="19"/>
  <c r="E115" i="19"/>
  <c r="C115" i="19"/>
  <c r="M114" i="19"/>
  <c r="K114" i="19"/>
  <c r="I114" i="19"/>
  <c r="G114" i="19"/>
  <c r="E114" i="19"/>
  <c r="C114" i="19"/>
  <c r="M113" i="19"/>
  <c r="K113" i="19"/>
  <c r="I113" i="19"/>
  <c r="G113" i="19"/>
  <c r="E113" i="19"/>
  <c r="C113" i="19"/>
  <c r="M112" i="19"/>
  <c r="K112" i="19"/>
  <c r="I112" i="19"/>
  <c r="G112" i="19"/>
  <c r="E112" i="19"/>
  <c r="C112" i="19"/>
  <c r="M111" i="19"/>
  <c r="M151" i="19" s="1"/>
  <c r="M153" i="19" s="1"/>
  <c r="K111" i="19"/>
  <c r="I111" i="19"/>
  <c r="G111" i="19"/>
  <c r="E111" i="19"/>
  <c r="C111" i="19"/>
  <c r="K109" i="19"/>
  <c r="I109" i="19"/>
  <c r="G109" i="19"/>
  <c r="E109" i="19"/>
  <c r="C109" i="19"/>
  <c r="K108" i="19"/>
  <c r="I108" i="19"/>
  <c r="G108" i="19"/>
  <c r="E108" i="19"/>
  <c r="C108" i="19"/>
  <c r="K107" i="19"/>
  <c r="I107" i="19"/>
  <c r="G107" i="19"/>
  <c r="E107" i="19"/>
  <c r="C107" i="19"/>
  <c r="K106" i="19"/>
  <c r="K105" i="19"/>
  <c r="I105" i="19"/>
  <c r="G105" i="19"/>
  <c r="E105" i="19"/>
  <c r="C105" i="19"/>
  <c r="K104" i="19"/>
  <c r="I104" i="19"/>
  <c r="G104" i="19"/>
  <c r="E104" i="19"/>
  <c r="C104" i="19"/>
  <c r="K103" i="19"/>
  <c r="I103" i="19"/>
  <c r="G103" i="19"/>
  <c r="E103" i="19"/>
  <c r="C103" i="19"/>
  <c r="K102" i="19"/>
  <c r="I102" i="19"/>
  <c r="G102" i="19"/>
  <c r="E102" i="19"/>
  <c r="C102" i="19"/>
  <c r="K101" i="19"/>
  <c r="I101" i="19"/>
  <c r="G101" i="19"/>
  <c r="E101" i="19"/>
  <c r="C101" i="19"/>
  <c r="K100" i="19"/>
  <c r="I100" i="19"/>
  <c r="G100" i="19"/>
  <c r="E100" i="19"/>
  <c r="C100" i="19"/>
  <c r="K99" i="19"/>
  <c r="I99" i="19"/>
  <c r="G99" i="19"/>
  <c r="E99" i="19"/>
  <c r="C99" i="19"/>
  <c r="K96" i="19"/>
  <c r="I96" i="19"/>
  <c r="G96" i="19"/>
  <c r="E96" i="19"/>
  <c r="C96" i="19"/>
  <c r="K95" i="19"/>
  <c r="I95" i="19"/>
  <c r="G95" i="19"/>
  <c r="E95" i="19"/>
  <c r="C95" i="19"/>
  <c r="K94" i="19"/>
  <c r="I94" i="19"/>
  <c r="G94" i="19"/>
  <c r="E94" i="19"/>
  <c r="C94" i="19"/>
  <c r="K93" i="19"/>
  <c r="I93" i="19"/>
  <c r="G93" i="19"/>
  <c r="E93" i="19"/>
  <c r="C93" i="19"/>
  <c r="K91" i="19"/>
  <c r="I91" i="19"/>
  <c r="G91" i="19"/>
  <c r="E91" i="19"/>
  <c r="C91" i="19"/>
  <c r="K90" i="19"/>
  <c r="I90" i="19"/>
  <c r="G90" i="19"/>
  <c r="E90" i="19"/>
  <c r="C90" i="19"/>
  <c r="K89" i="19"/>
  <c r="I89" i="19"/>
  <c r="G89" i="19"/>
  <c r="E89" i="19"/>
  <c r="C89" i="19"/>
  <c r="K88" i="19"/>
  <c r="I88" i="19"/>
  <c r="G88" i="19"/>
  <c r="E88" i="19"/>
  <c r="C88" i="19"/>
  <c r="K87" i="19"/>
  <c r="I87" i="19"/>
  <c r="G87" i="19"/>
  <c r="E87" i="19"/>
  <c r="C87" i="19"/>
  <c r="K84" i="19"/>
  <c r="I84" i="19"/>
  <c r="G84" i="19"/>
  <c r="E84" i="19"/>
  <c r="C84" i="19"/>
  <c r="K83" i="19"/>
  <c r="I83" i="19"/>
  <c r="G83" i="19"/>
  <c r="E83" i="19"/>
  <c r="C83" i="19"/>
  <c r="K82" i="19"/>
  <c r="I82" i="19"/>
  <c r="G82" i="19"/>
  <c r="E82" i="19"/>
  <c r="C82" i="19"/>
  <c r="K81" i="19"/>
  <c r="I81" i="19"/>
  <c r="G81" i="19"/>
  <c r="E81" i="19"/>
  <c r="C81" i="19"/>
  <c r="K80" i="19"/>
  <c r="I80" i="19"/>
  <c r="G80" i="19"/>
  <c r="E80" i="19"/>
  <c r="C80" i="19"/>
  <c r="K79" i="19"/>
  <c r="I79" i="19"/>
  <c r="G79" i="19"/>
  <c r="E79" i="19"/>
  <c r="C79" i="19"/>
  <c r="K78" i="19"/>
  <c r="I78" i="19"/>
  <c r="G78" i="19"/>
  <c r="E78" i="19"/>
  <c r="C78" i="19"/>
  <c r="K77" i="19"/>
  <c r="I77" i="19"/>
  <c r="G77" i="19"/>
  <c r="E77" i="19"/>
  <c r="C77" i="19"/>
  <c r="K76" i="19"/>
  <c r="I76" i="19"/>
  <c r="G76" i="19"/>
  <c r="E76" i="19"/>
  <c r="C76" i="19"/>
  <c r="K74" i="19"/>
  <c r="I74" i="19"/>
  <c r="G74" i="19"/>
  <c r="E74" i="19"/>
  <c r="C74" i="19"/>
  <c r="K73" i="19"/>
  <c r="I73" i="19"/>
  <c r="G73" i="19"/>
  <c r="E73" i="19"/>
  <c r="C73" i="19"/>
  <c r="K72" i="19"/>
  <c r="I72" i="19"/>
  <c r="G72" i="19"/>
  <c r="E72" i="19"/>
  <c r="C72" i="19"/>
  <c r="K71" i="19"/>
  <c r="I71" i="19"/>
  <c r="G71" i="19"/>
  <c r="E71" i="19"/>
  <c r="C71" i="19"/>
  <c r="K70" i="19"/>
  <c r="I70" i="19"/>
  <c r="G70" i="19"/>
  <c r="E70" i="19"/>
  <c r="C70" i="19"/>
  <c r="K69" i="19"/>
  <c r="I69" i="19"/>
  <c r="G69" i="19"/>
  <c r="E69" i="19"/>
  <c r="C69" i="19"/>
  <c r="K68" i="19"/>
  <c r="I68" i="19"/>
  <c r="G68" i="19"/>
  <c r="E68" i="19"/>
  <c r="C68" i="19"/>
  <c r="K67" i="19"/>
  <c r="I67" i="19"/>
  <c r="G67" i="19"/>
  <c r="E67" i="19"/>
  <c r="C67" i="19"/>
  <c r="K66" i="19"/>
  <c r="I66" i="19"/>
  <c r="G66" i="19"/>
  <c r="E66" i="19"/>
  <c r="C66" i="19"/>
  <c r="K65" i="19"/>
  <c r="I65" i="19"/>
  <c r="G65" i="19"/>
  <c r="E65" i="19"/>
  <c r="C65" i="19"/>
  <c r="K64" i="19"/>
  <c r="I64" i="19"/>
  <c r="G64" i="19"/>
  <c r="E64" i="19"/>
  <c r="C64" i="19"/>
  <c r="K63" i="19"/>
  <c r="I63" i="19"/>
  <c r="G63" i="19"/>
  <c r="E63" i="19"/>
  <c r="C63" i="19"/>
  <c r="K62" i="19"/>
  <c r="I62" i="19"/>
  <c r="G62" i="19"/>
  <c r="E62" i="19"/>
  <c r="C62" i="19"/>
  <c r="K61" i="19"/>
  <c r="I61" i="19"/>
  <c r="G61" i="19"/>
  <c r="E61" i="19"/>
  <c r="C61" i="19"/>
  <c r="K59" i="19"/>
  <c r="I59" i="19"/>
  <c r="G59" i="19"/>
  <c r="E59" i="19"/>
  <c r="C59" i="19"/>
  <c r="K58" i="19"/>
  <c r="I58" i="19"/>
  <c r="G58" i="19"/>
  <c r="E58" i="19"/>
  <c r="C58" i="19"/>
  <c r="K57" i="19"/>
  <c r="I57" i="19"/>
  <c r="G57" i="19"/>
  <c r="E57" i="19"/>
  <c r="C57" i="19"/>
  <c r="K56" i="19"/>
  <c r="I56" i="19"/>
  <c r="G56" i="19"/>
  <c r="E56" i="19"/>
  <c r="C56" i="19"/>
  <c r="K55" i="19"/>
  <c r="I55" i="19"/>
  <c r="G55" i="19"/>
  <c r="E55" i="19"/>
  <c r="C55" i="19"/>
  <c r="K54" i="19"/>
  <c r="I54" i="19"/>
  <c r="G54" i="19"/>
  <c r="E54" i="19"/>
  <c r="C54" i="19"/>
  <c r="K53" i="19"/>
  <c r="I53" i="19"/>
  <c r="G53" i="19"/>
  <c r="E53" i="19"/>
  <c r="C53" i="19"/>
  <c r="K51" i="19"/>
  <c r="I51" i="19"/>
  <c r="G51" i="19"/>
  <c r="E51" i="19"/>
  <c r="C51" i="19"/>
  <c r="K50" i="19"/>
  <c r="I50" i="19"/>
  <c r="G50" i="19"/>
  <c r="E50" i="19"/>
  <c r="C50" i="19"/>
  <c r="K49" i="19"/>
  <c r="I49" i="19"/>
  <c r="G49" i="19"/>
  <c r="E49" i="19"/>
  <c r="C49" i="19"/>
  <c r="K48" i="19"/>
  <c r="I48" i="19"/>
  <c r="G48" i="19"/>
  <c r="E48" i="19"/>
  <c r="C48" i="19"/>
  <c r="K47" i="19"/>
  <c r="I47" i="19"/>
  <c r="G47" i="19"/>
  <c r="E47" i="19"/>
  <c r="C47" i="19"/>
  <c r="K46" i="19"/>
  <c r="I46" i="19"/>
  <c r="G46" i="19"/>
  <c r="E46" i="19"/>
  <c r="C46" i="19"/>
  <c r="K45" i="19"/>
  <c r="I45" i="19"/>
  <c r="G45" i="19"/>
  <c r="E45" i="19"/>
  <c r="C45" i="19"/>
  <c r="K44" i="19"/>
  <c r="I44" i="19"/>
  <c r="G44" i="19"/>
  <c r="E44" i="19"/>
  <c r="C44" i="19"/>
  <c r="K43" i="19"/>
  <c r="I43" i="19"/>
  <c r="G43" i="19"/>
  <c r="E43" i="19"/>
  <c r="C43" i="19"/>
  <c r="K41" i="19"/>
  <c r="I41" i="19"/>
  <c r="G41" i="19"/>
  <c r="E41" i="19"/>
  <c r="C41" i="19"/>
  <c r="K40" i="19"/>
  <c r="I40" i="19"/>
  <c r="G40" i="19"/>
  <c r="E40" i="19"/>
  <c r="C40" i="19"/>
  <c r="K39" i="19"/>
  <c r="I39" i="19"/>
  <c r="G39" i="19"/>
  <c r="E39" i="19"/>
  <c r="C39" i="19"/>
  <c r="K38" i="19"/>
  <c r="I38" i="19"/>
  <c r="G38" i="19"/>
  <c r="E38" i="19"/>
  <c r="C38" i="19"/>
  <c r="K37" i="19"/>
  <c r="I37" i="19"/>
  <c r="G37" i="19"/>
  <c r="E37" i="19"/>
  <c r="C37" i="19"/>
  <c r="K36" i="19"/>
  <c r="I36" i="19"/>
  <c r="G36" i="19"/>
  <c r="E36" i="19"/>
  <c r="C36" i="19"/>
  <c r="K35" i="19"/>
  <c r="I35" i="19"/>
  <c r="G35" i="19"/>
  <c r="E35" i="19"/>
  <c r="C35" i="19"/>
  <c r="K32" i="19"/>
  <c r="I32" i="19"/>
  <c r="G32" i="19"/>
  <c r="E32" i="19"/>
  <c r="C32" i="19"/>
  <c r="K31" i="19"/>
  <c r="I31" i="19"/>
  <c r="G31" i="19"/>
  <c r="E31" i="19"/>
  <c r="C31" i="19"/>
  <c r="K30" i="19"/>
  <c r="I30" i="19"/>
  <c r="G30" i="19"/>
  <c r="E30" i="19"/>
  <c r="C30" i="19"/>
  <c r="K29" i="19"/>
  <c r="I29" i="19"/>
  <c r="G29" i="19"/>
  <c r="E29" i="19"/>
  <c r="C29" i="19"/>
  <c r="K28" i="19"/>
  <c r="I28" i="19"/>
  <c r="G28" i="19"/>
  <c r="E28" i="19"/>
  <c r="C28" i="19"/>
  <c r="K27" i="19"/>
  <c r="I27" i="19"/>
  <c r="G27" i="19"/>
  <c r="E27" i="19"/>
  <c r="C27" i="19"/>
  <c r="K26" i="19"/>
  <c r="I26" i="19"/>
  <c r="G26" i="19"/>
  <c r="E26" i="19"/>
  <c r="C26" i="19"/>
  <c r="K25" i="19"/>
  <c r="I25" i="19"/>
  <c r="G25" i="19"/>
  <c r="E25" i="19"/>
  <c r="C25" i="19"/>
  <c r="K24" i="19"/>
  <c r="I24" i="19"/>
  <c r="G24" i="19"/>
  <c r="E24" i="19"/>
  <c r="C24" i="19"/>
  <c r="K23" i="19"/>
  <c r="I23" i="19"/>
  <c r="G23" i="19"/>
  <c r="E23" i="19"/>
  <c r="C23" i="19"/>
  <c r="K21" i="19"/>
  <c r="I21" i="19"/>
  <c r="G21" i="19"/>
  <c r="E21" i="19"/>
  <c r="C21" i="19"/>
  <c r="K20" i="19"/>
  <c r="I20" i="19"/>
  <c r="G20" i="19"/>
  <c r="E20" i="19"/>
  <c r="C20" i="19"/>
  <c r="K19" i="19"/>
  <c r="I19" i="19"/>
  <c r="G19" i="19"/>
  <c r="E19" i="19"/>
  <c r="C19" i="19"/>
  <c r="K18" i="19"/>
  <c r="I18" i="19"/>
  <c r="G18" i="19"/>
  <c r="E18" i="19"/>
  <c r="C18" i="19"/>
  <c r="K17" i="19"/>
  <c r="I17" i="19"/>
  <c r="G17" i="19"/>
  <c r="E17" i="19"/>
  <c r="C17" i="19"/>
  <c r="K16" i="19"/>
  <c r="I16" i="19"/>
  <c r="G16" i="19"/>
  <c r="E16" i="19"/>
  <c r="C16" i="19"/>
  <c r="K15" i="19"/>
  <c r="I15" i="19"/>
  <c r="G15" i="19"/>
  <c r="E15" i="19"/>
  <c r="C15" i="19"/>
  <c r="K13" i="19"/>
  <c r="I13" i="19"/>
  <c r="G13" i="19"/>
  <c r="E13" i="19"/>
  <c r="C13" i="19"/>
  <c r="K12" i="19"/>
  <c r="I12" i="19"/>
  <c r="G12" i="19"/>
  <c r="E12" i="19"/>
  <c r="C12" i="19"/>
  <c r="K10" i="19"/>
  <c r="I10" i="19"/>
  <c r="G10" i="19"/>
  <c r="E10" i="19"/>
  <c r="C10" i="19"/>
  <c r="K9" i="19"/>
  <c r="I9" i="19"/>
  <c r="G9" i="19"/>
  <c r="E9" i="19"/>
  <c r="C9" i="19"/>
  <c r="K8" i="19"/>
  <c r="I8" i="19"/>
  <c r="G8" i="19"/>
  <c r="E8" i="19"/>
  <c r="C8" i="19"/>
  <c r="K7" i="19"/>
  <c r="I7" i="19"/>
  <c r="G7" i="19"/>
  <c r="E7" i="19"/>
  <c r="C7" i="19"/>
  <c r="K5" i="19"/>
  <c r="I5" i="19"/>
  <c r="G5" i="19"/>
  <c r="E5" i="19"/>
  <c r="C5" i="19"/>
  <c r="K4" i="19"/>
  <c r="K151" i="19" s="1"/>
  <c r="K153" i="19" s="1"/>
  <c r="I4" i="19"/>
  <c r="I151" i="19" s="1"/>
  <c r="I153" i="19" s="1"/>
  <c r="G4" i="19"/>
  <c r="G151" i="19" s="1"/>
  <c r="G153" i="19" s="1"/>
  <c r="E4" i="19"/>
  <c r="E151" i="19" s="1"/>
  <c r="E153" i="19" s="1"/>
  <c r="C4" i="19"/>
  <c r="C151" i="19" s="1"/>
  <c r="C153" i="19" s="1"/>
  <c r="G74" i="20" l="1"/>
  <c r="G74" i="22"/>
  <c r="G99" i="20"/>
  <c r="G99" i="22"/>
  <c r="G100" i="22" s="1"/>
  <c r="G50" i="22"/>
  <c r="G58" i="22"/>
  <c r="G63" i="22" s="1"/>
  <c r="G64" i="22" s="1"/>
  <c r="I49" i="63" s="1"/>
  <c r="G14" i="22"/>
  <c r="G37" i="22"/>
  <c r="G37" i="20"/>
  <c r="G14" i="20"/>
  <c r="G50" i="20"/>
  <c r="G58" i="20"/>
  <c r="G63" i="20" s="1"/>
  <c r="G64" i="20" s="1"/>
  <c r="I34" i="63" s="1"/>
  <c r="G72" i="18" l="1"/>
  <c r="G71" i="18"/>
  <c r="G70" i="18"/>
  <c r="G69" i="18"/>
  <c r="G62" i="18"/>
  <c r="G61" i="18"/>
  <c r="G60" i="18"/>
  <c r="G59" i="18"/>
  <c r="G56" i="18"/>
  <c r="G55" i="18"/>
  <c r="G49" i="18"/>
  <c r="G48" i="18"/>
  <c r="G47" i="18"/>
  <c r="G46" i="18"/>
  <c r="G45" i="18"/>
  <c r="G44" i="18"/>
  <c r="G43" i="18"/>
  <c r="G42" i="18"/>
  <c r="G41" i="18"/>
  <c r="G36" i="18"/>
  <c r="G35" i="18"/>
  <c r="G34" i="18"/>
  <c r="G33" i="18"/>
  <c r="G32" i="18"/>
  <c r="G31" i="18"/>
  <c r="G30" i="18"/>
  <c r="G29" i="18"/>
  <c r="G26" i="18"/>
  <c r="G57" i="18" s="1"/>
  <c r="G25" i="18"/>
  <c r="G24" i="18" a="1"/>
  <c r="G24" i="18" s="1"/>
  <c r="G22" i="18"/>
  <c r="G21" i="18"/>
  <c r="G20" i="18"/>
  <c r="G19" i="18"/>
  <c r="G18" i="18"/>
  <c r="D18" i="18"/>
  <c r="C18" i="18"/>
  <c r="B18" i="18"/>
  <c r="G13" i="18"/>
  <c r="G12" i="18"/>
  <c r="G11" i="18"/>
  <c r="G10" i="18"/>
  <c r="G9" i="18"/>
  <c r="G8" i="18"/>
  <c r="G7" i="18"/>
  <c r="G6" i="18"/>
  <c r="G5" i="18"/>
  <c r="M149" i="17"/>
  <c r="K149" i="17"/>
  <c r="I149" i="17"/>
  <c r="G149" i="17"/>
  <c r="E149" i="17"/>
  <c r="C149" i="17"/>
  <c r="M148" i="17"/>
  <c r="K148" i="17"/>
  <c r="I148" i="17"/>
  <c r="G148" i="17"/>
  <c r="E148" i="17"/>
  <c r="C148" i="17"/>
  <c r="M146" i="17"/>
  <c r="K146" i="17"/>
  <c r="I146" i="17"/>
  <c r="G146" i="17"/>
  <c r="E146" i="17"/>
  <c r="C146" i="17"/>
  <c r="M145" i="17"/>
  <c r="K145" i="17"/>
  <c r="I145" i="17"/>
  <c r="G145" i="17"/>
  <c r="E145" i="17"/>
  <c r="C145" i="17"/>
  <c r="M144" i="17"/>
  <c r="K144" i="17"/>
  <c r="I144" i="17"/>
  <c r="G144" i="17"/>
  <c r="E144" i="17"/>
  <c r="C144" i="17"/>
  <c r="M143" i="17"/>
  <c r="K143" i="17"/>
  <c r="I143" i="17"/>
  <c r="G143" i="17"/>
  <c r="E143" i="17"/>
  <c r="C143" i="17"/>
  <c r="M142" i="17"/>
  <c r="K142" i="17"/>
  <c r="I142" i="17"/>
  <c r="G142" i="17"/>
  <c r="E142" i="17"/>
  <c r="C142" i="17"/>
  <c r="M141" i="17"/>
  <c r="K141" i="17"/>
  <c r="I141" i="17"/>
  <c r="G141" i="17"/>
  <c r="E141" i="17"/>
  <c r="C141" i="17"/>
  <c r="M140" i="17"/>
  <c r="K140" i="17"/>
  <c r="I140" i="17"/>
  <c r="G140" i="17"/>
  <c r="E140" i="17"/>
  <c r="C140" i="17"/>
  <c r="M139" i="17"/>
  <c r="K139" i="17"/>
  <c r="I139" i="17"/>
  <c r="G139" i="17"/>
  <c r="E139" i="17"/>
  <c r="C139" i="17"/>
  <c r="M137" i="17"/>
  <c r="K137" i="17"/>
  <c r="I137" i="17"/>
  <c r="G137" i="17"/>
  <c r="E137" i="17"/>
  <c r="C137" i="17"/>
  <c r="M136" i="17"/>
  <c r="K136" i="17"/>
  <c r="I136" i="17"/>
  <c r="G136" i="17"/>
  <c r="E136" i="17"/>
  <c r="C136" i="17"/>
  <c r="M135" i="17"/>
  <c r="K135" i="17"/>
  <c r="I135" i="17"/>
  <c r="G135" i="17"/>
  <c r="E135" i="17"/>
  <c r="C135" i="17"/>
  <c r="M133" i="17"/>
  <c r="K133" i="17"/>
  <c r="I133" i="17"/>
  <c r="G133" i="17"/>
  <c r="E133" i="17"/>
  <c r="C133" i="17"/>
  <c r="M132" i="17"/>
  <c r="K132" i="17"/>
  <c r="I132" i="17"/>
  <c r="G132" i="17"/>
  <c r="E132" i="17"/>
  <c r="C132" i="17"/>
  <c r="M131" i="17"/>
  <c r="K131" i="17"/>
  <c r="I131" i="17"/>
  <c r="G131" i="17"/>
  <c r="E131" i="17"/>
  <c r="C131" i="17"/>
  <c r="M130" i="17"/>
  <c r="K130" i="17"/>
  <c r="I130" i="17"/>
  <c r="G130" i="17"/>
  <c r="E130" i="17"/>
  <c r="C130" i="17"/>
  <c r="M129" i="17"/>
  <c r="K129" i="17"/>
  <c r="I129" i="17"/>
  <c r="G129" i="17"/>
  <c r="E129" i="17"/>
  <c r="C129" i="17"/>
  <c r="M128" i="17"/>
  <c r="K128" i="17"/>
  <c r="I128" i="17"/>
  <c r="G128" i="17"/>
  <c r="E128" i="17"/>
  <c r="C128" i="17"/>
  <c r="M127" i="17"/>
  <c r="K127" i="17"/>
  <c r="I127" i="17"/>
  <c r="G127" i="17"/>
  <c r="E127" i="17"/>
  <c r="C127" i="17"/>
  <c r="M126" i="17"/>
  <c r="K126" i="17"/>
  <c r="I126" i="17"/>
  <c r="G126" i="17"/>
  <c r="E126" i="17"/>
  <c r="C126" i="17"/>
  <c r="M125" i="17"/>
  <c r="K125" i="17"/>
  <c r="I125" i="17"/>
  <c r="G125" i="17"/>
  <c r="E125" i="17"/>
  <c r="C125" i="17"/>
  <c r="M124" i="17"/>
  <c r="K124" i="17"/>
  <c r="I124" i="17"/>
  <c r="G124" i="17"/>
  <c r="E124" i="17"/>
  <c r="C124" i="17"/>
  <c r="M123" i="17"/>
  <c r="K123" i="17"/>
  <c r="I123" i="17"/>
  <c r="G123" i="17"/>
  <c r="E123" i="17"/>
  <c r="C123" i="17"/>
  <c r="M122" i="17"/>
  <c r="K122" i="17"/>
  <c r="I122" i="17"/>
  <c r="G122" i="17"/>
  <c r="E122" i="17"/>
  <c r="C122" i="17"/>
  <c r="M121" i="17"/>
  <c r="K121" i="17"/>
  <c r="I121" i="17"/>
  <c r="G121" i="17"/>
  <c r="E121" i="17"/>
  <c r="C121" i="17"/>
  <c r="M120" i="17"/>
  <c r="K120" i="17"/>
  <c r="I120" i="17"/>
  <c r="G120" i="17"/>
  <c r="E120" i="17"/>
  <c r="C120" i="17"/>
  <c r="M119" i="17"/>
  <c r="K119" i="17"/>
  <c r="I119" i="17"/>
  <c r="G119" i="17"/>
  <c r="E119" i="17"/>
  <c r="C119" i="17"/>
  <c r="M118" i="17"/>
  <c r="K118" i="17"/>
  <c r="I118" i="17"/>
  <c r="G118" i="17"/>
  <c r="E118" i="17"/>
  <c r="C118" i="17"/>
  <c r="M117" i="17"/>
  <c r="K117" i="17"/>
  <c r="I117" i="17"/>
  <c r="G117" i="17"/>
  <c r="E117" i="17"/>
  <c r="C117" i="17"/>
  <c r="M116" i="17"/>
  <c r="K116" i="17"/>
  <c r="I116" i="17"/>
  <c r="G116" i="17"/>
  <c r="E116" i="17"/>
  <c r="C116" i="17"/>
  <c r="M115" i="17"/>
  <c r="K115" i="17"/>
  <c r="I115" i="17"/>
  <c r="G115" i="17"/>
  <c r="E115" i="17"/>
  <c r="C115" i="17"/>
  <c r="M114" i="17"/>
  <c r="K114" i="17"/>
  <c r="I114" i="17"/>
  <c r="G114" i="17"/>
  <c r="E114" i="17"/>
  <c r="C114" i="17"/>
  <c r="M113" i="17"/>
  <c r="K113" i="17"/>
  <c r="I113" i="17"/>
  <c r="G113" i="17"/>
  <c r="E113" i="17"/>
  <c r="C113" i="17"/>
  <c r="M112" i="17"/>
  <c r="K112" i="17"/>
  <c r="I112" i="17"/>
  <c r="G112" i="17"/>
  <c r="E112" i="17"/>
  <c r="C112" i="17"/>
  <c r="M111" i="17"/>
  <c r="M151" i="17" s="1"/>
  <c r="M153" i="17" s="1"/>
  <c r="K111" i="17"/>
  <c r="I111" i="17"/>
  <c r="G111" i="17"/>
  <c r="E111" i="17"/>
  <c r="C111" i="17"/>
  <c r="K109" i="17"/>
  <c r="I109" i="17"/>
  <c r="G109" i="17"/>
  <c r="E109" i="17"/>
  <c r="C109" i="17"/>
  <c r="K108" i="17"/>
  <c r="I108" i="17"/>
  <c r="G108" i="17"/>
  <c r="E108" i="17"/>
  <c r="C108" i="17"/>
  <c r="K107" i="17"/>
  <c r="I107" i="17"/>
  <c r="G107" i="17"/>
  <c r="E107" i="17"/>
  <c r="C107" i="17"/>
  <c r="K106" i="17"/>
  <c r="K105" i="17"/>
  <c r="I105" i="17"/>
  <c r="G105" i="17"/>
  <c r="E105" i="17"/>
  <c r="C105" i="17"/>
  <c r="K104" i="17"/>
  <c r="I104" i="17"/>
  <c r="G104" i="17"/>
  <c r="E104" i="17"/>
  <c r="C104" i="17"/>
  <c r="K103" i="17"/>
  <c r="I103" i="17"/>
  <c r="G103" i="17"/>
  <c r="E103" i="17"/>
  <c r="C103" i="17"/>
  <c r="K102" i="17"/>
  <c r="I102" i="17"/>
  <c r="G102" i="17"/>
  <c r="E102" i="17"/>
  <c r="C102" i="17"/>
  <c r="K101" i="17"/>
  <c r="I101" i="17"/>
  <c r="G101" i="17"/>
  <c r="E101" i="17"/>
  <c r="C101" i="17"/>
  <c r="K100" i="17"/>
  <c r="I100" i="17"/>
  <c r="G100" i="17"/>
  <c r="E100" i="17"/>
  <c r="C100" i="17"/>
  <c r="K99" i="17"/>
  <c r="I99" i="17"/>
  <c r="G99" i="17"/>
  <c r="E99" i="17"/>
  <c r="C99" i="17"/>
  <c r="K96" i="17"/>
  <c r="I96" i="17"/>
  <c r="G96" i="17"/>
  <c r="E96" i="17"/>
  <c r="C96" i="17"/>
  <c r="K95" i="17"/>
  <c r="I95" i="17"/>
  <c r="G95" i="17"/>
  <c r="E95" i="17"/>
  <c r="C95" i="17"/>
  <c r="K94" i="17"/>
  <c r="I94" i="17"/>
  <c r="G94" i="17"/>
  <c r="E94" i="17"/>
  <c r="C94" i="17"/>
  <c r="K93" i="17"/>
  <c r="I93" i="17"/>
  <c r="G93" i="17"/>
  <c r="E93" i="17"/>
  <c r="C93" i="17"/>
  <c r="K91" i="17"/>
  <c r="I91" i="17"/>
  <c r="G91" i="17"/>
  <c r="E91" i="17"/>
  <c r="C91" i="17"/>
  <c r="K90" i="17"/>
  <c r="I90" i="17"/>
  <c r="G90" i="17"/>
  <c r="E90" i="17"/>
  <c r="C90" i="17"/>
  <c r="K89" i="17"/>
  <c r="I89" i="17"/>
  <c r="G89" i="17"/>
  <c r="E89" i="17"/>
  <c r="C89" i="17"/>
  <c r="K88" i="17"/>
  <c r="I88" i="17"/>
  <c r="G88" i="17"/>
  <c r="E88" i="17"/>
  <c r="C88" i="17"/>
  <c r="K87" i="17"/>
  <c r="I87" i="17"/>
  <c r="G87" i="17"/>
  <c r="E87" i="17"/>
  <c r="C87" i="17"/>
  <c r="K84" i="17"/>
  <c r="I84" i="17"/>
  <c r="G84" i="17"/>
  <c r="E84" i="17"/>
  <c r="C84" i="17"/>
  <c r="K83" i="17"/>
  <c r="I83" i="17"/>
  <c r="G83" i="17"/>
  <c r="E83" i="17"/>
  <c r="C83" i="17"/>
  <c r="K82" i="17"/>
  <c r="I82" i="17"/>
  <c r="G82" i="17"/>
  <c r="E82" i="17"/>
  <c r="C82" i="17"/>
  <c r="K81" i="17"/>
  <c r="I81" i="17"/>
  <c r="G81" i="17"/>
  <c r="E81" i="17"/>
  <c r="C81" i="17"/>
  <c r="K80" i="17"/>
  <c r="I80" i="17"/>
  <c r="G80" i="17"/>
  <c r="E80" i="17"/>
  <c r="C80" i="17"/>
  <c r="K79" i="17"/>
  <c r="I79" i="17"/>
  <c r="G79" i="17"/>
  <c r="E79" i="17"/>
  <c r="C79" i="17"/>
  <c r="K78" i="17"/>
  <c r="I78" i="17"/>
  <c r="G78" i="17"/>
  <c r="E78" i="17"/>
  <c r="C78" i="17"/>
  <c r="K77" i="17"/>
  <c r="I77" i="17"/>
  <c r="G77" i="17"/>
  <c r="E77" i="17"/>
  <c r="C77" i="17"/>
  <c r="K76" i="17"/>
  <c r="I76" i="17"/>
  <c r="G76" i="17"/>
  <c r="E76" i="17"/>
  <c r="C76" i="17"/>
  <c r="K74" i="17"/>
  <c r="I74" i="17"/>
  <c r="G74" i="17"/>
  <c r="E74" i="17"/>
  <c r="C74" i="17"/>
  <c r="K73" i="17"/>
  <c r="I73" i="17"/>
  <c r="G73" i="17"/>
  <c r="E73" i="17"/>
  <c r="C73" i="17"/>
  <c r="K72" i="17"/>
  <c r="I72" i="17"/>
  <c r="G72" i="17"/>
  <c r="E72" i="17"/>
  <c r="C72" i="17"/>
  <c r="K71" i="17"/>
  <c r="I71" i="17"/>
  <c r="G71" i="17"/>
  <c r="E71" i="17"/>
  <c r="C71" i="17"/>
  <c r="K70" i="17"/>
  <c r="I70" i="17"/>
  <c r="G70" i="17"/>
  <c r="E70" i="17"/>
  <c r="C70" i="17"/>
  <c r="K69" i="17"/>
  <c r="I69" i="17"/>
  <c r="G69" i="17"/>
  <c r="E69" i="17"/>
  <c r="C69" i="17"/>
  <c r="K68" i="17"/>
  <c r="I68" i="17"/>
  <c r="G68" i="17"/>
  <c r="E68" i="17"/>
  <c r="C68" i="17"/>
  <c r="K67" i="17"/>
  <c r="I67" i="17"/>
  <c r="G67" i="17"/>
  <c r="E67" i="17"/>
  <c r="C67" i="17"/>
  <c r="K66" i="17"/>
  <c r="I66" i="17"/>
  <c r="G66" i="17"/>
  <c r="E66" i="17"/>
  <c r="C66" i="17"/>
  <c r="K65" i="17"/>
  <c r="I65" i="17"/>
  <c r="G65" i="17"/>
  <c r="E65" i="17"/>
  <c r="C65" i="17"/>
  <c r="K64" i="17"/>
  <c r="I64" i="17"/>
  <c r="G64" i="17"/>
  <c r="E64" i="17"/>
  <c r="C64" i="17"/>
  <c r="K63" i="17"/>
  <c r="I63" i="17"/>
  <c r="G63" i="17"/>
  <c r="E63" i="17"/>
  <c r="C63" i="17"/>
  <c r="K62" i="17"/>
  <c r="I62" i="17"/>
  <c r="G62" i="17"/>
  <c r="E62" i="17"/>
  <c r="C62" i="17"/>
  <c r="K61" i="17"/>
  <c r="I61" i="17"/>
  <c r="G61" i="17"/>
  <c r="E61" i="17"/>
  <c r="C61" i="17"/>
  <c r="K59" i="17"/>
  <c r="I59" i="17"/>
  <c r="G59" i="17"/>
  <c r="E59" i="17"/>
  <c r="C59" i="17"/>
  <c r="K58" i="17"/>
  <c r="I58" i="17"/>
  <c r="G58" i="17"/>
  <c r="E58" i="17"/>
  <c r="C58" i="17"/>
  <c r="K57" i="17"/>
  <c r="I57" i="17"/>
  <c r="G57" i="17"/>
  <c r="E57" i="17"/>
  <c r="C57" i="17"/>
  <c r="K56" i="17"/>
  <c r="I56" i="17"/>
  <c r="G56" i="17"/>
  <c r="E56" i="17"/>
  <c r="C56" i="17"/>
  <c r="K55" i="17"/>
  <c r="I55" i="17"/>
  <c r="G55" i="17"/>
  <c r="E55" i="17"/>
  <c r="C55" i="17"/>
  <c r="K54" i="17"/>
  <c r="I54" i="17"/>
  <c r="G54" i="17"/>
  <c r="E54" i="17"/>
  <c r="C54" i="17"/>
  <c r="K53" i="17"/>
  <c r="I53" i="17"/>
  <c r="G53" i="17"/>
  <c r="E53" i="17"/>
  <c r="C53" i="17"/>
  <c r="K51" i="17"/>
  <c r="I51" i="17"/>
  <c r="G51" i="17"/>
  <c r="E51" i="17"/>
  <c r="C51" i="17"/>
  <c r="K50" i="17"/>
  <c r="I50" i="17"/>
  <c r="G50" i="17"/>
  <c r="E50" i="17"/>
  <c r="C50" i="17"/>
  <c r="K49" i="17"/>
  <c r="I49" i="17"/>
  <c r="G49" i="17"/>
  <c r="E49" i="17"/>
  <c r="C49" i="17"/>
  <c r="K48" i="17"/>
  <c r="I48" i="17"/>
  <c r="G48" i="17"/>
  <c r="E48" i="17"/>
  <c r="C48" i="17"/>
  <c r="K47" i="17"/>
  <c r="I47" i="17"/>
  <c r="G47" i="17"/>
  <c r="E47" i="17"/>
  <c r="C47" i="17"/>
  <c r="K46" i="17"/>
  <c r="I46" i="17"/>
  <c r="G46" i="17"/>
  <c r="E46" i="17"/>
  <c r="C46" i="17"/>
  <c r="K45" i="17"/>
  <c r="I45" i="17"/>
  <c r="G45" i="17"/>
  <c r="E45" i="17"/>
  <c r="C45" i="17"/>
  <c r="K44" i="17"/>
  <c r="I44" i="17"/>
  <c r="G44" i="17"/>
  <c r="E44" i="17"/>
  <c r="C44" i="17"/>
  <c r="K43" i="17"/>
  <c r="I43" i="17"/>
  <c r="G43" i="17"/>
  <c r="E43" i="17"/>
  <c r="C43" i="17"/>
  <c r="K41" i="17"/>
  <c r="I41" i="17"/>
  <c r="G41" i="17"/>
  <c r="E41" i="17"/>
  <c r="C41" i="17"/>
  <c r="K40" i="17"/>
  <c r="I40" i="17"/>
  <c r="G40" i="17"/>
  <c r="E40" i="17"/>
  <c r="C40" i="17"/>
  <c r="K39" i="17"/>
  <c r="I39" i="17"/>
  <c r="G39" i="17"/>
  <c r="E39" i="17"/>
  <c r="C39" i="17"/>
  <c r="K38" i="17"/>
  <c r="I38" i="17"/>
  <c r="G38" i="17"/>
  <c r="E38" i="17"/>
  <c r="C38" i="17"/>
  <c r="K37" i="17"/>
  <c r="I37" i="17"/>
  <c r="G37" i="17"/>
  <c r="E37" i="17"/>
  <c r="C37" i="17"/>
  <c r="K36" i="17"/>
  <c r="I36" i="17"/>
  <c r="G36" i="17"/>
  <c r="E36" i="17"/>
  <c r="C36" i="17"/>
  <c r="K35" i="17"/>
  <c r="I35" i="17"/>
  <c r="G35" i="17"/>
  <c r="E35" i="17"/>
  <c r="C35" i="17"/>
  <c r="K32" i="17"/>
  <c r="I32" i="17"/>
  <c r="G32" i="17"/>
  <c r="E32" i="17"/>
  <c r="C32" i="17"/>
  <c r="K31" i="17"/>
  <c r="I31" i="17"/>
  <c r="G31" i="17"/>
  <c r="E31" i="17"/>
  <c r="C31" i="17"/>
  <c r="K30" i="17"/>
  <c r="I30" i="17"/>
  <c r="G30" i="17"/>
  <c r="E30" i="17"/>
  <c r="C30" i="17"/>
  <c r="K29" i="17"/>
  <c r="I29" i="17"/>
  <c r="G29" i="17"/>
  <c r="E29" i="17"/>
  <c r="C29" i="17"/>
  <c r="K28" i="17"/>
  <c r="I28" i="17"/>
  <c r="G28" i="17"/>
  <c r="E28" i="17"/>
  <c r="C28" i="17"/>
  <c r="K27" i="17"/>
  <c r="I27" i="17"/>
  <c r="G27" i="17"/>
  <c r="E27" i="17"/>
  <c r="C27" i="17"/>
  <c r="K26" i="17"/>
  <c r="I26" i="17"/>
  <c r="G26" i="17"/>
  <c r="E26" i="17"/>
  <c r="C26" i="17"/>
  <c r="K25" i="17"/>
  <c r="I25" i="17"/>
  <c r="G25" i="17"/>
  <c r="E25" i="17"/>
  <c r="C25" i="17"/>
  <c r="K24" i="17"/>
  <c r="I24" i="17"/>
  <c r="G24" i="17"/>
  <c r="E24" i="17"/>
  <c r="C24" i="17"/>
  <c r="K23" i="17"/>
  <c r="I23" i="17"/>
  <c r="G23" i="17"/>
  <c r="E23" i="17"/>
  <c r="C23" i="17"/>
  <c r="K21" i="17"/>
  <c r="I21" i="17"/>
  <c r="G21" i="17"/>
  <c r="E21" i="17"/>
  <c r="C21" i="17"/>
  <c r="K20" i="17"/>
  <c r="I20" i="17"/>
  <c r="G20" i="17"/>
  <c r="E20" i="17"/>
  <c r="C20" i="17"/>
  <c r="K19" i="17"/>
  <c r="I19" i="17"/>
  <c r="G19" i="17"/>
  <c r="E19" i="17"/>
  <c r="C19" i="17"/>
  <c r="K18" i="17"/>
  <c r="I18" i="17"/>
  <c r="G18" i="17"/>
  <c r="E18" i="17"/>
  <c r="C18" i="17"/>
  <c r="K17" i="17"/>
  <c r="I17" i="17"/>
  <c r="G17" i="17"/>
  <c r="E17" i="17"/>
  <c r="C17" i="17"/>
  <c r="K16" i="17"/>
  <c r="I16" i="17"/>
  <c r="G16" i="17"/>
  <c r="E16" i="17"/>
  <c r="C16" i="17"/>
  <c r="C151" i="17" s="1"/>
  <c r="C153" i="17" s="1"/>
  <c r="K15" i="17"/>
  <c r="I15" i="17"/>
  <c r="G15" i="17"/>
  <c r="E15" i="17"/>
  <c r="C15" i="17"/>
  <c r="K13" i="17"/>
  <c r="I13" i="17"/>
  <c r="G13" i="17"/>
  <c r="E13" i="17"/>
  <c r="C13" i="17"/>
  <c r="K12" i="17"/>
  <c r="I12" i="17"/>
  <c r="G12" i="17"/>
  <c r="E12" i="17"/>
  <c r="C12" i="17"/>
  <c r="K10" i="17"/>
  <c r="I10" i="17"/>
  <c r="G10" i="17"/>
  <c r="E10" i="17"/>
  <c r="C10" i="17"/>
  <c r="K9" i="17"/>
  <c r="I9" i="17"/>
  <c r="G9" i="17"/>
  <c r="E9" i="17"/>
  <c r="C9" i="17"/>
  <c r="K8" i="17"/>
  <c r="I8" i="17"/>
  <c r="G8" i="17"/>
  <c r="E8" i="17"/>
  <c r="C8" i="17"/>
  <c r="K7" i="17"/>
  <c r="I7" i="17"/>
  <c r="G7" i="17"/>
  <c r="E7" i="17"/>
  <c r="C7" i="17"/>
  <c r="K5" i="17"/>
  <c r="I5" i="17"/>
  <c r="G5" i="17"/>
  <c r="G151" i="17" s="1"/>
  <c r="G153" i="17" s="1"/>
  <c r="E5" i="17"/>
  <c r="C5" i="17"/>
  <c r="K4" i="17"/>
  <c r="K151" i="17" s="1"/>
  <c r="K153" i="17" s="1"/>
  <c r="I4" i="17"/>
  <c r="I151" i="17" s="1"/>
  <c r="I153" i="17" s="1"/>
  <c r="G4" i="17"/>
  <c r="E4" i="17"/>
  <c r="E151" i="17" s="1"/>
  <c r="E153" i="17" s="1"/>
  <c r="C4" i="17"/>
  <c r="F68" i="1"/>
  <c r="G72" i="16"/>
  <c r="G71" i="16"/>
  <c r="G70" i="16"/>
  <c r="G69" i="16"/>
  <c r="G68" i="16"/>
  <c r="G62" i="16"/>
  <c r="G61" i="16"/>
  <c r="G60" i="16"/>
  <c r="G59" i="16"/>
  <c r="G56" i="16"/>
  <c r="G55" i="16"/>
  <c r="G49" i="16"/>
  <c r="G48" i="16"/>
  <c r="G47" i="16"/>
  <c r="G46" i="16"/>
  <c r="G45" i="16"/>
  <c r="G44" i="16"/>
  <c r="G43" i="16"/>
  <c r="G42" i="16"/>
  <c r="G41" i="16"/>
  <c r="G36" i="16"/>
  <c r="G35" i="16"/>
  <c r="G34" i="16"/>
  <c r="G33" i="16"/>
  <c r="G32" i="16"/>
  <c r="G31" i="16"/>
  <c r="G30" i="16"/>
  <c r="G29" i="16"/>
  <c r="G26" i="16"/>
  <c r="G57" i="16" s="1"/>
  <c r="G25" i="16"/>
  <c r="G24" i="16" a="1"/>
  <c r="G24" i="16" s="1"/>
  <c r="G22" i="16"/>
  <c r="G21" i="16"/>
  <c r="G20" i="16"/>
  <c r="G19" i="16"/>
  <c r="G18" i="16"/>
  <c r="D18" i="16"/>
  <c r="C18" i="16"/>
  <c r="B18" i="16"/>
  <c r="G13" i="16"/>
  <c r="G12" i="16"/>
  <c r="G11" i="16"/>
  <c r="G10" i="16"/>
  <c r="G9" i="16"/>
  <c r="G8" i="16"/>
  <c r="G7" i="16"/>
  <c r="G6" i="16"/>
  <c r="G5" i="16"/>
  <c r="M149" i="15"/>
  <c r="K149" i="15"/>
  <c r="I149" i="15"/>
  <c r="G149" i="15"/>
  <c r="E149" i="15"/>
  <c r="C149" i="15"/>
  <c r="M148" i="15"/>
  <c r="K148" i="15"/>
  <c r="I148" i="15"/>
  <c r="G148" i="15"/>
  <c r="E148" i="15"/>
  <c r="C148" i="15"/>
  <c r="M146" i="15"/>
  <c r="K146" i="15"/>
  <c r="I146" i="15"/>
  <c r="G146" i="15"/>
  <c r="E146" i="15"/>
  <c r="C146" i="15"/>
  <c r="M145" i="15"/>
  <c r="K145" i="15"/>
  <c r="I145" i="15"/>
  <c r="G145" i="15"/>
  <c r="E145" i="15"/>
  <c r="C145" i="15"/>
  <c r="M144" i="15"/>
  <c r="K144" i="15"/>
  <c r="I144" i="15"/>
  <c r="G144" i="15"/>
  <c r="E144" i="15"/>
  <c r="C144" i="15"/>
  <c r="M143" i="15"/>
  <c r="K143" i="15"/>
  <c r="I143" i="15"/>
  <c r="G143" i="15"/>
  <c r="E143" i="15"/>
  <c r="C143" i="15"/>
  <c r="M142" i="15"/>
  <c r="K142" i="15"/>
  <c r="I142" i="15"/>
  <c r="G142" i="15"/>
  <c r="E142" i="15"/>
  <c r="C142" i="15"/>
  <c r="M141" i="15"/>
  <c r="K141" i="15"/>
  <c r="I141" i="15"/>
  <c r="G141" i="15"/>
  <c r="E141" i="15"/>
  <c r="C141" i="15"/>
  <c r="M140" i="15"/>
  <c r="K140" i="15"/>
  <c r="I140" i="15"/>
  <c r="G140" i="15"/>
  <c r="E140" i="15"/>
  <c r="C140" i="15"/>
  <c r="M139" i="15"/>
  <c r="K139" i="15"/>
  <c r="I139" i="15"/>
  <c r="G139" i="15"/>
  <c r="E139" i="15"/>
  <c r="C139" i="15"/>
  <c r="M137" i="15"/>
  <c r="K137" i="15"/>
  <c r="I137" i="15"/>
  <c r="G137" i="15"/>
  <c r="E137" i="15"/>
  <c r="C137" i="15"/>
  <c r="M136" i="15"/>
  <c r="K136" i="15"/>
  <c r="I136" i="15"/>
  <c r="G136" i="15"/>
  <c r="E136" i="15"/>
  <c r="C136" i="15"/>
  <c r="M135" i="15"/>
  <c r="K135" i="15"/>
  <c r="I135" i="15"/>
  <c r="G135" i="15"/>
  <c r="E135" i="15"/>
  <c r="C135" i="15"/>
  <c r="M133" i="15"/>
  <c r="K133" i="15"/>
  <c r="I133" i="15"/>
  <c r="G133" i="15"/>
  <c r="E133" i="15"/>
  <c r="C133" i="15"/>
  <c r="M132" i="15"/>
  <c r="K132" i="15"/>
  <c r="I132" i="15"/>
  <c r="G132" i="15"/>
  <c r="E132" i="15"/>
  <c r="C132" i="15"/>
  <c r="M131" i="15"/>
  <c r="K131" i="15"/>
  <c r="I131" i="15"/>
  <c r="G131" i="15"/>
  <c r="E131" i="15"/>
  <c r="C131" i="15"/>
  <c r="M130" i="15"/>
  <c r="K130" i="15"/>
  <c r="I130" i="15"/>
  <c r="G130" i="15"/>
  <c r="E130" i="15"/>
  <c r="C130" i="15"/>
  <c r="M129" i="15"/>
  <c r="K129" i="15"/>
  <c r="I129" i="15"/>
  <c r="G129" i="15"/>
  <c r="E129" i="15"/>
  <c r="C129" i="15"/>
  <c r="M128" i="15"/>
  <c r="K128" i="15"/>
  <c r="I128" i="15"/>
  <c r="G128" i="15"/>
  <c r="E128" i="15"/>
  <c r="C128" i="15"/>
  <c r="M127" i="15"/>
  <c r="K127" i="15"/>
  <c r="I127" i="15"/>
  <c r="G127" i="15"/>
  <c r="E127" i="15"/>
  <c r="C127" i="15"/>
  <c r="M126" i="15"/>
  <c r="K126" i="15"/>
  <c r="I126" i="15"/>
  <c r="G126" i="15"/>
  <c r="E126" i="15"/>
  <c r="C126" i="15"/>
  <c r="M125" i="15"/>
  <c r="K125" i="15"/>
  <c r="I125" i="15"/>
  <c r="G125" i="15"/>
  <c r="E125" i="15"/>
  <c r="C125" i="15"/>
  <c r="M124" i="15"/>
  <c r="K124" i="15"/>
  <c r="I124" i="15"/>
  <c r="G124" i="15"/>
  <c r="E124" i="15"/>
  <c r="C124" i="15"/>
  <c r="M123" i="15"/>
  <c r="K123" i="15"/>
  <c r="I123" i="15"/>
  <c r="G123" i="15"/>
  <c r="E123" i="15"/>
  <c r="C123" i="15"/>
  <c r="M122" i="15"/>
  <c r="K122" i="15"/>
  <c r="I122" i="15"/>
  <c r="G122" i="15"/>
  <c r="E122" i="15"/>
  <c r="C122" i="15"/>
  <c r="M121" i="15"/>
  <c r="K121" i="15"/>
  <c r="I121" i="15"/>
  <c r="G121" i="15"/>
  <c r="E121" i="15"/>
  <c r="C121" i="15"/>
  <c r="M120" i="15"/>
  <c r="K120" i="15"/>
  <c r="I120" i="15"/>
  <c r="G120" i="15"/>
  <c r="E120" i="15"/>
  <c r="C120" i="15"/>
  <c r="M119" i="15"/>
  <c r="K119" i="15"/>
  <c r="I119" i="15"/>
  <c r="G119" i="15"/>
  <c r="E119" i="15"/>
  <c r="C119" i="15"/>
  <c r="M118" i="15"/>
  <c r="K118" i="15"/>
  <c r="I118" i="15"/>
  <c r="G118" i="15"/>
  <c r="E118" i="15"/>
  <c r="C118" i="15"/>
  <c r="M117" i="15"/>
  <c r="K117" i="15"/>
  <c r="I117" i="15"/>
  <c r="G117" i="15"/>
  <c r="E117" i="15"/>
  <c r="C117" i="15"/>
  <c r="M116" i="15"/>
  <c r="K116" i="15"/>
  <c r="I116" i="15"/>
  <c r="G116" i="15"/>
  <c r="E116" i="15"/>
  <c r="C116" i="15"/>
  <c r="M115" i="15"/>
  <c r="K115" i="15"/>
  <c r="I115" i="15"/>
  <c r="G115" i="15"/>
  <c r="E115" i="15"/>
  <c r="C115" i="15"/>
  <c r="M114" i="15"/>
  <c r="K114" i="15"/>
  <c r="I114" i="15"/>
  <c r="G114" i="15"/>
  <c r="E114" i="15"/>
  <c r="C114" i="15"/>
  <c r="M113" i="15"/>
  <c r="K113" i="15"/>
  <c r="I113" i="15"/>
  <c r="G113" i="15"/>
  <c r="E113" i="15"/>
  <c r="C113" i="15"/>
  <c r="M112" i="15"/>
  <c r="K112" i="15"/>
  <c r="I112" i="15"/>
  <c r="G112" i="15"/>
  <c r="E112" i="15"/>
  <c r="C112" i="15"/>
  <c r="M111" i="15"/>
  <c r="M151" i="15" s="1"/>
  <c r="M153" i="15" s="1"/>
  <c r="K111" i="15"/>
  <c r="I111" i="15"/>
  <c r="G111" i="15"/>
  <c r="E111" i="15"/>
  <c r="C111" i="15"/>
  <c r="K109" i="15"/>
  <c r="I109" i="15"/>
  <c r="G109" i="15"/>
  <c r="E109" i="15"/>
  <c r="C109" i="15"/>
  <c r="K108" i="15"/>
  <c r="I108" i="15"/>
  <c r="G108" i="15"/>
  <c r="E108" i="15"/>
  <c r="C108" i="15"/>
  <c r="K107" i="15"/>
  <c r="I107" i="15"/>
  <c r="G107" i="15"/>
  <c r="E107" i="15"/>
  <c r="C107" i="15"/>
  <c r="K106" i="15"/>
  <c r="K105" i="15"/>
  <c r="I105" i="15"/>
  <c r="G105" i="15"/>
  <c r="E105" i="15"/>
  <c r="C105" i="15"/>
  <c r="K104" i="15"/>
  <c r="I104" i="15"/>
  <c r="G104" i="15"/>
  <c r="E104" i="15"/>
  <c r="C104" i="15"/>
  <c r="K103" i="15"/>
  <c r="I103" i="15"/>
  <c r="G103" i="15"/>
  <c r="E103" i="15"/>
  <c r="C103" i="15"/>
  <c r="K102" i="15"/>
  <c r="I102" i="15"/>
  <c r="G102" i="15"/>
  <c r="E102" i="15"/>
  <c r="C102" i="15"/>
  <c r="K101" i="15"/>
  <c r="I101" i="15"/>
  <c r="G101" i="15"/>
  <c r="E101" i="15"/>
  <c r="C101" i="15"/>
  <c r="K100" i="15"/>
  <c r="I100" i="15"/>
  <c r="G100" i="15"/>
  <c r="E100" i="15"/>
  <c r="C100" i="15"/>
  <c r="K99" i="15"/>
  <c r="I99" i="15"/>
  <c r="G99" i="15"/>
  <c r="E99" i="15"/>
  <c r="C99" i="15"/>
  <c r="K96" i="15"/>
  <c r="I96" i="15"/>
  <c r="G96" i="15"/>
  <c r="E96" i="15"/>
  <c r="C96" i="15"/>
  <c r="K95" i="15"/>
  <c r="I95" i="15"/>
  <c r="G95" i="15"/>
  <c r="E95" i="15"/>
  <c r="C95" i="15"/>
  <c r="K94" i="15"/>
  <c r="I94" i="15"/>
  <c r="G94" i="15"/>
  <c r="E94" i="15"/>
  <c r="C94" i="15"/>
  <c r="K93" i="15"/>
  <c r="I93" i="15"/>
  <c r="G93" i="15"/>
  <c r="E93" i="15"/>
  <c r="C93" i="15"/>
  <c r="K91" i="15"/>
  <c r="I91" i="15"/>
  <c r="G91" i="15"/>
  <c r="E91" i="15"/>
  <c r="C91" i="15"/>
  <c r="K90" i="15"/>
  <c r="I90" i="15"/>
  <c r="G90" i="15"/>
  <c r="E90" i="15"/>
  <c r="C90" i="15"/>
  <c r="K89" i="15"/>
  <c r="I89" i="15"/>
  <c r="G89" i="15"/>
  <c r="E89" i="15"/>
  <c r="C89" i="15"/>
  <c r="K88" i="15"/>
  <c r="I88" i="15"/>
  <c r="G88" i="15"/>
  <c r="E88" i="15"/>
  <c r="C88" i="15"/>
  <c r="K87" i="15"/>
  <c r="I87" i="15"/>
  <c r="G87" i="15"/>
  <c r="E87" i="15"/>
  <c r="C87" i="15"/>
  <c r="K84" i="15"/>
  <c r="I84" i="15"/>
  <c r="G84" i="15"/>
  <c r="E84" i="15"/>
  <c r="C84" i="15"/>
  <c r="K83" i="15"/>
  <c r="I83" i="15"/>
  <c r="G83" i="15"/>
  <c r="E83" i="15"/>
  <c r="C83" i="15"/>
  <c r="K82" i="15"/>
  <c r="I82" i="15"/>
  <c r="G82" i="15"/>
  <c r="E82" i="15"/>
  <c r="C82" i="15"/>
  <c r="K81" i="15"/>
  <c r="I81" i="15"/>
  <c r="G81" i="15"/>
  <c r="E81" i="15"/>
  <c r="C81" i="15"/>
  <c r="K80" i="15"/>
  <c r="I80" i="15"/>
  <c r="G80" i="15"/>
  <c r="E80" i="15"/>
  <c r="C80" i="15"/>
  <c r="K79" i="15"/>
  <c r="I79" i="15"/>
  <c r="G79" i="15"/>
  <c r="E79" i="15"/>
  <c r="C79" i="15"/>
  <c r="K78" i="15"/>
  <c r="I78" i="15"/>
  <c r="G78" i="15"/>
  <c r="E78" i="15"/>
  <c r="C78" i="15"/>
  <c r="K77" i="15"/>
  <c r="I77" i="15"/>
  <c r="G77" i="15"/>
  <c r="E77" i="15"/>
  <c r="C77" i="15"/>
  <c r="K76" i="15"/>
  <c r="I76" i="15"/>
  <c r="G76" i="15"/>
  <c r="E76" i="15"/>
  <c r="C76" i="15"/>
  <c r="K74" i="15"/>
  <c r="I74" i="15"/>
  <c r="G74" i="15"/>
  <c r="E74" i="15"/>
  <c r="C74" i="15"/>
  <c r="K73" i="15"/>
  <c r="I73" i="15"/>
  <c r="G73" i="15"/>
  <c r="E73" i="15"/>
  <c r="C73" i="15"/>
  <c r="K72" i="15"/>
  <c r="I72" i="15"/>
  <c r="G72" i="15"/>
  <c r="E72" i="15"/>
  <c r="C72" i="15"/>
  <c r="K71" i="15"/>
  <c r="I71" i="15"/>
  <c r="G71" i="15"/>
  <c r="E71" i="15"/>
  <c r="C71" i="15"/>
  <c r="K70" i="15"/>
  <c r="I70" i="15"/>
  <c r="G70" i="15"/>
  <c r="E70" i="15"/>
  <c r="C70" i="15"/>
  <c r="K69" i="15"/>
  <c r="I69" i="15"/>
  <c r="G69" i="15"/>
  <c r="E69" i="15"/>
  <c r="C69" i="15"/>
  <c r="K68" i="15"/>
  <c r="I68" i="15"/>
  <c r="G68" i="15"/>
  <c r="E68" i="15"/>
  <c r="C68" i="15"/>
  <c r="K67" i="15"/>
  <c r="I67" i="15"/>
  <c r="G67" i="15"/>
  <c r="E67" i="15"/>
  <c r="C67" i="15"/>
  <c r="K66" i="15"/>
  <c r="I66" i="15"/>
  <c r="G66" i="15"/>
  <c r="E66" i="15"/>
  <c r="C66" i="15"/>
  <c r="K65" i="15"/>
  <c r="I65" i="15"/>
  <c r="G65" i="15"/>
  <c r="E65" i="15"/>
  <c r="C65" i="15"/>
  <c r="K64" i="15"/>
  <c r="I64" i="15"/>
  <c r="G64" i="15"/>
  <c r="E64" i="15"/>
  <c r="C64" i="15"/>
  <c r="K63" i="15"/>
  <c r="I63" i="15"/>
  <c r="G63" i="15"/>
  <c r="E63" i="15"/>
  <c r="C63" i="15"/>
  <c r="K62" i="15"/>
  <c r="I62" i="15"/>
  <c r="G62" i="15"/>
  <c r="E62" i="15"/>
  <c r="C62" i="15"/>
  <c r="K61" i="15"/>
  <c r="I61" i="15"/>
  <c r="G61" i="15"/>
  <c r="E61" i="15"/>
  <c r="C61" i="15"/>
  <c r="K59" i="15"/>
  <c r="I59" i="15"/>
  <c r="G59" i="15"/>
  <c r="E59" i="15"/>
  <c r="C59" i="15"/>
  <c r="K58" i="15"/>
  <c r="I58" i="15"/>
  <c r="G58" i="15"/>
  <c r="E58" i="15"/>
  <c r="C58" i="15"/>
  <c r="K57" i="15"/>
  <c r="I57" i="15"/>
  <c r="G57" i="15"/>
  <c r="E57" i="15"/>
  <c r="C57" i="15"/>
  <c r="K56" i="15"/>
  <c r="I56" i="15"/>
  <c r="G56" i="15"/>
  <c r="E56" i="15"/>
  <c r="C56" i="15"/>
  <c r="K55" i="15"/>
  <c r="I55" i="15"/>
  <c r="G55" i="15"/>
  <c r="E55" i="15"/>
  <c r="C55" i="15"/>
  <c r="K54" i="15"/>
  <c r="I54" i="15"/>
  <c r="G54" i="15"/>
  <c r="E54" i="15"/>
  <c r="C54" i="15"/>
  <c r="K53" i="15"/>
  <c r="I53" i="15"/>
  <c r="G53" i="15"/>
  <c r="E53" i="15"/>
  <c r="C53" i="15"/>
  <c r="K51" i="15"/>
  <c r="I51" i="15"/>
  <c r="G51" i="15"/>
  <c r="E51" i="15"/>
  <c r="C51" i="15"/>
  <c r="K50" i="15"/>
  <c r="I50" i="15"/>
  <c r="G50" i="15"/>
  <c r="E50" i="15"/>
  <c r="C50" i="15"/>
  <c r="K49" i="15"/>
  <c r="I49" i="15"/>
  <c r="G49" i="15"/>
  <c r="E49" i="15"/>
  <c r="C49" i="15"/>
  <c r="K48" i="15"/>
  <c r="I48" i="15"/>
  <c r="G48" i="15"/>
  <c r="E48" i="15"/>
  <c r="C48" i="15"/>
  <c r="K47" i="15"/>
  <c r="I47" i="15"/>
  <c r="G47" i="15"/>
  <c r="E47" i="15"/>
  <c r="C47" i="15"/>
  <c r="K46" i="15"/>
  <c r="I46" i="15"/>
  <c r="G46" i="15"/>
  <c r="E46" i="15"/>
  <c r="C46" i="15"/>
  <c r="K45" i="15"/>
  <c r="I45" i="15"/>
  <c r="G45" i="15"/>
  <c r="E45" i="15"/>
  <c r="C45" i="15"/>
  <c r="K44" i="15"/>
  <c r="I44" i="15"/>
  <c r="G44" i="15"/>
  <c r="E44" i="15"/>
  <c r="C44" i="15"/>
  <c r="K43" i="15"/>
  <c r="I43" i="15"/>
  <c r="G43" i="15"/>
  <c r="E43" i="15"/>
  <c r="C43" i="15"/>
  <c r="K41" i="15"/>
  <c r="I41" i="15"/>
  <c r="G41" i="15"/>
  <c r="E41" i="15"/>
  <c r="C41" i="15"/>
  <c r="K40" i="15"/>
  <c r="I40" i="15"/>
  <c r="G40" i="15"/>
  <c r="E40" i="15"/>
  <c r="C40" i="15"/>
  <c r="K39" i="15"/>
  <c r="I39" i="15"/>
  <c r="G39" i="15"/>
  <c r="E39" i="15"/>
  <c r="C39" i="15"/>
  <c r="K38" i="15"/>
  <c r="I38" i="15"/>
  <c r="G38" i="15"/>
  <c r="E38" i="15"/>
  <c r="C38" i="15"/>
  <c r="K37" i="15"/>
  <c r="I37" i="15"/>
  <c r="G37" i="15"/>
  <c r="E37" i="15"/>
  <c r="C37" i="15"/>
  <c r="K36" i="15"/>
  <c r="I36" i="15"/>
  <c r="G36" i="15"/>
  <c r="E36" i="15"/>
  <c r="C36" i="15"/>
  <c r="K35" i="15"/>
  <c r="I35" i="15"/>
  <c r="G35" i="15"/>
  <c r="E35" i="15"/>
  <c r="C35" i="15"/>
  <c r="K32" i="15"/>
  <c r="I32" i="15"/>
  <c r="G32" i="15"/>
  <c r="E32" i="15"/>
  <c r="C32" i="15"/>
  <c r="K31" i="15"/>
  <c r="I31" i="15"/>
  <c r="G31" i="15"/>
  <c r="E31" i="15"/>
  <c r="C31" i="15"/>
  <c r="K30" i="15"/>
  <c r="I30" i="15"/>
  <c r="G30" i="15"/>
  <c r="E30" i="15"/>
  <c r="C30" i="15"/>
  <c r="K29" i="15"/>
  <c r="I29" i="15"/>
  <c r="G29" i="15"/>
  <c r="E29" i="15"/>
  <c r="C29" i="15"/>
  <c r="K28" i="15"/>
  <c r="I28" i="15"/>
  <c r="G28" i="15"/>
  <c r="E28" i="15"/>
  <c r="C28" i="15"/>
  <c r="K27" i="15"/>
  <c r="I27" i="15"/>
  <c r="G27" i="15"/>
  <c r="E27" i="15"/>
  <c r="C27" i="15"/>
  <c r="K26" i="15"/>
  <c r="I26" i="15"/>
  <c r="G26" i="15"/>
  <c r="E26" i="15"/>
  <c r="C26" i="15"/>
  <c r="K25" i="15"/>
  <c r="I25" i="15"/>
  <c r="G25" i="15"/>
  <c r="E25" i="15"/>
  <c r="C25" i="15"/>
  <c r="K24" i="15"/>
  <c r="I24" i="15"/>
  <c r="G24" i="15"/>
  <c r="E24" i="15"/>
  <c r="C24" i="15"/>
  <c r="K23" i="15"/>
  <c r="I23" i="15"/>
  <c r="G23" i="15"/>
  <c r="E23" i="15"/>
  <c r="C23" i="15"/>
  <c r="K21" i="15"/>
  <c r="I21" i="15"/>
  <c r="G21" i="15"/>
  <c r="E21" i="15"/>
  <c r="C21" i="15"/>
  <c r="K20" i="15"/>
  <c r="I20" i="15"/>
  <c r="G20" i="15"/>
  <c r="E20" i="15"/>
  <c r="C20" i="15"/>
  <c r="K19" i="15"/>
  <c r="I19" i="15"/>
  <c r="G19" i="15"/>
  <c r="E19" i="15"/>
  <c r="C19" i="15"/>
  <c r="K18" i="15"/>
  <c r="I18" i="15"/>
  <c r="G18" i="15"/>
  <c r="E18" i="15"/>
  <c r="C18" i="15"/>
  <c r="K17" i="15"/>
  <c r="I17" i="15"/>
  <c r="G17" i="15"/>
  <c r="E17" i="15"/>
  <c r="C17" i="15"/>
  <c r="K16" i="15"/>
  <c r="I16" i="15"/>
  <c r="G16" i="15"/>
  <c r="E16" i="15"/>
  <c r="C16" i="15"/>
  <c r="K15" i="15"/>
  <c r="I15" i="15"/>
  <c r="G15" i="15"/>
  <c r="E15" i="15"/>
  <c r="C15" i="15"/>
  <c r="K13" i="15"/>
  <c r="I13" i="15"/>
  <c r="G13" i="15"/>
  <c r="E13" i="15"/>
  <c r="C13" i="15"/>
  <c r="K12" i="15"/>
  <c r="I12" i="15"/>
  <c r="I151" i="15" s="1"/>
  <c r="I153" i="15" s="1"/>
  <c r="G12" i="15"/>
  <c r="E12" i="15"/>
  <c r="C12" i="15"/>
  <c r="K10" i="15"/>
  <c r="I10" i="15"/>
  <c r="G10" i="15"/>
  <c r="E10" i="15"/>
  <c r="C10" i="15"/>
  <c r="K9" i="15"/>
  <c r="I9" i="15"/>
  <c r="G9" i="15"/>
  <c r="E9" i="15"/>
  <c r="C9" i="15"/>
  <c r="K8" i="15"/>
  <c r="I8" i="15"/>
  <c r="G8" i="15"/>
  <c r="E8" i="15"/>
  <c r="C8" i="15"/>
  <c r="K7" i="15"/>
  <c r="I7" i="15"/>
  <c r="G7" i="15"/>
  <c r="E7" i="15"/>
  <c r="C7" i="15"/>
  <c r="C151" i="15" s="1"/>
  <c r="C153" i="15" s="1"/>
  <c r="K5" i="15"/>
  <c r="I5" i="15"/>
  <c r="G5" i="15"/>
  <c r="G151" i="15" s="1"/>
  <c r="G153" i="15" s="1"/>
  <c r="E5" i="15"/>
  <c r="C5" i="15"/>
  <c r="K4" i="15"/>
  <c r="K151" i="15" s="1"/>
  <c r="K153" i="15" s="1"/>
  <c r="I4" i="15"/>
  <c r="G4" i="15"/>
  <c r="E4" i="15"/>
  <c r="E151" i="15" s="1"/>
  <c r="E153" i="15" s="1"/>
  <c r="C4" i="15"/>
  <c r="G72" i="14"/>
  <c r="G71" i="14"/>
  <c r="G70" i="14"/>
  <c r="G69" i="14"/>
  <c r="G68" i="14"/>
  <c r="G62" i="14"/>
  <c r="G61" i="14"/>
  <c r="G60" i="14"/>
  <c r="G59" i="14"/>
  <c r="G56" i="14"/>
  <c r="G55" i="14"/>
  <c r="G49" i="14"/>
  <c r="G48" i="14"/>
  <c r="G47" i="14"/>
  <c r="G46" i="14"/>
  <c r="G45" i="14"/>
  <c r="G44" i="14"/>
  <c r="G43" i="14"/>
  <c r="G42" i="14"/>
  <c r="G41" i="14"/>
  <c r="G36" i="14"/>
  <c r="G35" i="14"/>
  <c r="G34" i="14"/>
  <c r="G33" i="14"/>
  <c r="G32" i="14"/>
  <c r="G31" i="14"/>
  <c r="G30" i="14"/>
  <c r="G29" i="14"/>
  <c r="G26" i="14"/>
  <c r="G57" i="14" s="1"/>
  <c r="G25" i="14"/>
  <c r="G24" i="14" a="1"/>
  <c r="G24" i="14" s="1"/>
  <c r="G22" i="14"/>
  <c r="G21" i="14"/>
  <c r="G20" i="14"/>
  <c r="G19" i="14"/>
  <c r="G18" i="14"/>
  <c r="D18" i="14"/>
  <c r="C18" i="14"/>
  <c r="B18" i="14"/>
  <c r="G13" i="14"/>
  <c r="G12" i="14"/>
  <c r="G11" i="14"/>
  <c r="G10" i="14"/>
  <c r="G9" i="14"/>
  <c r="G8" i="14"/>
  <c r="G7" i="14"/>
  <c r="G6" i="14"/>
  <c r="G5" i="14"/>
  <c r="G74" i="18" l="1"/>
  <c r="G74" i="14"/>
  <c r="G74" i="16"/>
  <c r="G58" i="16"/>
  <c r="G63" i="16" s="1"/>
  <c r="G64" i="16" s="1"/>
  <c r="I45" i="63" s="1"/>
  <c r="G99" i="16"/>
  <c r="G99" i="14"/>
  <c r="G50" i="18"/>
  <c r="G37" i="18"/>
  <c r="G99" i="18"/>
  <c r="G100" i="18" s="1"/>
  <c r="J6" i="63" s="1"/>
  <c r="G58" i="18"/>
  <c r="G63" i="18" s="1"/>
  <c r="G64" i="18" s="1"/>
  <c r="I33" i="63" s="1"/>
  <c r="G14" i="18"/>
  <c r="G50" i="16"/>
  <c r="G14" i="16"/>
  <c r="G37" i="16"/>
  <c r="G37" i="14"/>
  <c r="G50" i="14"/>
  <c r="G58" i="14"/>
  <c r="G63" i="14" s="1"/>
  <c r="G64" i="14" s="1"/>
  <c r="I38" i="63" s="1"/>
  <c r="G14" i="14"/>
  <c r="M149" i="13" l="1"/>
  <c r="K149" i="13"/>
  <c r="I149" i="13"/>
  <c r="G149" i="13"/>
  <c r="E149" i="13"/>
  <c r="C149" i="13"/>
  <c r="M148" i="13"/>
  <c r="K148" i="13"/>
  <c r="I148" i="13"/>
  <c r="G148" i="13"/>
  <c r="E148" i="13"/>
  <c r="C148" i="13"/>
  <c r="M146" i="13"/>
  <c r="K146" i="13"/>
  <c r="I146" i="13"/>
  <c r="G146" i="13"/>
  <c r="E146" i="13"/>
  <c r="C146" i="13"/>
  <c r="M145" i="13"/>
  <c r="K145" i="13"/>
  <c r="I145" i="13"/>
  <c r="G145" i="13"/>
  <c r="E145" i="13"/>
  <c r="C145" i="13"/>
  <c r="M144" i="13"/>
  <c r="K144" i="13"/>
  <c r="I144" i="13"/>
  <c r="G144" i="13"/>
  <c r="E144" i="13"/>
  <c r="C144" i="13"/>
  <c r="M143" i="13"/>
  <c r="K143" i="13"/>
  <c r="I143" i="13"/>
  <c r="G143" i="13"/>
  <c r="E143" i="13"/>
  <c r="C143" i="13"/>
  <c r="M142" i="13"/>
  <c r="K142" i="13"/>
  <c r="I142" i="13"/>
  <c r="G142" i="13"/>
  <c r="E142" i="13"/>
  <c r="C142" i="13"/>
  <c r="M141" i="13"/>
  <c r="K141" i="13"/>
  <c r="I141" i="13"/>
  <c r="G141" i="13"/>
  <c r="E141" i="13"/>
  <c r="C141" i="13"/>
  <c r="M140" i="13"/>
  <c r="K140" i="13"/>
  <c r="I140" i="13"/>
  <c r="G140" i="13"/>
  <c r="E140" i="13"/>
  <c r="C140" i="13"/>
  <c r="M139" i="13"/>
  <c r="K139" i="13"/>
  <c r="I139" i="13"/>
  <c r="G139" i="13"/>
  <c r="E139" i="13"/>
  <c r="C139" i="13"/>
  <c r="M137" i="13"/>
  <c r="K137" i="13"/>
  <c r="I137" i="13"/>
  <c r="G137" i="13"/>
  <c r="E137" i="13"/>
  <c r="C137" i="13"/>
  <c r="M136" i="13"/>
  <c r="K136" i="13"/>
  <c r="I136" i="13"/>
  <c r="G136" i="13"/>
  <c r="E136" i="13"/>
  <c r="C136" i="13"/>
  <c r="M135" i="13"/>
  <c r="K135" i="13"/>
  <c r="I135" i="13"/>
  <c r="G135" i="13"/>
  <c r="E135" i="13"/>
  <c r="C135" i="13"/>
  <c r="M133" i="13"/>
  <c r="K133" i="13"/>
  <c r="I133" i="13"/>
  <c r="G133" i="13"/>
  <c r="E133" i="13"/>
  <c r="C133" i="13"/>
  <c r="M132" i="13"/>
  <c r="K132" i="13"/>
  <c r="I132" i="13"/>
  <c r="G132" i="13"/>
  <c r="E132" i="13"/>
  <c r="C132" i="13"/>
  <c r="M131" i="13"/>
  <c r="K131" i="13"/>
  <c r="I131" i="13"/>
  <c r="G131" i="13"/>
  <c r="E131" i="13"/>
  <c r="C131" i="13"/>
  <c r="M130" i="13"/>
  <c r="K130" i="13"/>
  <c r="I130" i="13"/>
  <c r="G130" i="13"/>
  <c r="E130" i="13"/>
  <c r="C130" i="13"/>
  <c r="M129" i="13"/>
  <c r="K129" i="13"/>
  <c r="I129" i="13"/>
  <c r="G129" i="13"/>
  <c r="E129" i="13"/>
  <c r="C129" i="13"/>
  <c r="M128" i="13"/>
  <c r="K128" i="13"/>
  <c r="I128" i="13"/>
  <c r="G128" i="13"/>
  <c r="E128" i="13"/>
  <c r="C128" i="13"/>
  <c r="M127" i="13"/>
  <c r="K127" i="13"/>
  <c r="I127" i="13"/>
  <c r="G127" i="13"/>
  <c r="E127" i="13"/>
  <c r="C127" i="13"/>
  <c r="M126" i="13"/>
  <c r="K126" i="13"/>
  <c r="I126" i="13"/>
  <c r="G126" i="13"/>
  <c r="E126" i="13"/>
  <c r="C126" i="13"/>
  <c r="M125" i="13"/>
  <c r="K125" i="13"/>
  <c r="I125" i="13"/>
  <c r="G125" i="13"/>
  <c r="E125" i="13"/>
  <c r="C125" i="13"/>
  <c r="M124" i="13"/>
  <c r="K124" i="13"/>
  <c r="I124" i="13"/>
  <c r="G124" i="13"/>
  <c r="E124" i="13"/>
  <c r="C124" i="13"/>
  <c r="M123" i="13"/>
  <c r="K123" i="13"/>
  <c r="I123" i="13"/>
  <c r="G123" i="13"/>
  <c r="E123" i="13"/>
  <c r="C123" i="13"/>
  <c r="M122" i="13"/>
  <c r="K122" i="13"/>
  <c r="I122" i="13"/>
  <c r="G122" i="13"/>
  <c r="E122" i="13"/>
  <c r="C122" i="13"/>
  <c r="M121" i="13"/>
  <c r="K121" i="13"/>
  <c r="I121" i="13"/>
  <c r="G121" i="13"/>
  <c r="E121" i="13"/>
  <c r="C121" i="13"/>
  <c r="M120" i="13"/>
  <c r="K120" i="13"/>
  <c r="I120" i="13"/>
  <c r="G120" i="13"/>
  <c r="E120" i="13"/>
  <c r="C120" i="13"/>
  <c r="M119" i="13"/>
  <c r="K119" i="13"/>
  <c r="I119" i="13"/>
  <c r="G119" i="13"/>
  <c r="E119" i="13"/>
  <c r="C119" i="13"/>
  <c r="M118" i="13"/>
  <c r="K118" i="13"/>
  <c r="I118" i="13"/>
  <c r="G118" i="13"/>
  <c r="E118" i="13"/>
  <c r="C118" i="13"/>
  <c r="M117" i="13"/>
  <c r="K117" i="13"/>
  <c r="I117" i="13"/>
  <c r="G117" i="13"/>
  <c r="E117" i="13"/>
  <c r="C117" i="13"/>
  <c r="M116" i="13"/>
  <c r="K116" i="13"/>
  <c r="I116" i="13"/>
  <c r="G116" i="13"/>
  <c r="E116" i="13"/>
  <c r="C116" i="13"/>
  <c r="M115" i="13"/>
  <c r="K115" i="13"/>
  <c r="I115" i="13"/>
  <c r="G115" i="13"/>
  <c r="E115" i="13"/>
  <c r="C115" i="13"/>
  <c r="M114" i="13"/>
  <c r="K114" i="13"/>
  <c r="I114" i="13"/>
  <c r="G114" i="13"/>
  <c r="E114" i="13"/>
  <c r="C114" i="13"/>
  <c r="M113" i="13"/>
  <c r="K113" i="13"/>
  <c r="I113" i="13"/>
  <c r="G113" i="13"/>
  <c r="E113" i="13"/>
  <c r="C113" i="13"/>
  <c r="M112" i="13"/>
  <c r="K112" i="13"/>
  <c r="I112" i="13"/>
  <c r="G112" i="13"/>
  <c r="E112" i="13"/>
  <c r="C112" i="13"/>
  <c r="M111" i="13"/>
  <c r="M151" i="13" s="1"/>
  <c r="M153" i="13" s="1"/>
  <c r="K111" i="13"/>
  <c r="I111" i="13"/>
  <c r="G111" i="13"/>
  <c r="E111" i="13"/>
  <c r="C111" i="13"/>
  <c r="K109" i="13"/>
  <c r="I109" i="13"/>
  <c r="G109" i="13"/>
  <c r="E109" i="13"/>
  <c r="C109" i="13"/>
  <c r="K108" i="13"/>
  <c r="I108" i="13"/>
  <c r="G108" i="13"/>
  <c r="E108" i="13"/>
  <c r="C108" i="13"/>
  <c r="K107" i="13"/>
  <c r="I107" i="13"/>
  <c r="G107" i="13"/>
  <c r="E107" i="13"/>
  <c r="C107" i="13"/>
  <c r="K106" i="13"/>
  <c r="K105" i="13"/>
  <c r="I105" i="13"/>
  <c r="G105" i="13"/>
  <c r="E105" i="13"/>
  <c r="C105" i="13"/>
  <c r="K104" i="13"/>
  <c r="I104" i="13"/>
  <c r="G104" i="13"/>
  <c r="E104" i="13"/>
  <c r="C104" i="13"/>
  <c r="K103" i="13"/>
  <c r="I103" i="13"/>
  <c r="G103" i="13"/>
  <c r="E103" i="13"/>
  <c r="C103" i="13"/>
  <c r="K102" i="13"/>
  <c r="I102" i="13"/>
  <c r="G102" i="13"/>
  <c r="E102" i="13"/>
  <c r="C102" i="13"/>
  <c r="K101" i="13"/>
  <c r="I101" i="13"/>
  <c r="G101" i="13"/>
  <c r="E101" i="13"/>
  <c r="C101" i="13"/>
  <c r="K100" i="13"/>
  <c r="I100" i="13"/>
  <c r="G100" i="13"/>
  <c r="E100" i="13"/>
  <c r="C100" i="13"/>
  <c r="K99" i="13"/>
  <c r="I99" i="13"/>
  <c r="G99" i="13"/>
  <c r="E99" i="13"/>
  <c r="C99" i="13"/>
  <c r="K96" i="13"/>
  <c r="I96" i="13"/>
  <c r="G96" i="13"/>
  <c r="E96" i="13"/>
  <c r="C96" i="13"/>
  <c r="K95" i="13"/>
  <c r="I95" i="13"/>
  <c r="G95" i="13"/>
  <c r="E95" i="13"/>
  <c r="C95" i="13"/>
  <c r="K94" i="13"/>
  <c r="I94" i="13"/>
  <c r="G94" i="13"/>
  <c r="E94" i="13"/>
  <c r="C94" i="13"/>
  <c r="K93" i="13"/>
  <c r="I93" i="13"/>
  <c r="G93" i="13"/>
  <c r="E93" i="13"/>
  <c r="C93" i="13"/>
  <c r="K91" i="13"/>
  <c r="I91" i="13"/>
  <c r="G91" i="13"/>
  <c r="E91" i="13"/>
  <c r="C91" i="13"/>
  <c r="K90" i="13"/>
  <c r="I90" i="13"/>
  <c r="G90" i="13"/>
  <c r="E90" i="13"/>
  <c r="C90" i="13"/>
  <c r="K89" i="13"/>
  <c r="I89" i="13"/>
  <c r="G89" i="13"/>
  <c r="E89" i="13"/>
  <c r="C89" i="13"/>
  <c r="K88" i="13"/>
  <c r="I88" i="13"/>
  <c r="G88" i="13"/>
  <c r="E88" i="13"/>
  <c r="C88" i="13"/>
  <c r="K87" i="13"/>
  <c r="I87" i="13"/>
  <c r="G87" i="13"/>
  <c r="E87" i="13"/>
  <c r="C87" i="13"/>
  <c r="K84" i="13"/>
  <c r="I84" i="13"/>
  <c r="G84" i="13"/>
  <c r="E84" i="13"/>
  <c r="C84" i="13"/>
  <c r="K83" i="13"/>
  <c r="I83" i="13"/>
  <c r="G83" i="13"/>
  <c r="E83" i="13"/>
  <c r="C83" i="13"/>
  <c r="K82" i="13"/>
  <c r="I82" i="13"/>
  <c r="G82" i="13"/>
  <c r="E82" i="13"/>
  <c r="C82" i="13"/>
  <c r="K81" i="13"/>
  <c r="I81" i="13"/>
  <c r="G81" i="13"/>
  <c r="E81" i="13"/>
  <c r="C81" i="13"/>
  <c r="K80" i="13"/>
  <c r="I80" i="13"/>
  <c r="G80" i="13"/>
  <c r="E80" i="13"/>
  <c r="C80" i="13"/>
  <c r="K79" i="13"/>
  <c r="I79" i="13"/>
  <c r="G79" i="13"/>
  <c r="E79" i="13"/>
  <c r="C79" i="13"/>
  <c r="K78" i="13"/>
  <c r="I78" i="13"/>
  <c r="G78" i="13"/>
  <c r="E78" i="13"/>
  <c r="C78" i="13"/>
  <c r="K77" i="13"/>
  <c r="I77" i="13"/>
  <c r="G77" i="13"/>
  <c r="E77" i="13"/>
  <c r="C77" i="13"/>
  <c r="K76" i="13"/>
  <c r="I76" i="13"/>
  <c r="G76" i="13"/>
  <c r="E76" i="13"/>
  <c r="C76" i="13"/>
  <c r="K74" i="13"/>
  <c r="I74" i="13"/>
  <c r="G74" i="13"/>
  <c r="E74" i="13"/>
  <c r="C74" i="13"/>
  <c r="K73" i="13"/>
  <c r="I73" i="13"/>
  <c r="G73" i="13"/>
  <c r="E73" i="13"/>
  <c r="C73" i="13"/>
  <c r="K72" i="13"/>
  <c r="I72" i="13"/>
  <c r="G72" i="13"/>
  <c r="E72" i="13"/>
  <c r="C72" i="13"/>
  <c r="K71" i="13"/>
  <c r="I71" i="13"/>
  <c r="G71" i="13"/>
  <c r="E71" i="13"/>
  <c r="C71" i="13"/>
  <c r="K70" i="13"/>
  <c r="I70" i="13"/>
  <c r="G70" i="13"/>
  <c r="E70" i="13"/>
  <c r="C70" i="13"/>
  <c r="K69" i="13"/>
  <c r="I69" i="13"/>
  <c r="G69" i="13"/>
  <c r="E69" i="13"/>
  <c r="C69" i="13"/>
  <c r="K68" i="13"/>
  <c r="I68" i="13"/>
  <c r="G68" i="13"/>
  <c r="E68" i="13"/>
  <c r="C68" i="13"/>
  <c r="K67" i="13"/>
  <c r="I67" i="13"/>
  <c r="G67" i="13"/>
  <c r="E67" i="13"/>
  <c r="C67" i="13"/>
  <c r="K66" i="13"/>
  <c r="I66" i="13"/>
  <c r="G66" i="13"/>
  <c r="E66" i="13"/>
  <c r="C66" i="13"/>
  <c r="K65" i="13"/>
  <c r="I65" i="13"/>
  <c r="G65" i="13"/>
  <c r="E65" i="13"/>
  <c r="C65" i="13"/>
  <c r="K64" i="13"/>
  <c r="I64" i="13"/>
  <c r="G64" i="13"/>
  <c r="E64" i="13"/>
  <c r="C64" i="13"/>
  <c r="K63" i="13"/>
  <c r="I63" i="13"/>
  <c r="G63" i="13"/>
  <c r="E63" i="13"/>
  <c r="C63" i="13"/>
  <c r="K62" i="13"/>
  <c r="I62" i="13"/>
  <c r="G62" i="13"/>
  <c r="E62" i="13"/>
  <c r="C62" i="13"/>
  <c r="K61" i="13"/>
  <c r="I61" i="13"/>
  <c r="G61" i="13"/>
  <c r="E61" i="13"/>
  <c r="C61" i="13"/>
  <c r="K59" i="13"/>
  <c r="I59" i="13"/>
  <c r="G59" i="13"/>
  <c r="E59" i="13"/>
  <c r="C59" i="13"/>
  <c r="K58" i="13"/>
  <c r="I58" i="13"/>
  <c r="G58" i="13"/>
  <c r="E58" i="13"/>
  <c r="C58" i="13"/>
  <c r="K57" i="13"/>
  <c r="I57" i="13"/>
  <c r="G57" i="13"/>
  <c r="E57" i="13"/>
  <c r="C57" i="13"/>
  <c r="K56" i="13"/>
  <c r="I56" i="13"/>
  <c r="G56" i="13"/>
  <c r="E56" i="13"/>
  <c r="C56" i="13"/>
  <c r="K55" i="13"/>
  <c r="I55" i="13"/>
  <c r="G55" i="13"/>
  <c r="E55" i="13"/>
  <c r="C55" i="13"/>
  <c r="K54" i="13"/>
  <c r="I54" i="13"/>
  <c r="G54" i="13"/>
  <c r="E54" i="13"/>
  <c r="C54" i="13"/>
  <c r="K53" i="13"/>
  <c r="I53" i="13"/>
  <c r="G53" i="13"/>
  <c r="E53" i="13"/>
  <c r="C53" i="13"/>
  <c r="K51" i="13"/>
  <c r="I51" i="13"/>
  <c r="G51" i="13"/>
  <c r="E51" i="13"/>
  <c r="C51" i="13"/>
  <c r="K50" i="13"/>
  <c r="I50" i="13"/>
  <c r="G50" i="13"/>
  <c r="E50" i="13"/>
  <c r="C50" i="13"/>
  <c r="K49" i="13"/>
  <c r="I49" i="13"/>
  <c r="G49" i="13"/>
  <c r="E49" i="13"/>
  <c r="C49" i="13"/>
  <c r="K48" i="13"/>
  <c r="I48" i="13"/>
  <c r="G48" i="13"/>
  <c r="E48" i="13"/>
  <c r="C48" i="13"/>
  <c r="K47" i="13"/>
  <c r="I47" i="13"/>
  <c r="G47" i="13"/>
  <c r="E47" i="13"/>
  <c r="C47" i="13"/>
  <c r="K46" i="13"/>
  <c r="I46" i="13"/>
  <c r="G46" i="13"/>
  <c r="E46" i="13"/>
  <c r="C46" i="13"/>
  <c r="K45" i="13"/>
  <c r="I45" i="13"/>
  <c r="G45" i="13"/>
  <c r="E45" i="13"/>
  <c r="C45" i="13"/>
  <c r="K44" i="13"/>
  <c r="I44" i="13"/>
  <c r="G44" i="13"/>
  <c r="E44" i="13"/>
  <c r="C44" i="13"/>
  <c r="K43" i="13"/>
  <c r="I43" i="13"/>
  <c r="G43" i="13"/>
  <c r="E43" i="13"/>
  <c r="C43" i="13"/>
  <c r="K41" i="13"/>
  <c r="I41" i="13"/>
  <c r="G41" i="13"/>
  <c r="E41" i="13"/>
  <c r="C41" i="13"/>
  <c r="K40" i="13"/>
  <c r="I40" i="13"/>
  <c r="G40" i="13"/>
  <c r="E40" i="13"/>
  <c r="C40" i="13"/>
  <c r="K39" i="13"/>
  <c r="I39" i="13"/>
  <c r="G39" i="13"/>
  <c r="E39" i="13"/>
  <c r="C39" i="13"/>
  <c r="K38" i="13"/>
  <c r="I38" i="13"/>
  <c r="G38" i="13"/>
  <c r="E38" i="13"/>
  <c r="C38" i="13"/>
  <c r="K37" i="13"/>
  <c r="I37" i="13"/>
  <c r="G37" i="13"/>
  <c r="E37" i="13"/>
  <c r="C37" i="13"/>
  <c r="K36" i="13"/>
  <c r="I36" i="13"/>
  <c r="G36" i="13"/>
  <c r="E36" i="13"/>
  <c r="C36" i="13"/>
  <c r="K35" i="13"/>
  <c r="I35" i="13"/>
  <c r="G35" i="13"/>
  <c r="E35" i="13"/>
  <c r="C35" i="13"/>
  <c r="K32" i="13"/>
  <c r="I32" i="13"/>
  <c r="G32" i="13"/>
  <c r="E32" i="13"/>
  <c r="C32" i="13"/>
  <c r="K31" i="13"/>
  <c r="I31" i="13"/>
  <c r="G31" i="13"/>
  <c r="E31" i="13"/>
  <c r="C31" i="13"/>
  <c r="K30" i="13"/>
  <c r="I30" i="13"/>
  <c r="G30" i="13"/>
  <c r="E30" i="13"/>
  <c r="C30" i="13"/>
  <c r="K29" i="13"/>
  <c r="I29" i="13"/>
  <c r="G29" i="13"/>
  <c r="E29" i="13"/>
  <c r="C29" i="13"/>
  <c r="K28" i="13"/>
  <c r="I28" i="13"/>
  <c r="G28" i="13"/>
  <c r="E28" i="13"/>
  <c r="C28" i="13"/>
  <c r="K27" i="13"/>
  <c r="I27" i="13"/>
  <c r="G27" i="13"/>
  <c r="E27" i="13"/>
  <c r="C27" i="13"/>
  <c r="K26" i="13"/>
  <c r="I26" i="13"/>
  <c r="G26" i="13"/>
  <c r="E26" i="13"/>
  <c r="C26" i="13"/>
  <c r="K25" i="13"/>
  <c r="I25" i="13"/>
  <c r="G25" i="13"/>
  <c r="E25" i="13"/>
  <c r="C25" i="13"/>
  <c r="K24" i="13"/>
  <c r="I24" i="13"/>
  <c r="G24" i="13"/>
  <c r="E24" i="13"/>
  <c r="C24" i="13"/>
  <c r="K23" i="13"/>
  <c r="I23" i="13"/>
  <c r="G23" i="13"/>
  <c r="E23" i="13"/>
  <c r="C23" i="13"/>
  <c r="K21" i="13"/>
  <c r="I21" i="13"/>
  <c r="G21" i="13"/>
  <c r="E21" i="13"/>
  <c r="C21" i="13"/>
  <c r="K20" i="13"/>
  <c r="I20" i="13"/>
  <c r="G20" i="13"/>
  <c r="E20" i="13"/>
  <c r="C20" i="13"/>
  <c r="K19" i="13"/>
  <c r="I19" i="13"/>
  <c r="G19" i="13"/>
  <c r="E19" i="13"/>
  <c r="C19" i="13"/>
  <c r="K18" i="13"/>
  <c r="I18" i="13"/>
  <c r="G18" i="13"/>
  <c r="E18" i="13"/>
  <c r="C18" i="13"/>
  <c r="C151" i="13" s="1"/>
  <c r="C153" i="13" s="1"/>
  <c r="K17" i="13"/>
  <c r="I17" i="13"/>
  <c r="G17" i="13"/>
  <c r="E17" i="13"/>
  <c r="C17" i="13"/>
  <c r="K16" i="13"/>
  <c r="I16" i="13"/>
  <c r="G16" i="13"/>
  <c r="E16" i="13"/>
  <c r="C16" i="13"/>
  <c r="K15" i="13"/>
  <c r="I15" i="13"/>
  <c r="G15" i="13"/>
  <c r="E15" i="13"/>
  <c r="C15" i="13"/>
  <c r="K13" i="13"/>
  <c r="I13" i="13"/>
  <c r="G13" i="13"/>
  <c r="E13" i="13"/>
  <c r="C13" i="13"/>
  <c r="K12" i="13"/>
  <c r="I12" i="13"/>
  <c r="G12" i="13"/>
  <c r="E12" i="13"/>
  <c r="C12" i="13"/>
  <c r="K10" i="13"/>
  <c r="I10" i="13"/>
  <c r="G10" i="13"/>
  <c r="E10" i="13"/>
  <c r="E151" i="13" s="1"/>
  <c r="E153" i="13" s="1"/>
  <c r="C10" i="13"/>
  <c r="K9" i="13"/>
  <c r="I9" i="13"/>
  <c r="G9" i="13"/>
  <c r="E9" i="13"/>
  <c r="C9" i="13"/>
  <c r="K8" i="13"/>
  <c r="I8" i="13"/>
  <c r="G8" i="13"/>
  <c r="E8" i="13"/>
  <c r="C8" i="13"/>
  <c r="K7" i="13"/>
  <c r="I7" i="13"/>
  <c r="G7" i="13"/>
  <c r="E7" i="13"/>
  <c r="C7" i="13"/>
  <c r="K5" i="13"/>
  <c r="I5" i="13"/>
  <c r="G5" i="13"/>
  <c r="E5" i="13"/>
  <c r="C5" i="13"/>
  <c r="K4" i="13"/>
  <c r="K151" i="13" s="1"/>
  <c r="K153" i="13" s="1"/>
  <c r="I4" i="13"/>
  <c r="I151" i="13" s="1"/>
  <c r="I153" i="13" s="1"/>
  <c r="G4" i="13"/>
  <c r="G151" i="13" s="1"/>
  <c r="G153" i="13" s="1"/>
  <c r="E4" i="13"/>
  <c r="C4" i="13"/>
  <c r="G72" i="12"/>
  <c r="G71" i="12"/>
  <c r="G70" i="12"/>
  <c r="G69" i="12"/>
  <c r="G68" i="12"/>
  <c r="G62" i="12"/>
  <c r="G61" i="12"/>
  <c r="G60" i="12"/>
  <c r="G59" i="12"/>
  <c r="G56" i="12"/>
  <c r="G55" i="12"/>
  <c r="G49" i="12"/>
  <c r="G48" i="12"/>
  <c r="G47" i="12"/>
  <c r="G46" i="12"/>
  <c r="G45" i="12"/>
  <c r="G44" i="12"/>
  <c r="G43" i="12"/>
  <c r="G42" i="12"/>
  <c r="G41" i="12"/>
  <c r="G36" i="12"/>
  <c r="G35" i="12"/>
  <c r="G34" i="12"/>
  <c r="G33" i="12"/>
  <c r="G32" i="12"/>
  <c r="G31" i="12"/>
  <c r="G30" i="12"/>
  <c r="G29" i="12"/>
  <c r="G26" i="12"/>
  <c r="G57" i="12" s="1"/>
  <c r="G25" i="12"/>
  <c r="G24" i="12" a="1"/>
  <c r="G24" i="12" s="1"/>
  <c r="G22" i="12"/>
  <c r="G21" i="12"/>
  <c r="G20" i="12"/>
  <c r="G19" i="12"/>
  <c r="G18" i="12"/>
  <c r="D18" i="12"/>
  <c r="C18" i="12"/>
  <c r="B18" i="12"/>
  <c r="G13" i="12"/>
  <c r="G12" i="12"/>
  <c r="G11" i="12"/>
  <c r="G10" i="12"/>
  <c r="G9" i="12"/>
  <c r="G8" i="12"/>
  <c r="G7" i="12"/>
  <c r="G6" i="12"/>
  <c r="G5" i="12"/>
  <c r="M149" i="11"/>
  <c r="K149" i="11"/>
  <c r="I149" i="11"/>
  <c r="G149" i="11"/>
  <c r="E149" i="11"/>
  <c r="C149" i="11"/>
  <c r="M148" i="11"/>
  <c r="K148" i="11"/>
  <c r="I148" i="11"/>
  <c r="G148" i="11"/>
  <c r="E148" i="11"/>
  <c r="C148" i="11"/>
  <c r="M146" i="11"/>
  <c r="K146" i="11"/>
  <c r="I146" i="11"/>
  <c r="G146" i="11"/>
  <c r="E146" i="11"/>
  <c r="C146" i="11"/>
  <c r="M145" i="11"/>
  <c r="K145" i="11"/>
  <c r="I145" i="11"/>
  <c r="G145" i="11"/>
  <c r="E145" i="11"/>
  <c r="C145" i="11"/>
  <c r="M144" i="11"/>
  <c r="K144" i="11"/>
  <c r="I144" i="11"/>
  <c r="G144" i="11"/>
  <c r="E144" i="11"/>
  <c r="C144" i="11"/>
  <c r="M143" i="11"/>
  <c r="K143" i="11"/>
  <c r="I143" i="11"/>
  <c r="G143" i="11"/>
  <c r="E143" i="11"/>
  <c r="C143" i="11"/>
  <c r="M142" i="11"/>
  <c r="K142" i="11"/>
  <c r="I142" i="11"/>
  <c r="G142" i="11"/>
  <c r="E142" i="11"/>
  <c r="C142" i="11"/>
  <c r="M141" i="11"/>
  <c r="K141" i="11"/>
  <c r="I141" i="11"/>
  <c r="G141" i="11"/>
  <c r="E141" i="11"/>
  <c r="C141" i="11"/>
  <c r="M140" i="11"/>
  <c r="K140" i="11"/>
  <c r="I140" i="11"/>
  <c r="G140" i="11"/>
  <c r="E140" i="11"/>
  <c r="C140" i="11"/>
  <c r="M139" i="11"/>
  <c r="K139" i="11"/>
  <c r="I139" i="11"/>
  <c r="G139" i="11"/>
  <c r="E139" i="11"/>
  <c r="C139" i="11"/>
  <c r="M137" i="11"/>
  <c r="K137" i="11"/>
  <c r="I137" i="11"/>
  <c r="G137" i="11"/>
  <c r="E137" i="11"/>
  <c r="C137" i="11"/>
  <c r="M136" i="11"/>
  <c r="K136" i="11"/>
  <c r="I136" i="11"/>
  <c r="G136" i="11"/>
  <c r="E136" i="11"/>
  <c r="C136" i="11"/>
  <c r="M135" i="11"/>
  <c r="K135" i="11"/>
  <c r="I135" i="11"/>
  <c r="G135" i="11"/>
  <c r="E135" i="11"/>
  <c r="C135" i="11"/>
  <c r="M133" i="11"/>
  <c r="K133" i="11"/>
  <c r="I133" i="11"/>
  <c r="G133" i="11"/>
  <c r="E133" i="11"/>
  <c r="C133" i="11"/>
  <c r="M132" i="11"/>
  <c r="K132" i="11"/>
  <c r="I132" i="11"/>
  <c r="G132" i="11"/>
  <c r="E132" i="11"/>
  <c r="C132" i="11"/>
  <c r="M131" i="11"/>
  <c r="K131" i="11"/>
  <c r="I131" i="11"/>
  <c r="G131" i="11"/>
  <c r="E131" i="11"/>
  <c r="C131" i="11"/>
  <c r="M130" i="11"/>
  <c r="K130" i="11"/>
  <c r="I130" i="11"/>
  <c r="G130" i="11"/>
  <c r="E130" i="11"/>
  <c r="C130" i="11"/>
  <c r="M129" i="11"/>
  <c r="K129" i="11"/>
  <c r="I129" i="11"/>
  <c r="G129" i="11"/>
  <c r="E129" i="11"/>
  <c r="C129" i="11"/>
  <c r="M128" i="11"/>
  <c r="K128" i="11"/>
  <c r="I128" i="11"/>
  <c r="G128" i="11"/>
  <c r="E128" i="11"/>
  <c r="C128" i="11"/>
  <c r="M127" i="11"/>
  <c r="K127" i="11"/>
  <c r="I127" i="11"/>
  <c r="G127" i="11"/>
  <c r="E127" i="11"/>
  <c r="C127" i="11"/>
  <c r="M126" i="11"/>
  <c r="K126" i="11"/>
  <c r="I126" i="11"/>
  <c r="G126" i="11"/>
  <c r="E126" i="11"/>
  <c r="C126" i="11"/>
  <c r="M125" i="11"/>
  <c r="K125" i="11"/>
  <c r="I125" i="11"/>
  <c r="G125" i="11"/>
  <c r="E125" i="11"/>
  <c r="C125" i="11"/>
  <c r="M124" i="11"/>
  <c r="K124" i="11"/>
  <c r="I124" i="11"/>
  <c r="G124" i="11"/>
  <c r="E124" i="11"/>
  <c r="C124" i="11"/>
  <c r="M123" i="11"/>
  <c r="K123" i="11"/>
  <c r="I123" i="11"/>
  <c r="G123" i="11"/>
  <c r="E123" i="11"/>
  <c r="C123" i="11"/>
  <c r="M122" i="11"/>
  <c r="K122" i="11"/>
  <c r="I122" i="11"/>
  <c r="G122" i="11"/>
  <c r="E122" i="11"/>
  <c r="C122" i="11"/>
  <c r="M121" i="11"/>
  <c r="K121" i="11"/>
  <c r="I121" i="11"/>
  <c r="G121" i="11"/>
  <c r="E121" i="11"/>
  <c r="C121" i="11"/>
  <c r="M120" i="11"/>
  <c r="K120" i="11"/>
  <c r="I120" i="11"/>
  <c r="G120" i="11"/>
  <c r="E120" i="11"/>
  <c r="C120" i="11"/>
  <c r="M119" i="11"/>
  <c r="K119" i="11"/>
  <c r="I119" i="11"/>
  <c r="G119" i="11"/>
  <c r="E119" i="11"/>
  <c r="C119" i="11"/>
  <c r="M118" i="11"/>
  <c r="K118" i="11"/>
  <c r="I118" i="11"/>
  <c r="G118" i="11"/>
  <c r="E118" i="11"/>
  <c r="C118" i="11"/>
  <c r="M117" i="11"/>
  <c r="K117" i="11"/>
  <c r="I117" i="11"/>
  <c r="G117" i="11"/>
  <c r="E117" i="11"/>
  <c r="C117" i="11"/>
  <c r="M116" i="11"/>
  <c r="K116" i="11"/>
  <c r="I116" i="11"/>
  <c r="G116" i="11"/>
  <c r="E116" i="11"/>
  <c r="C116" i="11"/>
  <c r="M115" i="11"/>
  <c r="K115" i="11"/>
  <c r="I115" i="11"/>
  <c r="G115" i="11"/>
  <c r="E115" i="11"/>
  <c r="C115" i="11"/>
  <c r="M114" i="11"/>
  <c r="K114" i="11"/>
  <c r="I114" i="11"/>
  <c r="G114" i="11"/>
  <c r="E114" i="11"/>
  <c r="C114" i="11"/>
  <c r="M113" i="11"/>
  <c r="K113" i="11"/>
  <c r="I113" i="11"/>
  <c r="G113" i="11"/>
  <c r="E113" i="11"/>
  <c r="C113" i="11"/>
  <c r="M112" i="11"/>
  <c r="K112" i="11"/>
  <c r="I112" i="11"/>
  <c r="G112" i="11"/>
  <c r="E112" i="11"/>
  <c r="C112" i="11"/>
  <c r="M111" i="11"/>
  <c r="M151" i="11" s="1"/>
  <c r="M153" i="11" s="1"/>
  <c r="K111" i="11"/>
  <c r="I111" i="11"/>
  <c r="G111" i="11"/>
  <c r="E111" i="11"/>
  <c r="C111" i="11"/>
  <c r="K109" i="11"/>
  <c r="I109" i="11"/>
  <c r="G109" i="11"/>
  <c r="E109" i="11"/>
  <c r="C109" i="11"/>
  <c r="K108" i="11"/>
  <c r="I108" i="11"/>
  <c r="G108" i="11"/>
  <c r="E108" i="11"/>
  <c r="C108" i="11"/>
  <c r="K107" i="11"/>
  <c r="I107" i="11"/>
  <c r="G107" i="11"/>
  <c r="E107" i="11"/>
  <c r="C107" i="11"/>
  <c r="K106" i="11"/>
  <c r="K105" i="11"/>
  <c r="I105" i="11"/>
  <c r="G105" i="11"/>
  <c r="E105" i="11"/>
  <c r="C105" i="11"/>
  <c r="K104" i="11"/>
  <c r="I104" i="11"/>
  <c r="G104" i="11"/>
  <c r="E104" i="11"/>
  <c r="C104" i="11"/>
  <c r="K103" i="11"/>
  <c r="I103" i="11"/>
  <c r="G103" i="11"/>
  <c r="E103" i="11"/>
  <c r="C103" i="11"/>
  <c r="K102" i="11"/>
  <c r="I102" i="11"/>
  <c r="G102" i="11"/>
  <c r="E102" i="11"/>
  <c r="C102" i="11"/>
  <c r="K101" i="11"/>
  <c r="I101" i="11"/>
  <c r="G101" i="11"/>
  <c r="E101" i="11"/>
  <c r="C101" i="11"/>
  <c r="K100" i="11"/>
  <c r="I100" i="11"/>
  <c r="G100" i="11"/>
  <c r="E100" i="11"/>
  <c r="C100" i="11"/>
  <c r="K99" i="11"/>
  <c r="I99" i="11"/>
  <c r="G99" i="11"/>
  <c r="E99" i="11"/>
  <c r="C99" i="11"/>
  <c r="K96" i="11"/>
  <c r="I96" i="11"/>
  <c r="G96" i="11"/>
  <c r="E96" i="11"/>
  <c r="C96" i="11"/>
  <c r="K95" i="11"/>
  <c r="I95" i="11"/>
  <c r="G95" i="11"/>
  <c r="E95" i="11"/>
  <c r="C95" i="11"/>
  <c r="K94" i="11"/>
  <c r="I94" i="11"/>
  <c r="G94" i="11"/>
  <c r="E94" i="11"/>
  <c r="C94" i="11"/>
  <c r="K93" i="11"/>
  <c r="I93" i="11"/>
  <c r="G93" i="11"/>
  <c r="E93" i="11"/>
  <c r="C93" i="11"/>
  <c r="K91" i="11"/>
  <c r="I91" i="11"/>
  <c r="G91" i="11"/>
  <c r="E91" i="11"/>
  <c r="C91" i="11"/>
  <c r="K90" i="11"/>
  <c r="I90" i="11"/>
  <c r="G90" i="11"/>
  <c r="E90" i="11"/>
  <c r="C90" i="11"/>
  <c r="K89" i="11"/>
  <c r="I89" i="11"/>
  <c r="G89" i="11"/>
  <c r="E89" i="11"/>
  <c r="C89" i="11"/>
  <c r="K88" i="11"/>
  <c r="I88" i="11"/>
  <c r="G88" i="11"/>
  <c r="E88" i="11"/>
  <c r="C88" i="11"/>
  <c r="K87" i="11"/>
  <c r="I87" i="11"/>
  <c r="G87" i="11"/>
  <c r="E87" i="11"/>
  <c r="C87" i="11"/>
  <c r="K84" i="11"/>
  <c r="I84" i="11"/>
  <c r="G84" i="11"/>
  <c r="E84" i="11"/>
  <c r="C84" i="11"/>
  <c r="K83" i="11"/>
  <c r="I83" i="11"/>
  <c r="G83" i="11"/>
  <c r="E83" i="11"/>
  <c r="C83" i="11"/>
  <c r="K82" i="11"/>
  <c r="I82" i="11"/>
  <c r="G82" i="11"/>
  <c r="E82" i="11"/>
  <c r="C82" i="11"/>
  <c r="K81" i="11"/>
  <c r="I81" i="11"/>
  <c r="G81" i="11"/>
  <c r="E81" i="11"/>
  <c r="C81" i="11"/>
  <c r="K80" i="11"/>
  <c r="I80" i="11"/>
  <c r="G80" i="11"/>
  <c r="E80" i="11"/>
  <c r="C80" i="11"/>
  <c r="K79" i="11"/>
  <c r="I79" i="11"/>
  <c r="G79" i="11"/>
  <c r="E79" i="11"/>
  <c r="C79" i="11"/>
  <c r="K78" i="11"/>
  <c r="I78" i="11"/>
  <c r="G78" i="11"/>
  <c r="E78" i="11"/>
  <c r="C78" i="11"/>
  <c r="K77" i="11"/>
  <c r="I77" i="11"/>
  <c r="G77" i="11"/>
  <c r="E77" i="11"/>
  <c r="C77" i="11"/>
  <c r="K76" i="11"/>
  <c r="I76" i="11"/>
  <c r="G76" i="11"/>
  <c r="E76" i="11"/>
  <c r="C76" i="11"/>
  <c r="K74" i="11"/>
  <c r="I74" i="11"/>
  <c r="G74" i="11"/>
  <c r="E74" i="11"/>
  <c r="C74" i="11"/>
  <c r="K73" i="11"/>
  <c r="I73" i="11"/>
  <c r="G73" i="11"/>
  <c r="E73" i="11"/>
  <c r="C73" i="11"/>
  <c r="K72" i="11"/>
  <c r="I72" i="11"/>
  <c r="G72" i="11"/>
  <c r="E72" i="11"/>
  <c r="C72" i="11"/>
  <c r="K71" i="11"/>
  <c r="I71" i="11"/>
  <c r="G71" i="11"/>
  <c r="E71" i="11"/>
  <c r="C71" i="11"/>
  <c r="K70" i="11"/>
  <c r="I70" i="11"/>
  <c r="G70" i="11"/>
  <c r="E70" i="11"/>
  <c r="C70" i="11"/>
  <c r="K69" i="11"/>
  <c r="I69" i="11"/>
  <c r="G69" i="11"/>
  <c r="E69" i="11"/>
  <c r="C69" i="11"/>
  <c r="K68" i="11"/>
  <c r="I68" i="11"/>
  <c r="G68" i="11"/>
  <c r="E68" i="11"/>
  <c r="C68" i="11"/>
  <c r="K67" i="11"/>
  <c r="I67" i="11"/>
  <c r="G67" i="11"/>
  <c r="E67" i="11"/>
  <c r="C67" i="11"/>
  <c r="K66" i="11"/>
  <c r="I66" i="11"/>
  <c r="G66" i="11"/>
  <c r="E66" i="11"/>
  <c r="C66" i="11"/>
  <c r="K65" i="11"/>
  <c r="I65" i="11"/>
  <c r="G65" i="11"/>
  <c r="E65" i="11"/>
  <c r="C65" i="11"/>
  <c r="K64" i="11"/>
  <c r="I64" i="11"/>
  <c r="G64" i="11"/>
  <c r="E64" i="11"/>
  <c r="C64" i="11"/>
  <c r="K63" i="11"/>
  <c r="I63" i="11"/>
  <c r="G63" i="11"/>
  <c r="E63" i="11"/>
  <c r="C63" i="11"/>
  <c r="K62" i="11"/>
  <c r="I62" i="11"/>
  <c r="G62" i="11"/>
  <c r="E62" i="11"/>
  <c r="C62" i="11"/>
  <c r="K61" i="11"/>
  <c r="I61" i="11"/>
  <c r="G61" i="11"/>
  <c r="E61" i="11"/>
  <c r="C61" i="11"/>
  <c r="K59" i="11"/>
  <c r="I59" i="11"/>
  <c r="G59" i="11"/>
  <c r="E59" i="11"/>
  <c r="C59" i="11"/>
  <c r="K58" i="11"/>
  <c r="I58" i="11"/>
  <c r="G58" i="11"/>
  <c r="E58" i="11"/>
  <c r="C58" i="11"/>
  <c r="K57" i="11"/>
  <c r="I57" i="11"/>
  <c r="G57" i="11"/>
  <c r="E57" i="11"/>
  <c r="C57" i="11"/>
  <c r="K56" i="11"/>
  <c r="I56" i="11"/>
  <c r="G56" i="11"/>
  <c r="E56" i="11"/>
  <c r="C56" i="11"/>
  <c r="K55" i="11"/>
  <c r="I55" i="11"/>
  <c r="G55" i="11"/>
  <c r="E55" i="11"/>
  <c r="C55" i="11"/>
  <c r="K54" i="11"/>
  <c r="I54" i="11"/>
  <c r="G54" i="11"/>
  <c r="E54" i="11"/>
  <c r="C54" i="11"/>
  <c r="K53" i="11"/>
  <c r="I53" i="11"/>
  <c r="G53" i="11"/>
  <c r="E53" i="11"/>
  <c r="C53" i="11"/>
  <c r="K51" i="11"/>
  <c r="I51" i="11"/>
  <c r="G51" i="11"/>
  <c r="E51" i="11"/>
  <c r="C51" i="11"/>
  <c r="K50" i="11"/>
  <c r="I50" i="11"/>
  <c r="G50" i="11"/>
  <c r="E50" i="11"/>
  <c r="C50" i="11"/>
  <c r="K49" i="11"/>
  <c r="I49" i="11"/>
  <c r="G49" i="11"/>
  <c r="E49" i="11"/>
  <c r="C49" i="11"/>
  <c r="K48" i="11"/>
  <c r="I48" i="11"/>
  <c r="G48" i="11"/>
  <c r="E48" i="11"/>
  <c r="C48" i="11"/>
  <c r="K47" i="11"/>
  <c r="I47" i="11"/>
  <c r="G47" i="11"/>
  <c r="E47" i="11"/>
  <c r="C47" i="11"/>
  <c r="K46" i="11"/>
  <c r="I46" i="11"/>
  <c r="G46" i="11"/>
  <c r="E46" i="11"/>
  <c r="C46" i="11"/>
  <c r="K45" i="11"/>
  <c r="I45" i="11"/>
  <c r="G45" i="11"/>
  <c r="E45" i="11"/>
  <c r="C45" i="11"/>
  <c r="K44" i="11"/>
  <c r="I44" i="11"/>
  <c r="G44" i="11"/>
  <c r="E44" i="11"/>
  <c r="C44" i="11"/>
  <c r="K43" i="11"/>
  <c r="I43" i="11"/>
  <c r="G43" i="11"/>
  <c r="E43" i="11"/>
  <c r="C43" i="11"/>
  <c r="K41" i="11"/>
  <c r="I41" i="11"/>
  <c r="G41" i="11"/>
  <c r="E41" i="11"/>
  <c r="C41" i="11"/>
  <c r="K40" i="11"/>
  <c r="I40" i="11"/>
  <c r="G40" i="11"/>
  <c r="E40" i="11"/>
  <c r="C40" i="11"/>
  <c r="K39" i="11"/>
  <c r="I39" i="11"/>
  <c r="G39" i="11"/>
  <c r="E39" i="11"/>
  <c r="C39" i="11"/>
  <c r="K38" i="11"/>
  <c r="I38" i="11"/>
  <c r="G38" i="11"/>
  <c r="E38" i="11"/>
  <c r="C38" i="11"/>
  <c r="K37" i="11"/>
  <c r="I37" i="11"/>
  <c r="G37" i="11"/>
  <c r="E37" i="11"/>
  <c r="C37" i="11"/>
  <c r="K36" i="11"/>
  <c r="I36" i="11"/>
  <c r="G36" i="11"/>
  <c r="E36" i="11"/>
  <c r="C36" i="11"/>
  <c r="K35" i="11"/>
  <c r="I35" i="11"/>
  <c r="G35" i="11"/>
  <c r="E35" i="11"/>
  <c r="C35" i="11"/>
  <c r="K32" i="11"/>
  <c r="I32" i="11"/>
  <c r="G32" i="11"/>
  <c r="E32" i="11"/>
  <c r="C32" i="11"/>
  <c r="K31" i="11"/>
  <c r="I31" i="11"/>
  <c r="G31" i="11"/>
  <c r="E31" i="11"/>
  <c r="C31" i="11"/>
  <c r="K30" i="11"/>
  <c r="I30" i="11"/>
  <c r="G30" i="11"/>
  <c r="E30" i="11"/>
  <c r="C30" i="11"/>
  <c r="K29" i="11"/>
  <c r="I29" i="11"/>
  <c r="G29" i="11"/>
  <c r="E29" i="11"/>
  <c r="C29" i="11"/>
  <c r="K28" i="11"/>
  <c r="I28" i="11"/>
  <c r="G28" i="11"/>
  <c r="E28" i="11"/>
  <c r="C28" i="11"/>
  <c r="K27" i="11"/>
  <c r="I27" i="11"/>
  <c r="G27" i="11"/>
  <c r="E27" i="11"/>
  <c r="C27" i="11"/>
  <c r="K26" i="11"/>
  <c r="I26" i="11"/>
  <c r="G26" i="11"/>
  <c r="E26" i="11"/>
  <c r="C26" i="11"/>
  <c r="K25" i="11"/>
  <c r="I25" i="11"/>
  <c r="G25" i="11"/>
  <c r="E25" i="11"/>
  <c r="C25" i="11"/>
  <c r="K24" i="11"/>
  <c r="I24" i="11"/>
  <c r="G24" i="11"/>
  <c r="E24" i="11"/>
  <c r="C24" i="11"/>
  <c r="K23" i="11"/>
  <c r="I23" i="11"/>
  <c r="G23" i="11"/>
  <c r="E23" i="11"/>
  <c r="C23" i="11"/>
  <c r="K21" i="11"/>
  <c r="I21" i="11"/>
  <c r="G21" i="11"/>
  <c r="E21" i="11"/>
  <c r="C21" i="11"/>
  <c r="K20" i="11"/>
  <c r="I20" i="11"/>
  <c r="G20" i="11"/>
  <c r="E20" i="11"/>
  <c r="C20" i="11"/>
  <c r="K19" i="11"/>
  <c r="I19" i="11"/>
  <c r="G19" i="11"/>
  <c r="E19" i="11"/>
  <c r="C19" i="11"/>
  <c r="K18" i="11"/>
  <c r="I18" i="11"/>
  <c r="G18" i="11"/>
  <c r="E18" i="11"/>
  <c r="C18" i="11"/>
  <c r="K17" i="11"/>
  <c r="I17" i="11"/>
  <c r="G17" i="11"/>
  <c r="E17" i="11"/>
  <c r="C17" i="11"/>
  <c r="K16" i="11"/>
  <c r="I16" i="11"/>
  <c r="G16" i="11"/>
  <c r="E16" i="11"/>
  <c r="C16" i="11"/>
  <c r="C151" i="11" s="1"/>
  <c r="C153" i="11" s="1"/>
  <c r="K15" i="11"/>
  <c r="I15" i="11"/>
  <c r="G15" i="11"/>
  <c r="E15" i="11"/>
  <c r="C15" i="11"/>
  <c r="K13" i="11"/>
  <c r="I13" i="11"/>
  <c r="G13" i="11"/>
  <c r="E13" i="11"/>
  <c r="C13" i="11"/>
  <c r="K12" i="11"/>
  <c r="I12" i="11"/>
  <c r="G12" i="11"/>
  <c r="E12" i="11"/>
  <c r="C12" i="11"/>
  <c r="K10" i="11"/>
  <c r="I10" i="11"/>
  <c r="G10" i="11"/>
  <c r="E10" i="11"/>
  <c r="C10" i="11"/>
  <c r="K9" i="11"/>
  <c r="I9" i="11"/>
  <c r="G9" i="11"/>
  <c r="E9" i="11"/>
  <c r="C9" i="11"/>
  <c r="K8" i="11"/>
  <c r="I8" i="11"/>
  <c r="G8" i="11"/>
  <c r="E8" i="11"/>
  <c r="C8" i="11"/>
  <c r="K7" i="11"/>
  <c r="I7" i="11"/>
  <c r="G7" i="11"/>
  <c r="E7" i="11"/>
  <c r="C7" i="11"/>
  <c r="K5" i="11"/>
  <c r="I5" i="11"/>
  <c r="G5" i="11"/>
  <c r="G151" i="11" s="1"/>
  <c r="G153" i="11" s="1"/>
  <c r="E5" i="11"/>
  <c r="C5" i="11"/>
  <c r="K4" i="11"/>
  <c r="K151" i="11" s="1"/>
  <c r="K153" i="11" s="1"/>
  <c r="I4" i="11"/>
  <c r="I151" i="11" s="1"/>
  <c r="I153" i="11" s="1"/>
  <c r="G4" i="11"/>
  <c r="E4" i="11"/>
  <c r="E151" i="11" s="1"/>
  <c r="E153" i="11" s="1"/>
  <c r="C4" i="11"/>
  <c r="G74" i="12" l="1"/>
  <c r="G99" i="12"/>
  <c r="G100" i="12" s="1"/>
  <c r="G50" i="12"/>
  <c r="G58" i="12"/>
  <c r="G63" i="12" s="1"/>
  <c r="G64" i="12" s="1"/>
  <c r="G14" i="12"/>
  <c r="G37" i="12"/>
  <c r="I52" i="63" l="1"/>
  <c r="J20" i="63"/>
  <c r="G72" i="10"/>
  <c r="G71" i="10"/>
  <c r="G70" i="10"/>
  <c r="G69" i="10"/>
  <c r="G68" i="10"/>
  <c r="G62" i="10"/>
  <c r="G61" i="10"/>
  <c r="G60" i="10"/>
  <c r="G59" i="10"/>
  <c r="G56" i="10"/>
  <c r="G55" i="10"/>
  <c r="G49" i="10"/>
  <c r="G48" i="10"/>
  <c r="G47" i="10"/>
  <c r="G46" i="10"/>
  <c r="G45" i="10"/>
  <c r="G44" i="10"/>
  <c r="G43" i="10"/>
  <c r="G42" i="10"/>
  <c r="G41" i="10"/>
  <c r="G36" i="10"/>
  <c r="G35" i="10"/>
  <c r="G34" i="10"/>
  <c r="G33" i="10"/>
  <c r="G32" i="10"/>
  <c r="G31" i="10"/>
  <c r="G30" i="10"/>
  <c r="G29" i="10"/>
  <c r="G26" i="10"/>
  <c r="G57" i="10" s="1"/>
  <c r="G25" i="10"/>
  <c r="G24" i="10" a="1"/>
  <c r="G24" i="10" s="1"/>
  <c r="G22" i="10"/>
  <c r="G21" i="10"/>
  <c r="G20" i="10"/>
  <c r="G19" i="10"/>
  <c r="G18" i="10"/>
  <c r="D18" i="10"/>
  <c r="C18" i="10"/>
  <c r="B18" i="10"/>
  <c r="G13" i="10"/>
  <c r="G12" i="10"/>
  <c r="G11" i="10"/>
  <c r="G10" i="10"/>
  <c r="G9" i="10"/>
  <c r="G8" i="10"/>
  <c r="G7" i="10"/>
  <c r="G6" i="10"/>
  <c r="G5" i="10"/>
  <c r="M149" i="9"/>
  <c r="K149" i="9"/>
  <c r="I149" i="9"/>
  <c r="G149" i="9"/>
  <c r="E149" i="9"/>
  <c r="C149" i="9"/>
  <c r="M148" i="9"/>
  <c r="K148" i="9"/>
  <c r="I148" i="9"/>
  <c r="G148" i="9"/>
  <c r="E148" i="9"/>
  <c r="C148" i="9"/>
  <c r="M146" i="9"/>
  <c r="K146" i="9"/>
  <c r="I146" i="9"/>
  <c r="G146" i="9"/>
  <c r="E146" i="9"/>
  <c r="C146" i="9"/>
  <c r="M145" i="9"/>
  <c r="K145" i="9"/>
  <c r="I145" i="9"/>
  <c r="G145" i="9"/>
  <c r="E145" i="9"/>
  <c r="C145" i="9"/>
  <c r="M144" i="9"/>
  <c r="K144" i="9"/>
  <c r="I144" i="9"/>
  <c r="G144" i="9"/>
  <c r="E144" i="9"/>
  <c r="C144" i="9"/>
  <c r="M143" i="9"/>
  <c r="K143" i="9"/>
  <c r="I143" i="9"/>
  <c r="G143" i="9"/>
  <c r="E143" i="9"/>
  <c r="C143" i="9"/>
  <c r="M142" i="9"/>
  <c r="K142" i="9"/>
  <c r="I142" i="9"/>
  <c r="G142" i="9"/>
  <c r="E142" i="9"/>
  <c r="C142" i="9"/>
  <c r="M141" i="9"/>
  <c r="K141" i="9"/>
  <c r="I141" i="9"/>
  <c r="G141" i="9"/>
  <c r="E141" i="9"/>
  <c r="C141" i="9"/>
  <c r="M140" i="9"/>
  <c r="K140" i="9"/>
  <c r="I140" i="9"/>
  <c r="G140" i="9"/>
  <c r="E140" i="9"/>
  <c r="C140" i="9"/>
  <c r="M139" i="9"/>
  <c r="K139" i="9"/>
  <c r="I139" i="9"/>
  <c r="G139" i="9"/>
  <c r="E139" i="9"/>
  <c r="C139" i="9"/>
  <c r="M137" i="9"/>
  <c r="K137" i="9"/>
  <c r="I137" i="9"/>
  <c r="G137" i="9"/>
  <c r="E137" i="9"/>
  <c r="C137" i="9"/>
  <c r="M136" i="9"/>
  <c r="K136" i="9"/>
  <c r="I136" i="9"/>
  <c r="G136" i="9"/>
  <c r="E136" i="9"/>
  <c r="C136" i="9"/>
  <c r="M135" i="9"/>
  <c r="K135" i="9"/>
  <c r="I135" i="9"/>
  <c r="G135" i="9"/>
  <c r="E135" i="9"/>
  <c r="C135" i="9"/>
  <c r="M133" i="9"/>
  <c r="K133" i="9"/>
  <c r="I133" i="9"/>
  <c r="G133" i="9"/>
  <c r="E133" i="9"/>
  <c r="C133" i="9"/>
  <c r="M132" i="9"/>
  <c r="K132" i="9"/>
  <c r="I132" i="9"/>
  <c r="G132" i="9"/>
  <c r="E132" i="9"/>
  <c r="C132" i="9"/>
  <c r="M131" i="9"/>
  <c r="K131" i="9"/>
  <c r="I131" i="9"/>
  <c r="G131" i="9"/>
  <c r="E131" i="9"/>
  <c r="C131" i="9"/>
  <c r="M130" i="9"/>
  <c r="K130" i="9"/>
  <c r="I130" i="9"/>
  <c r="G130" i="9"/>
  <c r="E130" i="9"/>
  <c r="C130" i="9"/>
  <c r="M129" i="9"/>
  <c r="K129" i="9"/>
  <c r="I129" i="9"/>
  <c r="G129" i="9"/>
  <c r="E129" i="9"/>
  <c r="C129" i="9"/>
  <c r="M128" i="9"/>
  <c r="K128" i="9"/>
  <c r="I128" i="9"/>
  <c r="G128" i="9"/>
  <c r="E128" i="9"/>
  <c r="C128" i="9"/>
  <c r="M127" i="9"/>
  <c r="K127" i="9"/>
  <c r="I127" i="9"/>
  <c r="G127" i="9"/>
  <c r="E127" i="9"/>
  <c r="C127" i="9"/>
  <c r="M126" i="9"/>
  <c r="K126" i="9"/>
  <c r="I126" i="9"/>
  <c r="G126" i="9"/>
  <c r="E126" i="9"/>
  <c r="C126" i="9"/>
  <c r="M125" i="9"/>
  <c r="K125" i="9"/>
  <c r="I125" i="9"/>
  <c r="G125" i="9"/>
  <c r="E125" i="9"/>
  <c r="C125" i="9"/>
  <c r="M124" i="9"/>
  <c r="K124" i="9"/>
  <c r="I124" i="9"/>
  <c r="G124" i="9"/>
  <c r="E124" i="9"/>
  <c r="C124" i="9"/>
  <c r="M123" i="9"/>
  <c r="K123" i="9"/>
  <c r="I123" i="9"/>
  <c r="G123" i="9"/>
  <c r="E123" i="9"/>
  <c r="C123" i="9"/>
  <c r="M122" i="9"/>
  <c r="K122" i="9"/>
  <c r="I122" i="9"/>
  <c r="G122" i="9"/>
  <c r="E122" i="9"/>
  <c r="C122" i="9"/>
  <c r="M121" i="9"/>
  <c r="K121" i="9"/>
  <c r="I121" i="9"/>
  <c r="G121" i="9"/>
  <c r="E121" i="9"/>
  <c r="C121" i="9"/>
  <c r="M120" i="9"/>
  <c r="K120" i="9"/>
  <c r="I120" i="9"/>
  <c r="G120" i="9"/>
  <c r="E120" i="9"/>
  <c r="C120" i="9"/>
  <c r="M119" i="9"/>
  <c r="K119" i="9"/>
  <c r="I119" i="9"/>
  <c r="G119" i="9"/>
  <c r="E119" i="9"/>
  <c r="C119" i="9"/>
  <c r="M118" i="9"/>
  <c r="K118" i="9"/>
  <c r="I118" i="9"/>
  <c r="G118" i="9"/>
  <c r="E118" i="9"/>
  <c r="C118" i="9"/>
  <c r="M117" i="9"/>
  <c r="K117" i="9"/>
  <c r="I117" i="9"/>
  <c r="G117" i="9"/>
  <c r="E117" i="9"/>
  <c r="C117" i="9"/>
  <c r="M116" i="9"/>
  <c r="K116" i="9"/>
  <c r="I116" i="9"/>
  <c r="G116" i="9"/>
  <c r="E116" i="9"/>
  <c r="C116" i="9"/>
  <c r="M115" i="9"/>
  <c r="K115" i="9"/>
  <c r="I115" i="9"/>
  <c r="G115" i="9"/>
  <c r="E115" i="9"/>
  <c r="C115" i="9"/>
  <c r="M114" i="9"/>
  <c r="K114" i="9"/>
  <c r="I114" i="9"/>
  <c r="G114" i="9"/>
  <c r="E114" i="9"/>
  <c r="C114" i="9"/>
  <c r="M113" i="9"/>
  <c r="K113" i="9"/>
  <c r="I113" i="9"/>
  <c r="G113" i="9"/>
  <c r="E113" i="9"/>
  <c r="C113" i="9"/>
  <c r="M112" i="9"/>
  <c r="K112" i="9"/>
  <c r="I112" i="9"/>
  <c r="G112" i="9"/>
  <c r="E112" i="9"/>
  <c r="C112" i="9"/>
  <c r="M111" i="9"/>
  <c r="M151" i="9" s="1"/>
  <c r="M153" i="9" s="1"/>
  <c r="K111" i="9"/>
  <c r="I111" i="9"/>
  <c r="G111" i="9"/>
  <c r="E111" i="9"/>
  <c r="C111" i="9"/>
  <c r="K109" i="9"/>
  <c r="I109" i="9"/>
  <c r="G109" i="9"/>
  <c r="E109" i="9"/>
  <c r="C109" i="9"/>
  <c r="K108" i="9"/>
  <c r="I108" i="9"/>
  <c r="G108" i="9"/>
  <c r="E108" i="9"/>
  <c r="C108" i="9"/>
  <c r="K107" i="9"/>
  <c r="I107" i="9"/>
  <c r="G107" i="9"/>
  <c r="E107" i="9"/>
  <c r="C107" i="9"/>
  <c r="K106" i="9"/>
  <c r="K105" i="9"/>
  <c r="I105" i="9"/>
  <c r="G105" i="9"/>
  <c r="E105" i="9"/>
  <c r="C105" i="9"/>
  <c r="K104" i="9"/>
  <c r="I104" i="9"/>
  <c r="G104" i="9"/>
  <c r="E104" i="9"/>
  <c r="C104" i="9"/>
  <c r="K103" i="9"/>
  <c r="I103" i="9"/>
  <c r="G103" i="9"/>
  <c r="E103" i="9"/>
  <c r="C103" i="9"/>
  <c r="K102" i="9"/>
  <c r="I102" i="9"/>
  <c r="G102" i="9"/>
  <c r="E102" i="9"/>
  <c r="C102" i="9"/>
  <c r="K101" i="9"/>
  <c r="I101" i="9"/>
  <c r="G101" i="9"/>
  <c r="E101" i="9"/>
  <c r="C101" i="9"/>
  <c r="K100" i="9"/>
  <c r="I100" i="9"/>
  <c r="G100" i="9"/>
  <c r="E100" i="9"/>
  <c r="C100" i="9"/>
  <c r="K99" i="9"/>
  <c r="I99" i="9"/>
  <c r="G99" i="9"/>
  <c r="E99" i="9"/>
  <c r="C99" i="9"/>
  <c r="K96" i="9"/>
  <c r="I96" i="9"/>
  <c r="G96" i="9"/>
  <c r="E96" i="9"/>
  <c r="C96" i="9"/>
  <c r="K95" i="9"/>
  <c r="I95" i="9"/>
  <c r="G95" i="9"/>
  <c r="E95" i="9"/>
  <c r="C95" i="9"/>
  <c r="K94" i="9"/>
  <c r="I94" i="9"/>
  <c r="G94" i="9"/>
  <c r="E94" i="9"/>
  <c r="C94" i="9"/>
  <c r="K93" i="9"/>
  <c r="I93" i="9"/>
  <c r="G93" i="9"/>
  <c r="E93" i="9"/>
  <c r="C93" i="9"/>
  <c r="K91" i="9"/>
  <c r="I91" i="9"/>
  <c r="G91" i="9"/>
  <c r="E91" i="9"/>
  <c r="C91" i="9"/>
  <c r="K90" i="9"/>
  <c r="I90" i="9"/>
  <c r="G90" i="9"/>
  <c r="E90" i="9"/>
  <c r="C90" i="9"/>
  <c r="K89" i="9"/>
  <c r="I89" i="9"/>
  <c r="G89" i="9"/>
  <c r="E89" i="9"/>
  <c r="C89" i="9"/>
  <c r="K88" i="9"/>
  <c r="I88" i="9"/>
  <c r="G88" i="9"/>
  <c r="E88" i="9"/>
  <c r="C88" i="9"/>
  <c r="K87" i="9"/>
  <c r="I87" i="9"/>
  <c r="G87" i="9"/>
  <c r="E87" i="9"/>
  <c r="C87" i="9"/>
  <c r="K84" i="9"/>
  <c r="I84" i="9"/>
  <c r="G84" i="9"/>
  <c r="E84" i="9"/>
  <c r="C84" i="9"/>
  <c r="K83" i="9"/>
  <c r="I83" i="9"/>
  <c r="G83" i="9"/>
  <c r="E83" i="9"/>
  <c r="C83" i="9"/>
  <c r="K82" i="9"/>
  <c r="I82" i="9"/>
  <c r="G82" i="9"/>
  <c r="E82" i="9"/>
  <c r="C82" i="9"/>
  <c r="K81" i="9"/>
  <c r="I81" i="9"/>
  <c r="G81" i="9"/>
  <c r="E81" i="9"/>
  <c r="C81" i="9"/>
  <c r="K80" i="9"/>
  <c r="I80" i="9"/>
  <c r="G80" i="9"/>
  <c r="E80" i="9"/>
  <c r="C80" i="9"/>
  <c r="K79" i="9"/>
  <c r="I79" i="9"/>
  <c r="G79" i="9"/>
  <c r="E79" i="9"/>
  <c r="C79" i="9"/>
  <c r="K78" i="9"/>
  <c r="I78" i="9"/>
  <c r="G78" i="9"/>
  <c r="E78" i="9"/>
  <c r="C78" i="9"/>
  <c r="K77" i="9"/>
  <c r="I77" i="9"/>
  <c r="G77" i="9"/>
  <c r="E77" i="9"/>
  <c r="C77" i="9"/>
  <c r="K76" i="9"/>
  <c r="I76" i="9"/>
  <c r="G76" i="9"/>
  <c r="E76" i="9"/>
  <c r="C76" i="9"/>
  <c r="K74" i="9"/>
  <c r="I74" i="9"/>
  <c r="G74" i="9"/>
  <c r="E74" i="9"/>
  <c r="C74" i="9"/>
  <c r="K73" i="9"/>
  <c r="I73" i="9"/>
  <c r="G73" i="9"/>
  <c r="E73" i="9"/>
  <c r="C73" i="9"/>
  <c r="K72" i="9"/>
  <c r="I72" i="9"/>
  <c r="G72" i="9"/>
  <c r="E72" i="9"/>
  <c r="C72" i="9"/>
  <c r="K71" i="9"/>
  <c r="I71" i="9"/>
  <c r="G71" i="9"/>
  <c r="E71" i="9"/>
  <c r="C71" i="9"/>
  <c r="K70" i="9"/>
  <c r="I70" i="9"/>
  <c r="G70" i="9"/>
  <c r="E70" i="9"/>
  <c r="C70" i="9"/>
  <c r="K69" i="9"/>
  <c r="I69" i="9"/>
  <c r="G69" i="9"/>
  <c r="E69" i="9"/>
  <c r="C69" i="9"/>
  <c r="K68" i="9"/>
  <c r="I68" i="9"/>
  <c r="G68" i="9"/>
  <c r="E68" i="9"/>
  <c r="C68" i="9"/>
  <c r="K67" i="9"/>
  <c r="I67" i="9"/>
  <c r="G67" i="9"/>
  <c r="E67" i="9"/>
  <c r="C67" i="9"/>
  <c r="K66" i="9"/>
  <c r="I66" i="9"/>
  <c r="G66" i="9"/>
  <c r="E66" i="9"/>
  <c r="C66" i="9"/>
  <c r="K65" i="9"/>
  <c r="I65" i="9"/>
  <c r="G65" i="9"/>
  <c r="E65" i="9"/>
  <c r="C65" i="9"/>
  <c r="K64" i="9"/>
  <c r="I64" i="9"/>
  <c r="G64" i="9"/>
  <c r="E64" i="9"/>
  <c r="C64" i="9"/>
  <c r="K63" i="9"/>
  <c r="I63" i="9"/>
  <c r="G63" i="9"/>
  <c r="E63" i="9"/>
  <c r="C63" i="9"/>
  <c r="K62" i="9"/>
  <c r="I62" i="9"/>
  <c r="G62" i="9"/>
  <c r="E62" i="9"/>
  <c r="C62" i="9"/>
  <c r="K61" i="9"/>
  <c r="I61" i="9"/>
  <c r="G61" i="9"/>
  <c r="E61" i="9"/>
  <c r="C61" i="9"/>
  <c r="K59" i="9"/>
  <c r="I59" i="9"/>
  <c r="G59" i="9"/>
  <c r="E59" i="9"/>
  <c r="C59" i="9"/>
  <c r="K58" i="9"/>
  <c r="I58" i="9"/>
  <c r="G58" i="9"/>
  <c r="E58" i="9"/>
  <c r="C58" i="9"/>
  <c r="K57" i="9"/>
  <c r="I57" i="9"/>
  <c r="G57" i="9"/>
  <c r="E57" i="9"/>
  <c r="C57" i="9"/>
  <c r="K56" i="9"/>
  <c r="I56" i="9"/>
  <c r="G56" i="9"/>
  <c r="E56" i="9"/>
  <c r="C56" i="9"/>
  <c r="K55" i="9"/>
  <c r="I55" i="9"/>
  <c r="G55" i="9"/>
  <c r="E55" i="9"/>
  <c r="C55" i="9"/>
  <c r="K54" i="9"/>
  <c r="I54" i="9"/>
  <c r="G54" i="9"/>
  <c r="E54" i="9"/>
  <c r="C54" i="9"/>
  <c r="K53" i="9"/>
  <c r="I53" i="9"/>
  <c r="G53" i="9"/>
  <c r="E53" i="9"/>
  <c r="C53" i="9"/>
  <c r="K51" i="9"/>
  <c r="I51" i="9"/>
  <c r="G51" i="9"/>
  <c r="E51" i="9"/>
  <c r="C51" i="9"/>
  <c r="K50" i="9"/>
  <c r="I50" i="9"/>
  <c r="G50" i="9"/>
  <c r="E50" i="9"/>
  <c r="C50" i="9"/>
  <c r="K49" i="9"/>
  <c r="I49" i="9"/>
  <c r="G49" i="9"/>
  <c r="E49" i="9"/>
  <c r="C49" i="9"/>
  <c r="K48" i="9"/>
  <c r="I48" i="9"/>
  <c r="G48" i="9"/>
  <c r="E48" i="9"/>
  <c r="C48" i="9"/>
  <c r="K47" i="9"/>
  <c r="I47" i="9"/>
  <c r="G47" i="9"/>
  <c r="E47" i="9"/>
  <c r="C47" i="9"/>
  <c r="K46" i="9"/>
  <c r="I46" i="9"/>
  <c r="G46" i="9"/>
  <c r="E46" i="9"/>
  <c r="C46" i="9"/>
  <c r="K45" i="9"/>
  <c r="I45" i="9"/>
  <c r="G45" i="9"/>
  <c r="E45" i="9"/>
  <c r="C45" i="9"/>
  <c r="K44" i="9"/>
  <c r="I44" i="9"/>
  <c r="G44" i="9"/>
  <c r="E44" i="9"/>
  <c r="C44" i="9"/>
  <c r="K43" i="9"/>
  <c r="I43" i="9"/>
  <c r="G43" i="9"/>
  <c r="E43" i="9"/>
  <c r="C43" i="9"/>
  <c r="K41" i="9"/>
  <c r="I41" i="9"/>
  <c r="G41" i="9"/>
  <c r="E41" i="9"/>
  <c r="C41" i="9"/>
  <c r="K40" i="9"/>
  <c r="I40" i="9"/>
  <c r="G40" i="9"/>
  <c r="E40" i="9"/>
  <c r="C40" i="9"/>
  <c r="K39" i="9"/>
  <c r="I39" i="9"/>
  <c r="G39" i="9"/>
  <c r="E39" i="9"/>
  <c r="C39" i="9"/>
  <c r="K38" i="9"/>
  <c r="I38" i="9"/>
  <c r="G38" i="9"/>
  <c r="E38" i="9"/>
  <c r="C38" i="9"/>
  <c r="K37" i="9"/>
  <c r="I37" i="9"/>
  <c r="G37" i="9"/>
  <c r="E37" i="9"/>
  <c r="C37" i="9"/>
  <c r="K36" i="9"/>
  <c r="I36" i="9"/>
  <c r="G36" i="9"/>
  <c r="E36" i="9"/>
  <c r="C36" i="9"/>
  <c r="K35" i="9"/>
  <c r="I35" i="9"/>
  <c r="G35" i="9"/>
  <c r="E35" i="9"/>
  <c r="C35" i="9"/>
  <c r="K32" i="9"/>
  <c r="I32" i="9"/>
  <c r="G32" i="9"/>
  <c r="E32" i="9"/>
  <c r="C32" i="9"/>
  <c r="K31" i="9"/>
  <c r="I31" i="9"/>
  <c r="G31" i="9"/>
  <c r="E31" i="9"/>
  <c r="C31" i="9"/>
  <c r="K30" i="9"/>
  <c r="I30" i="9"/>
  <c r="G30" i="9"/>
  <c r="E30" i="9"/>
  <c r="C30" i="9"/>
  <c r="K29" i="9"/>
  <c r="I29" i="9"/>
  <c r="G29" i="9"/>
  <c r="E29" i="9"/>
  <c r="C29" i="9"/>
  <c r="K28" i="9"/>
  <c r="I28" i="9"/>
  <c r="G28" i="9"/>
  <c r="E28" i="9"/>
  <c r="C28" i="9"/>
  <c r="K27" i="9"/>
  <c r="I27" i="9"/>
  <c r="G27" i="9"/>
  <c r="E27" i="9"/>
  <c r="C27" i="9"/>
  <c r="K26" i="9"/>
  <c r="I26" i="9"/>
  <c r="G26" i="9"/>
  <c r="E26" i="9"/>
  <c r="C26" i="9"/>
  <c r="K25" i="9"/>
  <c r="I25" i="9"/>
  <c r="G25" i="9"/>
  <c r="E25" i="9"/>
  <c r="C25" i="9"/>
  <c r="K24" i="9"/>
  <c r="I24" i="9"/>
  <c r="G24" i="9"/>
  <c r="E24" i="9"/>
  <c r="C24" i="9"/>
  <c r="K23" i="9"/>
  <c r="I23" i="9"/>
  <c r="G23" i="9"/>
  <c r="E23" i="9"/>
  <c r="C23" i="9"/>
  <c r="K21" i="9"/>
  <c r="I21" i="9"/>
  <c r="G21" i="9"/>
  <c r="E21" i="9"/>
  <c r="C21" i="9"/>
  <c r="K20" i="9"/>
  <c r="I20" i="9"/>
  <c r="G20" i="9"/>
  <c r="E20" i="9"/>
  <c r="C20" i="9"/>
  <c r="K19" i="9"/>
  <c r="I19" i="9"/>
  <c r="G19" i="9"/>
  <c r="E19" i="9"/>
  <c r="C19" i="9"/>
  <c r="K18" i="9"/>
  <c r="I18" i="9"/>
  <c r="G18" i="9"/>
  <c r="E18" i="9"/>
  <c r="C18" i="9"/>
  <c r="C151" i="9" s="1"/>
  <c r="C153" i="9" s="1"/>
  <c r="K17" i="9"/>
  <c r="I17" i="9"/>
  <c r="G17" i="9"/>
  <c r="E17" i="9"/>
  <c r="C17" i="9"/>
  <c r="K16" i="9"/>
  <c r="I16" i="9"/>
  <c r="G16" i="9"/>
  <c r="E16" i="9"/>
  <c r="C16" i="9"/>
  <c r="K15" i="9"/>
  <c r="I15" i="9"/>
  <c r="G15" i="9"/>
  <c r="E15" i="9"/>
  <c r="C15" i="9"/>
  <c r="K13" i="9"/>
  <c r="I13" i="9"/>
  <c r="G13" i="9"/>
  <c r="E13" i="9"/>
  <c r="C13" i="9"/>
  <c r="K12" i="9"/>
  <c r="I12" i="9"/>
  <c r="G12" i="9"/>
  <c r="E12" i="9"/>
  <c r="E151" i="9" s="1"/>
  <c r="E153" i="9" s="1"/>
  <c r="C12" i="9"/>
  <c r="K10" i="9"/>
  <c r="I10" i="9"/>
  <c r="G10" i="9"/>
  <c r="E10" i="9"/>
  <c r="C10" i="9"/>
  <c r="K9" i="9"/>
  <c r="I9" i="9"/>
  <c r="G9" i="9"/>
  <c r="E9" i="9"/>
  <c r="C9" i="9"/>
  <c r="K8" i="9"/>
  <c r="I8" i="9"/>
  <c r="G8" i="9"/>
  <c r="E8" i="9"/>
  <c r="C8" i="9"/>
  <c r="K7" i="9"/>
  <c r="I7" i="9"/>
  <c r="G7" i="9"/>
  <c r="E7" i="9"/>
  <c r="C7" i="9"/>
  <c r="K5" i="9"/>
  <c r="K151" i="9" s="1"/>
  <c r="K153" i="9" s="1"/>
  <c r="I5" i="9"/>
  <c r="G5" i="9"/>
  <c r="G151" i="9" s="1"/>
  <c r="G153" i="9" s="1"/>
  <c r="E5" i="9"/>
  <c r="C5" i="9"/>
  <c r="K4" i="9"/>
  <c r="I4" i="9"/>
  <c r="I151" i="9" s="1"/>
  <c r="I153" i="9" s="1"/>
  <c r="G4" i="9"/>
  <c r="E4" i="9"/>
  <c r="C4" i="9"/>
  <c r="G26" i="1"/>
  <c r="G26" i="8"/>
  <c r="G57" i="8" s="1"/>
  <c r="G25" i="8"/>
  <c r="G12" i="8"/>
  <c r="G72" i="8"/>
  <c r="G71" i="8"/>
  <c r="G70" i="8"/>
  <c r="G69" i="8"/>
  <c r="G68" i="8"/>
  <c r="G62" i="8"/>
  <c r="G61" i="8"/>
  <c r="G60" i="8"/>
  <c r="G59" i="8"/>
  <c r="G56" i="8"/>
  <c r="G55" i="8"/>
  <c r="G49" i="8"/>
  <c r="G48" i="8"/>
  <c r="G47" i="8"/>
  <c r="G46" i="8"/>
  <c r="G45" i="8"/>
  <c r="G44" i="8"/>
  <c r="G43" i="8"/>
  <c r="G42" i="8"/>
  <c r="G41" i="8"/>
  <c r="G36" i="8"/>
  <c r="G35" i="8"/>
  <c r="G34" i="8"/>
  <c r="G33" i="8"/>
  <c r="G32" i="8"/>
  <c r="G31" i="8"/>
  <c r="G30" i="8"/>
  <c r="G29" i="8"/>
  <c r="G24" i="8" a="1"/>
  <c r="G24" i="8" s="1"/>
  <c r="G22" i="8"/>
  <c r="G21" i="8"/>
  <c r="G20" i="8"/>
  <c r="G19" i="8"/>
  <c r="G18" i="8"/>
  <c r="D18" i="8"/>
  <c r="C18" i="8"/>
  <c r="B18" i="8"/>
  <c r="G13" i="8"/>
  <c r="G11" i="8"/>
  <c r="G10" i="8"/>
  <c r="G9" i="8"/>
  <c r="G8" i="8"/>
  <c r="G7" i="8"/>
  <c r="G6" i="8"/>
  <c r="G5" i="8"/>
  <c r="G74" i="10" l="1"/>
  <c r="G74" i="8"/>
  <c r="I60" i="63"/>
  <c r="I59" i="63"/>
  <c r="I61" i="63"/>
  <c r="G37" i="8"/>
  <c r="G99" i="10"/>
  <c r="G100" i="10" s="1"/>
  <c r="G50" i="10"/>
  <c r="G58" i="10"/>
  <c r="G63" i="10" s="1"/>
  <c r="G64" i="10" s="1"/>
  <c r="G14" i="10"/>
  <c r="G37" i="10"/>
  <c r="G99" i="8"/>
  <c r="G100" i="8" s="1"/>
  <c r="G50" i="8"/>
  <c r="G58" i="8"/>
  <c r="G63" i="8" s="1"/>
  <c r="G64" i="8" s="1"/>
  <c r="G14" i="8"/>
  <c r="I62" i="63" l="1"/>
  <c r="J7" i="63"/>
  <c r="J16" i="63"/>
  <c r="J10" i="63" l="1"/>
  <c r="J11" i="63"/>
  <c r="J12" i="63"/>
  <c r="J26" i="63"/>
  <c r="J27" i="63"/>
  <c r="J25" i="63"/>
  <c r="M149" i="6"/>
  <c r="K149" i="6"/>
  <c r="I149" i="6"/>
  <c r="G149" i="6"/>
  <c r="E149" i="6"/>
  <c r="C149" i="6"/>
  <c r="M148" i="6"/>
  <c r="K148" i="6"/>
  <c r="I148" i="6"/>
  <c r="G148" i="6"/>
  <c r="E148" i="6"/>
  <c r="C148" i="6"/>
  <c r="M146" i="6"/>
  <c r="K146" i="6"/>
  <c r="I146" i="6"/>
  <c r="G146" i="6"/>
  <c r="E146" i="6"/>
  <c r="C146" i="6"/>
  <c r="M145" i="6"/>
  <c r="K145" i="6"/>
  <c r="I145" i="6"/>
  <c r="G145" i="6"/>
  <c r="E145" i="6"/>
  <c r="C145" i="6"/>
  <c r="M144" i="6"/>
  <c r="K144" i="6"/>
  <c r="I144" i="6"/>
  <c r="G144" i="6"/>
  <c r="E144" i="6"/>
  <c r="C144" i="6"/>
  <c r="M143" i="6"/>
  <c r="K143" i="6"/>
  <c r="I143" i="6"/>
  <c r="G143" i="6"/>
  <c r="E143" i="6"/>
  <c r="C143" i="6"/>
  <c r="M142" i="6"/>
  <c r="K142" i="6"/>
  <c r="I142" i="6"/>
  <c r="G142" i="6"/>
  <c r="E142" i="6"/>
  <c r="C142" i="6"/>
  <c r="M141" i="6"/>
  <c r="K141" i="6"/>
  <c r="I141" i="6"/>
  <c r="G141" i="6"/>
  <c r="E141" i="6"/>
  <c r="C141" i="6"/>
  <c r="M140" i="6"/>
  <c r="K140" i="6"/>
  <c r="I140" i="6"/>
  <c r="G140" i="6"/>
  <c r="E140" i="6"/>
  <c r="C140" i="6"/>
  <c r="M139" i="6"/>
  <c r="K139" i="6"/>
  <c r="I139" i="6"/>
  <c r="G139" i="6"/>
  <c r="E139" i="6"/>
  <c r="C139" i="6"/>
  <c r="M137" i="6"/>
  <c r="K137" i="6"/>
  <c r="I137" i="6"/>
  <c r="G137" i="6"/>
  <c r="E137" i="6"/>
  <c r="C137" i="6"/>
  <c r="M136" i="6"/>
  <c r="K136" i="6"/>
  <c r="I136" i="6"/>
  <c r="G136" i="6"/>
  <c r="E136" i="6"/>
  <c r="C136" i="6"/>
  <c r="M135" i="6"/>
  <c r="K135" i="6"/>
  <c r="I135" i="6"/>
  <c r="G135" i="6"/>
  <c r="E135" i="6"/>
  <c r="C135" i="6"/>
  <c r="M133" i="6"/>
  <c r="K133" i="6"/>
  <c r="I133" i="6"/>
  <c r="G133" i="6"/>
  <c r="E133" i="6"/>
  <c r="C133" i="6"/>
  <c r="M132" i="6"/>
  <c r="K132" i="6"/>
  <c r="I132" i="6"/>
  <c r="G132" i="6"/>
  <c r="E132" i="6"/>
  <c r="C132" i="6"/>
  <c r="M131" i="6"/>
  <c r="K131" i="6"/>
  <c r="I131" i="6"/>
  <c r="G131" i="6"/>
  <c r="E131" i="6"/>
  <c r="C131" i="6"/>
  <c r="M130" i="6"/>
  <c r="K130" i="6"/>
  <c r="I130" i="6"/>
  <c r="G130" i="6"/>
  <c r="E130" i="6"/>
  <c r="C130" i="6"/>
  <c r="M129" i="6"/>
  <c r="K129" i="6"/>
  <c r="I129" i="6"/>
  <c r="G129" i="6"/>
  <c r="E129" i="6"/>
  <c r="C129" i="6"/>
  <c r="M128" i="6"/>
  <c r="K128" i="6"/>
  <c r="I128" i="6"/>
  <c r="G128" i="6"/>
  <c r="E128" i="6"/>
  <c r="C128" i="6"/>
  <c r="M127" i="6"/>
  <c r="K127" i="6"/>
  <c r="I127" i="6"/>
  <c r="G127" i="6"/>
  <c r="E127" i="6"/>
  <c r="C127" i="6"/>
  <c r="M126" i="6"/>
  <c r="K126" i="6"/>
  <c r="I126" i="6"/>
  <c r="G126" i="6"/>
  <c r="E126" i="6"/>
  <c r="C126" i="6"/>
  <c r="M125" i="6"/>
  <c r="K125" i="6"/>
  <c r="I125" i="6"/>
  <c r="G125" i="6"/>
  <c r="E125" i="6"/>
  <c r="C125" i="6"/>
  <c r="M124" i="6"/>
  <c r="K124" i="6"/>
  <c r="I124" i="6"/>
  <c r="G124" i="6"/>
  <c r="E124" i="6"/>
  <c r="C124" i="6"/>
  <c r="M123" i="6"/>
  <c r="K123" i="6"/>
  <c r="I123" i="6"/>
  <c r="G123" i="6"/>
  <c r="E123" i="6"/>
  <c r="C123" i="6"/>
  <c r="M122" i="6"/>
  <c r="K122" i="6"/>
  <c r="I122" i="6"/>
  <c r="G122" i="6"/>
  <c r="E122" i="6"/>
  <c r="C122" i="6"/>
  <c r="M121" i="6"/>
  <c r="K121" i="6"/>
  <c r="I121" i="6"/>
  <c r="G121" i="6"/>
  <c r="E121" i="6"/>
  <c r="C121" i="6"/>
  <c r="M120" i="6"/>
  <c r="K120" i="6"/>
  <c r="I120" i="6"/>
  <c r="G120" i="6"/>
  <c r="E120" i="6"/>
  <c r="C120" i="6"/>
  <c r="M119" i="6"/>
  <c r="K119" i="6"/>
  <c r="I119" i="6"/>
  <c r="G119" i="6"/>
  <c r="E119" i="6"/>
  <c r="C119" i="6"/>
  <c r="M118" i="6"/>
  <c r="K118" i="6"/>
  <c r="I118" i="6"/>
  <c r="G118" i="6"/>
  <c r="E118" i="6"/>
  <c r="C118" i="6"/>
  <c r="M117" i="6"/>
  <c r="K117" i="6"/>
  <c r="I117" i="6"/>
  <c r="G117" i="6"/>
  <c r="E117" i="6"/>
  <c r="C117" i="6"/>
  <c r="M116" i="6"/>
  <c r="K116" i="6"/>
  <c r="I116" i="6"/>
  <c r="G116" i="6"/>
  <c r="E116" i="6"/>
  <c r="C116" i="6"/>
  <c r="M115" i="6"/>
  <c r="K115" i="6"/>
  <c r="I115" i="6"/>
  <c r="G115" i="6"/>
  <c r="E115" i="6"/>
  <c r="C115" i="6"/>
  <c r="M114" i="6"/>
  <c r="K114" i="6"/>
  <c r="I114" i="6"/>
  <c r="G114" i="6"/>
  <c r="E114" i="6"/>
  <c r="C114" i="6"/>
  <c r="M113" i="6"/>
  <c r="K113" i="6"/>
  <c r="I113" i="6"/>
  <c r="G113" i="6"/>
  <c r="E113" i="6"/>
  <c r="C113" i="6"/>
  <c r="M112" i="6"/>
  <c r="K112" i="6"/>
  <c r="I112" i="6"/>
  <c r="G112" i="6"/>
  <c r="E112" i="6"/>
  <c r="C112" i="6"/>
  <c r="M111" i="6"/>
  <c r="M151" i="6" s="1"/>
  <c r="M153" i="6" s="1"/>
  <c r="K111" i="6"/>
  <c r="I111" i="6"/>
  <c r="G111" i="6"/>
  <c r="E111" i="6"/>
  <c r="C111" i="6"/>
  <c r="K109" i="6"/>
  <c r="I109" i="6"/>
  <c r="G109" i="6"/>
  <c r="E109" i="6"/>
  <c r="C109" i="6"/>
  <c r="K108" i="6"/>
  <c r="I108" i="6"/>
  <c r="G108" i="6"/>
  <c r="E108" i="6"/>
  <c r="C108" i="6"/>
  <c r="K107" i="6"/>
  <c r="I107" i="6"/>
  <c r="G107" i="6"/>
  <c r="E107" i="6"/>
  <c r="C107" i="6"/>
  <c r="K106" i="6"/>
  <c r="K105" i="6"/>
  <c r="I105" i="6"/>
  <c r="G105" i="6"/>
  <c r="E105" i="6"/>
  <c r="C105" i="6"/>
  <c r="K104" i="6"/>
  <c r="I104" i="6"/>
  <c r="G104" i="6"/>
  <c r="E104" i="6"/>
  <c r="C104" i="6"/>
  <c r="K103" i="6"/>
  <c r="I103" i="6"/>
  <c r="G103" i="6"/>
  <c r="E103" i="6"/>
  <c r="C103" i="6"/>
  <c r="K102" i="6"/>
  <c r="I102" i="6"/>
  <c r="G102" i="6"/>
  <c r="E102" i="6"/>
  <c r="C102" i="6"/>
  <c r="K101" i="6"/>
  <c r="I101" i="6"/>
  <c r="G101" i="6"/>
  <c r="E101" i="6"/>
  <c r="C101" i="6"/>
  <c r="K100" i="6"/>
  <c r="I100" i="6"/>
  <c r="G100" i="6"/>
  <c r="E100" i="6"/>
  <c r="C100" i="6"/>
  <c r="K99" i="6"/>
  <c r="I99" i="6"/>
  <c r="G99" i="6"/>
  <c r="E99" i="6"/>
  <c r="C99" i="6"/>
  <c r="K96" i="6"/>
  <c r="I96" i="6"/>
  <c r="G96" i="6"/>
  <c r="E96" i="6"/>
  <c r="C96" i="6"/>
  <c r="K95" i="6"/>
  <c r="I95" i="6"/>
  <c r="G95" i="6"/>
  <c r="E95" i="6"/>
  <c r="C95" i="6"/>
  <c r="K94" i="6"/>
  <c r="I94" i="6"/>
  <c r="G94" i="6"/>
  <c r="E94" i="6"/>
  <c r="C94" i="6"/>
  <c r="K93" i="6"/>
  <c r="I93" i="6"/>
  <c r="G93" i="6"/>
  <c r="E93" i="6"/>
  <c r="C93" i="6"/>
  <c r="K91" i="6"/>
  <c r="I91" i="6"/>
  <c r="G91" i="6"/>
  <c r="E91" i="6"/>
  <c r="C91" i="6"/>
  <c r="K90" i="6"/>
  <c r="I90" i="6"/>
  <c r="G90" i="6"/>
  <c r="E90" i="6"/>
  <c r="C90" i="6"/>
  <c r="K89" i="6"/>
  <c r="I89" i="6"/>
  <c r="G89" i="6"/>
  <c r="E89" i="6"/>
  <c r="C89" i="6"/>
  <c r="K88" i="6"/>
  <c r="I88" i="6"/>
  <c r="G88" i="6"/>
  <c r="E88" i="6"/>
  <c r="C88" i="6"/>
  <c r="K87" i="6"/>
  <c r="I87" i="6"/>
  <c r="G87" i="6"/>
  <c r="E87" i="6"/>
  <c r="C87" i="6"/>
  <c r="K84" i="6"/>
  <c r="I84" i="6"/>
  <c r="G84" i="6"/>
  <c r="E84" i="6"/>
  <c r="C84" i="6"/>
  <c r="K83" i="6"/>
  <c r="I83" i="6"/>
  <c r="G83" i="6"/>
  <c r="E83" i="6"/>
  <c r="C83" i="6"/>
  <c r="K82" i="6"/>
  <c r="I82" i="6"/>
  <c r="G82" i="6"/>
  <c r="E82" i="6"/>
  <c r="C82" i="6"/>
  <c r="K81" i="6"/>
  <c r="I81" i="6"/>
  <c r="G81" i="6"/>
  <c r="E81" i="6"/>
  <c r="C81" i="6"/>
  <c r="K80" i="6"/>
  <c r="I80" i="6"/>
  <c r="G80" i="6"/>
  <c r="E80" i="6"/>
  <c r="C80" i="6"/>
  <c r="K79" i="6"/>
  <c r="I79" i="6"/>
  <c r="G79" i="6"/>
  <c r="E79" i="6"/>
  <c r="C79" i="6"/>
  <c r="K78" i="6"/>
  <c r="I78" i="6"/>
  <c r="G78" i="6"/>
  <c r="E78" i="6"/>
  <c r="C78" i="6"/>
  <c r="K77" i="6"/>
  <c r="I77" i="6"/>
  <c r="G77" i="6"/>
  <c r="E77" i="6"/>
  <c r="C77" i="6"/>
  <c r="K76" i="6"/>
  <c r="I76" i="6"/>
  <c r="G76" i="6"/>
  <c r="E76" i="6"/>
  <c r="C76" i="6"/>
  <c r="K74" i="6"/>
  <c r="I74" i="6"/>
  <c r="G74" i="6"/>
  <c r="E74" i="6"/>
  <c r="C74" i="6"/>
  <c r="K73" i="6"/>
  <c r="I73" i="6"/>
  <c r="G73" i="6"/>
  <c r="E73" i="6"/>
  <c r="C73" i="6"/>
  <c r="K72" i="6"/>
  <c r="I72" i="6"/>
  <c r="G72" i="6"/>
  <c r="E72" i="6"/>
  <c r="C72" i="6"/>
  <c r="K71" i="6"/>
  <c r="I71" i="6"/>
  <c r="G71" i="6"/>
  <c r="E71" i="6"/>
  <c r="C71" i="6"/>
  <c r="K70" i="6"/>
  <c r="I70" i="6"/>
  <c r="G70" i="6"/>
  <c r="E70" i="6"/>
  <c r="C70" i="6"/>
  <c r="K69" i="6"/>
  <c r="I69" i="6"/>
  <c r="G69" i="6"/>
  <c r="E69" i="6"/>
  <c r="C69" i="6"/>
  <c r="K68" i="6"/>
  <c r="I68" i="6"/>
  <c r="G68" i="6"/>
  <c r="E68" i="6"/>
  <c r="C68" i="6"/>
  <c r="K67" i="6"/>
  <c r="I67" i="6"/>
  <c r="G67" i="6"/>
  <c r="E67" i="6"/>
  <c r="C67" i="6"/>
  <c r="K66" i="6"/>
  <c r="I66" i="6"/>
  <c r="G66" i="6"/>
  <c r="E66" i="6"/>
  <c r="C66" i="6"/>
  <c r="K65" i="6"/>
  <c r="I65" i="6"/>
  <c r="G65" i="6"/>
  <c r="E65" i="6"/>
  <c r="C65" i="6"/>
  <c r="K64" i="6"/>
  <c r="I64" i="6"/>
  <c r="G64" i="6"/>
  <c r="E64" i="6"/>
  <c r="C64" i="6"/>
  <c r="K63" i="6"/>
  <c r="I63" i="6"/>
  <c r="G63" i="6"/>
  <c r="E63" i="6"/>
  <c r="C63" i="6"/>
  <c r="K62" i="6"/>
  <c r="I62" i="6"/>
  <c r="G62" i="6"/>
  <c r="E62" i="6"/>
  <c r="C62" i="6"/>
  <c r="K61" i="6"/>
  <c r="I61" i="6"/>
  <c r="G61" i="6"/>
  <c r="E61" i="6"/>
  <c r="C61" i="6"/>
  <c r="K59" i="6"/>
  <c r="I59" i="6"/>
  <c r="G59" i="6"/>
  <c r="E59" i="6"/>
  <c r="C59" i="6"/>
  <c r="K58" i="6"/>
  <c r="I58" i="6"/>
  <c r="G58" i="6"/>
  <c r="E58" i="6"/>
  <c r="C58" i="6"/>
  <c r="K57" i="6"/>
  <c r="I57" i="6"/>
  <c r="G57" i="6"/>
  <c r="E57" i="6"/>
  <c r="C57" i="6"/>
  <c r="K56" i="6"/>
  <c r="I56" i="6"/>
  <c r="G56" i="6"/>
  <c r="E56" i="6"/>
  <c r="C56" i="6"/>
  <c r="K55" i="6"/>
  <c r="I55" i="6"/>
  <c r="G55" i="6"/>
  <c r="E55" i="6"/>
  <c r="C55" i="6"/>
  <c r="K54" i="6"/>
  <c r="I54" i="6"/>
  <c r="G54" i="6"/>
  <c r="E54" i="6"/>
  <c r="C54" i="6"/>
  <c r="K53" i="6"/>
  <c r="I53" i="6"/>
  <c r="G53" i="6"/>
  <c r="E53" i="6"/>
  <c r="C53" i="6"/>
  <c r="K51" i="6"/>
  <c r="I51" i="6"/>
  <c r="G51" i="6"/>
  <c r="E51" i="6"/>
  <c r="C51" i="6"/>
  <c r="K50" i="6"/>
  <c r="I50" i="6"/>
  <c r="G50" i="6"/>
  <c r="E50" i="6"/>
  <c r="C50" i="6"/>
  <c r="K49" i="6"/>
  <c r="I49" i="6"/>
  <c r="G49" i="6"/>
  <c r="E49" i="6"/>
  <c r="C49" i="6"/>
  <c r="K48" i="6"/>
  <c r="I48" i="6"/>
  <c r="G48" i="6"/>
  <c r="E48" i="6"/>
  <c r="C48" i="6"/>
  <c r="K47" i="6"/>
  <c r="I47" i="6"/>
  <c r="G47" i="6"/>
  <c r="E47" i="6"/>
  <c r="C47" i="6"/>
  <c r="K46" i="6"/>
  <c r="I46" i="6"/>
  <c r="G46" i="6"/>
  <c r="E46" i="6"/>
  <c r="C46" i="6"/>
  <c r="K45" i="6"/>
  <c r="I45" i="6"/>
  <c r="G45" i="6"/>
  <c r="E45" i="6"/>
  <c r="C45" i="6"/>
  <c r="K44" i="6"/>
  <c r="I44" i="6"/>
  <c r="G44" i="6"/>
  <c r="E44" i="6"/>
  <c r="C44" i="6"/>
  <c r="K43" i="6"/>
  <c r="I43" i="6"/>
  <c r="G43" i="6"/>
  <c r="E43" i="6"/>
  <c r="C43" i="6"/>
  <c r="K41" i="6"/>
  <c r="I41" i="6"/>
  <c r="G41" i="6"/>
  <c r="E41" i="6"/>
  <c r="C41" i="6"/>
  <c r="K40" i="6"/>
  <c r="I40" i="6"/>
  <c r="G40" i="6"/>
  <c r="E40" i="6"/>
  <c r="C40" i="6"/>
  <c r="K39" i="6"/>
  <c r="I39" i="6"/>
  <c r="G39" i="6"/>
  <c r="E39" i="6"/>
  <c r="C39" i="6"/>
  <c r="K38" i="6"/>
  <c r="I38" i="6"/>
  <c r="G38" i="6"/>
  <c r="E38" i="6"/>
  <c r="C38" i="6"/>
  <c r="K37" i="6"/>
  <c r="I37" i="6"/>
  <c r="G37" i="6"/>
  <c r="E37" i="6"/>
  <c r="C37" i="6"/>
  <c r="K36" i="6"/>
  <c r="I36" i="6"/>
  <c r="G36" i="6"/>
  <c r="E36" i="6"/>
  <c r="C36" i="6"/>
  <c r="K35" i="6"/>
  <c r="I35" i="6"/>
  <c r="G35" i="6"/>
  <c r="E35" i="6"/>
  <c r="C35" i="6"/>
  <c r="K32" i="6"/>
  <c r="I32" i="6"/>
  <c r="G32" i="6"/>
  <c r="E32" i="6"/>
  <c r="C32" i="6"/>
  <c r="K31" i="6"/>
  <c r="I31" i="6"/>
  <c r="G31" i="6"/>
  <c r="E31" i="6"/>
  <c r="C31" i="6"/>
  <c r="K30" i="6"/>
  <c r="I30" i="6"/>
  <c r="G30" i="6"/>
  <c r="E30" i="6"/>
  <c r="C30" i="6"/>
  <c r="K29" i="6"/>
  <c r="I29" i="6"/>
  <c r="G29" i="6"/>
  <c r="E29" i="6"/>
  <c r="C29" i="6"/>
  <c r="K28" i="6"/>
  <c r="I28" i="6"/>
  <c r="G28" i="6"/>
  <c r="E28" i="6"/>
  <c r="C28" i="6"/>
  <c r="K27" i="6"/>
  <c r="I27" i="6"/>
  <c r="G27" i="6"/>
  <c r="E27" i="6"/>
  <c r="C27" i="6"/>
  <c r="K26" i="6"/>
  <c r="I26" i="6"/>
  <c r="G26" i="6"/>
  <c r="E26" i="6"/>
  <c r="C26" i="6"/>
  <c r="K25" i="6"/>
  <c r="I25" i="6"/>
  <c r="G25" i="6"/>
  <c r="E25" i="6"/>
  <c r="C25" i="6"/>
  <c r="K24" i="6"/>
  <c r="I24" i="6"/>
  <c r="G24" i="6"/>
  <c r="E24" i="6"/>
  <c r="C24" i="6"/>
  <c r="K23" i="6"/>
  <c r="I23" i="6"/>
  <c r="G23" i="6"/>
  <c r="E23" i="6"/>
  <c r="C23" i="6"/>
  <c r="K21" i="6"/>
  <c r="I21" i="6"/>
  <c r="G21" i="6"/>
  <c r="E21" i="6"/>
  <c r="C21" i="6"/>
  <c r="K20" i="6"/>
  <c r="I20" i="6"/>
  <c r="G20" i="6"/>
  <c r="E20" i="6"/>
  <c r="C20" i="6"/>
  <c r="K19" i="6"/>
  <c r="I19" i="6"/>
  <c r="G19" i="6"/>
  <c r="E19" i="6"/>
  <c r="C19" i="6"/>
  <c r="K18" i="6"/>
  <c r="I18" i="6"/>
  <c r="G18" i="6"/>
  <c r="E18" i="6"/>
  <c r="C18" i="6"/>
  <c r="K17" i="6"/>
  <c r="I17" i="6"/>
  <c r="G17" i="6"/>
  <c r="E17" i="6"/>
  <c r="C17" i="6"/>
  <c r="K16" i="6"/>
  <c r="I16" i="6"/>
  <c r="G16" i="6"/>
  <c r="E16" i="6"/>
  <c r="C16" i="6"/>
  <c r="K15" i="6"/>
  <c r="I15" i="6"/>
  <c r="G15" i="6"/>
  <c r="E15" i="6"/>
  <c r="C15" i="6"/>
  <c r="K13" i="6"/>
  <c r="I13" i="6"/>
  <c r="G13" i="6"/>
  <c r="E13" i="6"/>
  <c r="C13" i="6"/>
  <c r="K12" i="6"/>
  <c r="I12" i="6"/>
  <c r="G12" i="6"/>
  <c r="E12" i="6"/>
  <c r="C12" i="6"/>
  <c r="K10" i="6"/>
  <c r="I10" i="6"/>
  <c r="G10" i="6"/>
  <c r="E10" i="6"/>
  <c r="C10" i="6"/>
  <c r="K9" i="6"/>
  <c r="I9" i="6"/>
  <c r="G9" i="6"/>
  <c r="E9" i="6"/>
  <c r="C9" i="6"/>
  <c r="K8" i="6"/>
  <c r="G8" i="6"/>
  <c r="E8" i="6"/>
  <c r="C8" i="6"/>
  <c r="K7" i="6"/>
  <c r="I7" i="6"/>
  <c r="G7" i="6"/>
  <c r="E7" i="6"/>
  <c r="C7" i="6"/>
  <c r="K5" i="6"/>
  <c r="I5" i="6"/>
  <c r="G5" i="6"/>
  <c r="E5" i="6"/>
  <c r="C5" i="6"/>
  <c r="K4" i="6"/>
  <c r="K151" i="6" s="1"/>
  <c r="K153" i="6" s="1"/>
  <c r="I4" i="6"/>
  <c r="I151" i="6" s="1"/>
  <c r="I153" i="6" s="1"/>
  <c r="G4" i="6"/>
  <c r="G151" i="6" s="1"/>
  <c r="G153" i="6" s="1"/>
  <c r="E4" i="6"/>
  <c r="E151" i="6" s="1"/>
  <c r="E153" i="6" s="1"/>
  <c r="C4" i="6"/>
  <c r="C151" i="6" s="1"/>
  <c r="C153" i="6" s="1"/>
  <c r="G72" i="5"/>
  <c r="G71" i="5"/>
  <c r="G70" i="5"/>
  <c r="G69" i="5"/>
  <c r="G68" i="5"/>
  <c r="G62" i="5"/>
  <c r="G61" i="5"/>
  <c r="G60" i="5"/>
  <c r="G59" i="5"/>
  <c r="G56" i="5"/>
  <c r="G55" i="5"/>
  <c r="G49" i="5"/>
  <c r="G48" i="5"/>
  <c r="G47" i="5"/>
  <c r="G46" i="5"/>
  <c r="G45" i="5"/>
  <c r="G44" i="5"/>
  <c r="G43" i="5"/>
  <c r="G42" i="5"/>
  <c r="G41" i="5"/>
  <c r="G36" i="5"/>
  <c r="G35" i="5"/>
  <c r="G34" i="5"/>
  <c r="G33" i="5"/>
  <c r="G32" i="5"/>
  <c r="G31" i="5"/>
  <c r="G30" i="5"/>
  <c r="G29" i="5"/>
  <c r="G26" i="5"/>
  <c r="G25" i="5"/>
  <c r="G24" i="5" a="1"/>
  <c r="G24" i="5" s="1"/>
  <c r="G22" i="5"/>
  <c r="G21" i="5"/>
  <c r="G20" i="5"/>
  <c r="G19" i="5"/>
  <c r="G18" i="5"/>
  <c r="D18" i="5"/>
  <c r="C18" i="5"/>
  <c r="B18" i="5"/>
  <c r="G13" i="5"/>
  <c r="G12" i="5"/>
  <c r="G11" i="5"/>
  <c r="G10" i="5"/>
  <c r="G9" i="5"/>
  <c r="G8" i="5"/>
  <c r="G7" i="5"/>
  <c r="G6" i="5"/>
  <c r="G5" i="5"/>
  <c r="M149" i="4"/>
  <c r="K149" i="4"/>
  <c r="I149" i="4"/>
  <c r="G149" i="4"/>
  <c r="E149" i="4"/>
  <c r="C149" i="4"/>
  <c r="M148" i="4"/>
  <c r="K148" i="4"/>
  <c r="I148" i="4"/>
  <c r="G148" i="4"/>
  <c r="E148" i="4"/>
  <c r="C148" i="4"/>
  <c r="M146" i="4"/>
  <c r="K146" i="4"/>
  <c r="I146" i="4"/>
  <c r="G146" i="4"/>
  <c r="E146" i="4"/>
  <c r="C146" i="4"/>
  <c r="M145" i="4"/>
  <c r="K145" i="4"/>
  <c r="I145" i="4"/>
  <c r="G145" i="4"/>
  <c r="E145" i="4"/>
  <c r="C145" i="4"/>
  <c r="M144" i="4"/>
  <c r="K144" i="4"/>
  <c r="I144" i="4"/>
  <c r="G144" i="4"/>
  <c r="E144" i="4"/>
  <c r="C144" i="4"/>
  <c r="M143" i="4"/>
  <c r="K143" i="4"/>
  <c r="I143" i="4"/>
  <c r="G143" i="4"/>
  <c r="E143" i="4"/>
  <c r="C143" i="4"/>
  <c r="M142" i="4"/>
  <c r="K142" i="4"/>
  <c r="I142" i="4"/>
  <c r="G142" i="4"/>
  <c r="E142" i="4"/>
  <c r="C142" i="4"/>
  <c r="M141" i="4"/>
  <c r="K141" i="4"/>
  <c r="I141" i="4"/>
  <c r="G141" i="4"/>
  <c r="E141" i="4"/>
  <c r="C141" i="4"/>
  <c r="M140" i="4"/>
  <c r="K140" i="4"/>
  <c r="I140" i="4"/>
  <c r="G140" i="4"/>
  <c r="E140" i="4"/>
  <c r="C140" i="4"/>
  <c r="M139" i="4"/>
  <c r="K139" i="4"/>
  <c r="I139" i="4"/>
  <c r="G139" i="4"/>
  <c r="E139" i="4"/>
  <c r="C139" i="4"/>
  <c r="M137" i="4"/>
  <c r="K137" i="4"/>
  <c r="I137" i="4"/>
  <c r="G137" i="4"/>
  <c r="E137" i="4"/>
  <c r="C137" i="4"/>
  <c r="M136" i="4"/>
  <c r="K136" i="4"/>
  <c r="I136" i="4"/>
  <c r="G136" i="4"/>
  <c r="E136" i="4"/>
  <c r="C136" i="4"/>
  <c r="M135" i="4"/>
  <c r="K135" i="4"/>
  <c r="I135" i="4"/>
  <c r="G135" i="4"/>
  <c r="E135" i="4"/>
  <c r="C135" i="4"/>
  <c r="M133" i="4"/>
  <c r="K133" i="4"/>
  <c r="I133" i="4"/>
  <c r="G133" i="4"/>
  <c r="E133" i="4"/>
  <c r="C133" i="4"/>
  <c r="M132" i="4"/>
  <c r="K132" i="4"/>
  <c r="I132" i="4"/>
  <c r="G132" i="4"/>
  <c r="E132" i="4"/>
  <c r="C132" i="4"/>
  <c r="M131" i="4"/>
  <c r="K131" i="4"/>
  <c r="I131" i="4"/>
  <c r="G131" i="4"/>
  <c r="E131" i="4"/>
  <c r="C131" i="4"/>
  <c r="M130" i="4"/>
  <c r="K130" i="4"/>
  <c r="I130" i="4"/>
  <c r="G130" i="4"/>
  <c r="E130" i="4"/>
  <c r="C130" i="4"/>
  <c r="M129" i="4"/>
  <c r="K129" i="4"/>
  <c r="I129" i="4"/>
  <c r="G129" i="4"/>
  <c r="E129" i="4"/>
  <c r="C129" i="4"/>
  <c r="M128" i="4"/>
  <c r="K128" i="4"/>
  <c r="I128" i="4"/>
  <c r="G128" i="4"/>
  <c r="E128" i="4"/>
  <c r="C128" i="4"/>
  <c r="M127" i="4"/>
  <c r="K127" i="4"/>
  <c r="I127" i="4"/>
  <c r="G127" i="4"/>
  <c r="E127" i="4"/>
  <c r="C127" i="4"/>
  <c r="M126" i="4"/>
  <c r="K126" i="4"/>
  <c r="I126" i="4"/>
  <c r="G126" i="4"/>
  <c r="E126" i="4"/>
  <c r="C126" i="4"/>
  <c r="M125" i="4"/>
  <c r="K125" i="4"/>
  <c r="I125" i="4"/>
  <c r="G125" i="4"/>
  <c r="E125" i="4"/>
  <c r="C125" i="4"/>
  <c r="M124" i="4"/>
  <c r="K124" i="4"/>
  <c r="I124" i="4"/>
  <c r="G124" i="4"/>
  <c r="E124" i="4"/>
  <c r="C124" i="4"/>
  <c r="M123" i="4"/>
  <c r="K123" i="4"/>
  <c r="I123" i="4"/>
  <c r="G123" i="4"/>
  <c r="E123" i="4"/>
  <c r="C123" i="4"/>
  <c r="M122" i="4"/>
  <c r="K122" i="4"/>
  <c r="I122" i="4"/>
  <c r="G122" i="4"/>
  <c r="E122" i="4"/>
  <c r="C122" i="4"/>
  <c r="M121" i="4"/>
  <c r="K121" i="4"/>
  <c r="I121" i="4"/>
  <c r="G121" i="4"/>
  <c r="E121" i="4"/>
  <c r="C121" i="4"/>
  <c r="M120" i="4"/>
  <c r="K120" i="4"/>
  <c r="I120" i="4"/>
  <c r="G120" i="4"/>
  <c r="E120" i="4"/>
  <c r="C120" i="4"/>
  <c r="M119" i="4"/>
  <c r="K119" i="4"/>
  <c r="I119" i="4"/>
  <c r="G119" i="4"/>
  <c r="E119" i="4"/>
  <c r="C119" i="4"/>
  <c r="M118" i="4"/>
  <c r="K118" i="4"/>
  <c r="I118" i="4"/>
  <c r="G118" i="4"/>
  <c r="E118" i="4"/>
  <c r="C118" i="4"/>
  <c r="M117" i="4"/>
  <c r="K117" i="4"/>
  <c r="I117" i="4"/>
  <c r="G117" i="4"/>
  <c r="E117" i="4"/>
  <c r="C117" i="4"/>
  <c r="M116" i="4"/>
  <c r="K116" i="4"/>
  <c r="I116" i="4"/>
  <c r="G116" i="4"/>
  <c r="E116" i="4"/>
  <c r="C116" i="4"/>
  <c r="M115" i="4"/>
  <c r="K115" i="4"/>
  <c r="I115" i="4"/>
  <c r="G115" i="4"/>
  <c r="E115" i="4"/>
  <c r="C115" i="4"/>
  <c r="M114" i="4"/>
  <c r="K114" i="4"/>
  <c r="I114" i="4"/>
  <c r="G114" i="4"/>
  <c r="E114" i="4"/>
  <c r="C114" i="4"/>
  <c r="M113" i="4"/>
  <c r="K113" i="4"/>
  <c r="I113" i="4"/>
  <c r="G113" i="4"/>
  <c r="E113" i="4"/>
  <c r="C113" i="4"/>
  <c r="M112" i="4"/>
  <c r="K112" i="4"/>
  <c r="I112" i="4"/>
  <c r="G112" i="4"/>
  <c r="E112" i="4"/>
  <c r="C112" i="4"/>
  <c r="M111" i="4"/>
  <c r="M151" i="4" s="1"/>
  <c r="M153" i="4" s="1"/>
  <c r="K111" i="4"/>
  <c r="I111" i="4"/>
  <c r="G111" i="4"/>
  <c r="E111" i="4"/>
  <c r="C111" i="4"/>
  <c r="K109" i="4"/>
  <c r="I109" i="4"/>
  <c r="G109" i="4"/>
  <c r="E109" i="4"/>
  <c r="C109" i="4"/>
  <c r="K108" i="4"/>
  <c r="I108" i="4"/>
  <c r="G108" i="4"/>
  <c r="E108" i="4"/>
  <c r="C108" i="4"/>
  <c r="K107" i="4"/>
  <c r="I107" i="4"/>
  <c r="G107" i="4"/>
  <c r="E107" i="4"/>
  <c r="C107" i="4"/>
  <c r="K106" i="4"/>
  <c r="K105" i="4"/>
  <c r="I105" i="4"/>
  <c r="G105" i="4"/>
  <c r="E105" i="4"/>
  <c r="C105" i="4"/>
  <c r="K104" i="4"/>
  <c r="I104" i="4"/>
  <c r="G104" i="4"/>
  <c r="E104" i="4"/>
  <c r="C104" i="4"/>
  <c r="K103" i="4"/>
  <c r="I103" i="4"/>
  <c r="G103" i="4"/>
  <c r="E103" i="4"/>
  <c r="C103" i="4"/>
  <c r="K102" i="4"/>
  <c r="I102" i="4"/>
  <c r="G102" i="4"/>
  <c r="E102" i="4"/>
  <c r="C102" i="4"/>
  <c r="K101" i="4"/>
  <c r="I101" i="4"/>
  <c r="G101" i="4"/>
  <c r="E101" i="4"/>
  <c r="C101" i="4"/>
  <c r="K100" i="4"/>
  <c r="I100" i="4"/>
  <c r="G100" i="4"/>
  <c r="E100" i="4"/>
  <c r="C100" i="4"/>
  <c r="K99" i="4"/>
  <c r="I99" i="4"/>
  <c r="G99" i="4"/>
  <c r="E99" i="4"/>
  <c r="C99" i="4"/>
  <c r="K96" i="4"/>
  <c r="I96" i="4"/>
  <c r="G96" i="4"/>
  <c r="E96" i="4"/>
  <c r="C96" i="4"/>
  <c r="K95" i="4"/>
  <c r="I95" i="4"/>
  <c r="G95" i="4"/>
  <c r="E95" i="4"/>
  <c r="C95" i="4"/>
  <c r="K94" i="4"/>
  <c r="I94" i="4"/>
  <c r="G94" i="4"/>
  <c r="E94" i="4"/>
  <c r="C94" i="4"/>
  <c r="K93" i="4"/>
  <c r="I93" i="4"/>
  <c r="G93" i="4"/>
  <c r="E93" i="4"/>
  <c r="C93" i="4"/>
  <c r="K91" i="4"/>
  <c r="I91" i="4"/>
  <c r="G91" i="4"/>
  <c r="E91" i="4"/>
  <c r="C91" i="4"/>
  <c r="K90" i="4"/>
  <c r="I90" i="4"/>
  <c r="G90" i="4"/>
  <c r="E90" i="4"/>
  <c r="C90" i="4"/>
  <c r="K89" i="4"/>
  <c r="I89" i="4"/>
  <c r="G89" i="4"/>
  <c r="E89" i="4"/>
  <c r="C89" i="4"/>
  <c r="K88" i="4"/>
  <c r="I88" i="4"/>
  <c r="G88" i="4"/>
  <c r="E88" i="4"/>
  <c r="C88" i="4"/>
  <c r="K87" i="4"/>
  <c r="I87" i="4"/>
  <c r="G87" i="4"/>
  <c r="E87" i="4"/>
  <c r="C87" i="4"/>
  <c r="K84" i="4"/>
  <c r="I84" i="4"/>
  <c r="G84" i="4"/>
  <c r="E84" i="4"/>
  <c r="C84" i="4"/>
  <c r="K83" i="4"/>
  <c r="I83" i="4"/>
  <c r="G83" i="4"/>
  <c r="E83" i="4"/>
  <c r="C83" i="4"/>
  <c r="K82" i="4"/>
  <c r="I82" i="4"/>
  <c r="G82" i="4"/>
  <c r="E82" i="4"/>
  <c r="C82" i="4"/>
  <c r="K81" i="4"/>
  <c r="I81" i="4"/>
  <c r="G81" i="4"/>
  <c r="E81" i="4"/>
  <c r="C81" i="4"/>
  <c r="K80" i="4"/>
  <c r="I80" i="4"/>
  <c r="G80" i="4"/>
  <c r="E80" i="4"/>
  <c r="C80" i="4"/>
  <c r="K79" i="4"/>
  <c r="I79" i="4"/>
  <c r="G79" i="4"/>
  <c r="E79" i="4"/>
  <c r="C79" i="4"/>
  <c r="K78" i="4"/>
  <c r="I78" i="4"/>
  <c r="G78" i="4"/>
  <c r="E78" i="4"/>
  <c r="C78" i="4"/>
  <c r="K77" i="4"/>
  <c r="I77" i="4"/>
  <c r="G77" i="4"/>
  <c r="E77" i="4"/>
  <c r="C77" i="4"/>
  <c r="K76" i="4"/>
  <c r="I76" i="4"/>
  <c r="G76" i="4"/>
  <c r="E76" i="4"/>
  <c r="C76" i="4"/>
  <c r="K74" i="4"/>
  <c r="I74" i="4"/>
  <c r="G74" i="4"/>
  <c r="E74" i="4"/>
  <c r="C74" i="4"/>
  <c r="K73" i="4"/>
  <c r="I73" i="4"/>
  <c r="G73" i="4"/>
  <c r="E73" i="4"/>
  <c r="C73" i="4"/>
  <c r="K72" i="4"/>
  <c r="I72" i="4"/>
  <c r="G72" i="4"/>
  <c r="E72" i="4"/>
  <c r="C72" i="4"/>
  <c r="K71" i="4"/>
  <c r="I71" i="4"/>
  <c r="G71" i="4"/>
  <c r="E71" i="4"/>
  <c r="C71" i="4"/>
  <c r="K70" i="4"/>
  <c r="I70" i="4"/>
  <c r="G70" i="4"/>
  <c r="E70" i="4"/>
  <c r="C70" i="4"/>
  <c r="K69" i="4"/>
  <c r="I69" i="4"/>
  <c r="G69" i="4"/>
  <c r="E69" i="4"/>
  <c r="C69" i="4"/>
  <c r="K68" i="4"/>
  <c r="I68" i="4"/>
  <c r="G68" i="4"/>
  <c r="E68" i="4"/>
  <c r="C68" i="4"/>
  <c r="K67" i="4"/>
  <c r="I67" i="4"/>
  <c r="G67" i="4"/>
  <c r="E67" i="4"/>
  <c r="C67" i="4"/>
  <c r="K66" i="4"/>
  <c r="I66" i="4"/>
  <c r="G66" i="4"/>
  <c r="E66" i="4"/>
  <c r="C66" i="4"/>
  <c r="K65" i="4"/>
  <c r="I65" i="4"/>
  <c r="G65" i="4"/>
  <c r="E65" i="4"/>
  <c r="C65" i="4"/>
  <c r="K64" i="4"/>
  <c r="I64" i="4"/>
  <c r="G64" i="4"/>
  <c r="E64" i="4"/>
  <c r="C64" i="4"/>
  <c r="K63" i="4"/>
  <c r="I63" i="4"/>
  <c r="G63" i="4"/>
  <c r="E63" i="4"/>
  <c r="C63" i="4"/>
  <c r="K62" i="4"/>
  <c r="I62" i="4"/>
  <c r="G62" i="4"/>
  <c r="E62" i="4"/>
  <c r="C62" i="4"/>
  <c r="K61" i="4"/>
  <c r="I61" i="4"/>
  <c r="G61" i="4"/>
  <c r="E61" i="4"/>
  <c r="C61" i="4"/>
  <c r="K59" i="4"/>
  <c r="I59" i="4"/>
  <c r="G59" i="4"/>
  <c r="E59" i="4"/>
  <c r="C59" i="4"/>
  <c r="K58" i="4"/>
  <c r="I58" i="4"/>
  <c r="G58" i="4"/>
  <c r="E58" i="4"/>
  <c r="C58" i="4"/>
  <c r="K57" i="4"/>
  <c r="I57" i="4"/>
  <c r="G57" i="4"/>
  <c r="E57" i="4"/>
  <c r="C57" i="4"/>
  <c r="K56" i="4"/>
  <c r="I56" i="4"/>
  <c r="G56" i="4"/>
  <c r="E56" i="4"/>
  <c r="C56" i="4"/>
  <c r="K55" i="4"/>
  <c r="I55" i="4"/>
  <c r="G55" i="4"/>
  <c r="E55" i="4"/>
  <c r="C55" i="4"/>
  <c r="K54" i="4"/>
  <c r="I54" i="4"/>
  <c r="G54" i="4"/>
  <c r="E54" i="4"/>
  <c r="C54" i="4"/>
  <c r="K53" i="4"/>
  <c r="I53" i="4"/>
  <c r="G53" i="4"/>
  <c r="E53" i="4"/>
  <c r="C53" i="4"/>
  <c r="K51" i="4"/>
  <c r="I51" i="4"/>
  <c r="G51" i="4"/>
  <c r="E51" i="4"/>
  <c r="C51" i="4"/>
  <c r="K50" i="4"/>
  <c r="I50" i="4"/>
  <c r="G50" i="4"/>
  <c r="E50" i="4"/>
  <c r="C50" i="4"/>
  <c r="K49" i="4"/>
  <c r="I49" i="4"/>
  <c r="G49" i="4"/>
  <c r="E49" i="4"/>
  <c r="C49" i="4"/>
  <c r="K48" i="4"/>
  <c r="I48" i="4"/>
  <c r="G48" i="4"/>
  <c r="E48" i="4"/>
  <c r="C48" i="4"/>
  <c r="K47" i="4"/>
  <c r="I47" i="4"/>
  <c r="G47" i="4"/>
  <c r="E47" i="4"/>
  <c r="C47" i="4"/>
  <c r="K46" i="4"/>
  <c r="I46" i="4"/>
  <c r="G46" i="4"/>
  <c r="E46" i="4"/>
  <c r="C46" i="4"/>
  <c r="K45" i="4"/>
  <c r="I45" i="4"/>
  <c r="G45" i="4"/>
  <c r="E45" i="4"/>
  <c r="C45" i="4"/>
  <c r="K44" i="4"/>
  <c r="I44" i="4"/>
  <c r="G44" i="4"/>
  <c r="E44" i="4"/>
  <c r="C44" i="4"/>
  <c r="K43" i="4"/>
  <c r="I43" i="4"/>
  <c r="G43" i="4"/>
  <c r="E43" i="4"/>
  <c r="C43" i="4"/>
  <c r="K41" i="4"/>
  <c r="I41" i="4"/>
  <c r="G41" i="4"/>
  <c r="E41" i="4"/>
  <c r="C41" i="4"/>
  <c r="K40" i="4"/>
  <c r="I40" i="4"/>
  <c r="G40" i="4"/>
  <c r="E40" i="4"/>
  <c r="C40" i="4"/>
  <c r="K39" i="4"/>
  <c r="I39" i="4"/>
  <c r="G39" i="4"/>
  <c r="E39" i="4"/>
  <c r="C39" i="4"/>
  <c r="K38" i="4"/>
  <c r="I38" i="4"/>
  <c r="G38" i="4"/>
  <c r="E38" i="4"/>
  <c r="C38" i="4"/>
  <c r="K37" i="4"/>
  <c r="I37" i="4"/>
  <c r="G37" i="4"/>
  <c r="E37" i="4"/>
  <c r="C37" i="4"/>
  <c r="K36" i="4"/>
  <c r="I36" i="4"/>
  <c r="G36" i="4"/>
  <c r="E36" i="4"/>
  <c r="C36" i="4"/>
  <c r="K35" i="4"/>
  <c r="I35" i="4"/>
  <c r="G35" i="4"/>
  <c r="E35" i="4"/>
  <c r="C35" i="4"/>
  <c r="K32" i="4"/>
  <c r="I32" i="4"/>
  <c r="G32" i="4"/>
  <c r="E32" i="4"/>
  <c r="C32" i="4"/>
  <c r="K31" i="4"/>
  <c r="I31" i="4"/>
  <c r="G31" i="4"/>
  <c r="E31" i="4"/>
  <c r="C31" i="4"/>
  <c r="K30" i="4"/>
  <c r="I30" i="4"/>
  <c r="G30" i="4"/>
  <c r="E30" i="4"/>
  <c r="C30" i="4"/>
  <c r="K29" i="4"/>
  <c r="I29" i="4"/>
  <c r="G29" i="4"/>
  <c r="E29" i="4"/>
  <c r="C29" i="4"/>
  <c r="K28" i="4"/>
  <c r="I28" i="4"/>
  <c r="G28" i="4"/>
  <c r="E28" i="4"/>
  <c r="C28" i="4"/>
  <c r="K27" i="4"/>
  <c r="I27" i="4"/>
  <c r="G27" i="4"/>
  <c r="E27" i="4"/>
  <c r="C27" i="4"/>
  <c r="K26" i="4"/>
  <c r="I26" i="4"/>
  <c r="G26" i="4"/>
  <c r="E26" i="4"/>
  <c r="C26" i="4"/>
  <c r="K25" i="4"/>
  <c r="I25" i="4"/>
  <c r="G25" i="4"/>
  <c r="E25" i="4"/>
  <c r="C25" i="4"/>
  <c r="K24" i="4"/>
  <c r="I24" i="4"/>
  <c r="G24" i="4"/>
  <c r="E24" i="4"/>
  <c r="C24" i="4"/>
  <c r="K23" i="4"/>
  <c r="I23" i="4"/>
  <c r="G23" i="4"/>
  <c r="E23" i="4"/>
  <c r="C23" i="4"/>
  <c r="K21" i="4"/>
  <c r="I21" i="4"/>
  <c r="G21" i="4"/>
  <c r="E21" i="4"/>
  <c r="C21" i="4"/>
  <c r="K20" i="4"/>
  <c r="I20" i="4"/>
  <c r="G20" i="4"/>
  <c r="E20" i="4"/>
  <c r="C20" i="4"/>
  <c r="K19" i="4"/>
  <c r="I19" i="4"/>
  <c r="G19" i="4"/>
  <c r="E19" i="4"/>
  <c r="C19" i="4"/>
  <c r="K18" i="4"/>
  <c r="I18" i="4"/>
  <c r="G18" i="4"/>
  <c r="E18" i="4"/>
  <c r="C18" i="4"/>
  <c r="K17" i="4"/>
  <c r="I17" i="4"/>
  <c r="G17" i="4"/>
  <c r="E17" i="4"/>
  <c r="C17" i="4"/>
  <c r="K16" i="4"/>
  <c r="I16" i="4"/>
  <c r="G16" i="4"/>
  <c r="E16" i="4"/>
  <c r="C16" i="4"/>
  <c r="K15" i="4"/>
  <c r="I15" i="4"/>
  <c r="G15" i="4"/>
  <c r="E15" i="4"/>
  <c r="C15" i="4"/>
  <c r="K13" i="4"/>
  <c r="I13" i="4"/>
  <c r="G13" i="4"/>
  <c r="E13" i="4"/>
  <c r="C13" i="4"/>
  <c r="K12" i="4"/>
  <c r="I12" i="4"/>
  <c r="G12" i="4"/>
  <c r="E12" i="4"/>
  <c r="C12" i="4"/>
  <c r="K10" i="4"/>
  <c r="I10" i="4"/>
  <c r="G10" i="4"/>
  <c r="E10" i="4"/>
  <c r="C10" i="4"/>
  <c r="K9" i="4"/>
  <c r="I9" i="4"/>
  <c r="G9" i="4"/>
  <c r="E9" i="4"/>
  <c r="C9" i="4"/>
  <c r="K8" i="4"/>
  <c r="I8" i="4"/>
  <c r="G8" i="4"/>
  <c r="E8" i="4"/>
  <c r="C8" i="4"/>
  <c r="K7" i="4"/>
  <c r="I7" i="4"/>
  <c r="G7" i="4"/>
  <c r="E7" i="4"/>
  <c r="C7" i="4"/>
  <c r="C151" i="4" s="1"/>
  <c r="C153" i="4" s="1"/>
  <c r="K5" i="4"/>
  <c r="I5" i="4"/>
  <c r="G5" i="4"/>
  <c r="E5" i="4"/>
  <c r="C5" i="4"/>
  <c r="K4" i="4"/>
  <c r="K151" i="4" s="1"/>
  <c r="K153" i="4" s="1"/>
  <c r="I4" i="4"/>
  <c r="I151" i="4" s="1"/>
  <c r="I153" i="4" s="1"/>
  <c r="G4" i="4"/>
  <c r="G151" i="4" s="1"/>
  <c r="G153" i="4" s="1"/>
  <c r="E4" i="4"/>
  <c r="E151" i="4" s="1"/>
  <c r="E153" i="4" s="1"/>
  <c r="C4" i="4"/>
  <c r="G72" i="3"/>
  <c r="G71" i="3"/>
  <c r="G70" i="3"/>
  <c r="G69" i="3"/>
  <c r="G68" i="3"/>
  <c r="G62" i="3"/>
  <c r="G61" i="3"/>
  <c r="G60" i="3"/>
  <c r="G59" i="3"/>
  <c r="G56" i="3"/>
  <c r="G55" i="3"/>
  <c r="G49" i="3"/>
  <c r="G48" i="3"/>
  <c r="G47" i="3"/>
  <c r="G46" i="3"/>
  <c r="G45" i="3"/>
  <c r="G44" i="3"/>
  <c r="G43" i="3"/>
  <c r="G42" i="3"/>
  <c r="G41" i="3"/>
  <c r="G36" i="3"/>
  <c r="G35" i="3"/>
  <c r="G34" i="3"/>
  <c r="G33" i="3"/>
  <c r="G32" i="3"/>
  <c r="G31" i="3"/>
  <c r="G30" i="3"/>
  <c r="G29" i="3"/>
  <c r="G26" i="3"/>
  <c r="G57" i="3" s="1"/>
  <c r="G25" i="3"/>
  <c r="G24" i="3" a="1"/>
  <c r="G24" i="3" s="1"/>
  <c r="G22" i="3"/>
  <c r="G21" i="3"/>
  <c r="G20" i="3"/>
  <c r="G19" i="3"/>
  <c r="G18" i="3"/>
  <c r="D18" i="3"/>
  <c r="C18" i="3"/>
  <c r="B18" i="3"/>
  <c r="G13" i="3"/>
  <c r="G12" i="3"/>
  <c r="G11" i="3"/>
  <c r="G10" i="3"/>
  <c r="G9" i="3"/>
  <c r="G8" i="3"/>
  <c r="G7" i="3"/>
  <c r="G6" i="3"/>
  <c r="G5" i="3"/>
  <c r="G74" i="5" l="1"/>
  <c r="G74" i="3"/>
  <c r="J13" i="63"/>
  <c r="J28" i="63"/>
  <c r="G99" i="5"/>
  <c r="G50" i="5"/>
  <c r="G58" i="5"/>
  <c r="G63" i="5" s="1"/>
  <c r="G64" i="5" s="1"/>
  <c r="I37" i="63" s="1"/>
  <c r="G14" i="5"/>
  <c r="G37" i="5"/>
  <c r="G99" i="3"/>
  <c r="G58" i="3"/>
  <c r="G63" i="3" s="1"/>
  <c r="G64" i="3" s="1"/>
  <c r="I36" i="63" s="1"/>
  <c r="G37" i="3"/>
  <c r="G50" i="3"/>
  <c r="G14" i="3"/>
  <c r="I40" i="63" l="1"/>
  <c r="I39" i="63"/>
  <c r="I41" i="63"/>
  <c r="G98" i="1"/>
  <c r="G97" i="1"/>
  <c r="G95" i="1"/>
  <c r="G94" i="1"/>
  <c r="G93" i="1"/>
  <c r="G92" i="1"/>
  <c r="G91" i="1"/>
  <c r="G90" i="1"/>
  <c r="G89" i="1"/>
  <c r="G88" i="1"/>
  <c r="G86" i="1"/>
  <c r="G85" i="1"/>
  <c r="G84" i="1"/>
  <c r="G80" i="1"/>
  <c r="G79" i="1"/>
  <c r="G72" i="1"/>
  <c r="G49" i="1"/>
  <c r="G48" i="1"/>
  <c r="G47" i="1"/>
  <c r="G46" i="1"/>
  <c r="G45" i="1"/>
  <c r="G44" i="1"/>
  <c r="G43" i="1"/>
  <c r="G42" i="1"/>
  <c r="G35" i="1"/>
  <c r="G25" i="1"/>
  <c r="G32" i="1"/>
  <c r="G22" i="1"/>
  <c r="G21" i="1"/>
  <c r="G20" i="1"/>
  <c r="I42" i="63" l="1"/>
  <c r="G36" i="1"/>
  <c r="G34" i="1"/>
  <c r="G33" i="1"/>
  <c r="C24" i="2"/>
  <c r="B24" i="2"/>
  <c r="G71" i="1"/>
  <c r="G70" i="1"/>
  <c r="G69" i="1"/>
  <c r="G24" i="2"/>
  <c r="G60" i="1"/>
  <c r="G61" i="1"/>
  <c r="G62" i="1"/>
  <c r="G59" i="1"/>
  <c r="G56" i="1"/>
  <c r="G55" i="1"/>
  <c r="D24" i="2"/>
  <c r="G19" i="1"/>
  <c r="G6" i="1"/>
  <c r="G7" i="1"/>
  <c r="G8" i="1"/>
  <c r="G9" i="1"/>
  <c r="G10" i="1"/>
  <c r="G11" i="1"/>
  <c r="G12" i="1"/>
  <c r="G13" i="1"/>
  <c r="G5" i="1"/>
  <c r="G24" i="1" a="1"/>
  <c r="G24" i="1" s="1"/>
  <c r="G75" i="60" l="1"/>
  <c r="L58" i="63" s="1"/>
  <c r="G75" i="58"/>
  <c r="L57" i="63" s="1"/>
  <c r="G75" i="56"/>
  <c r="L35" i="63" s="1"/>
  <c r="G75" i="54"/>
  <c r="G75" i="52"/>
  <c r="L56" i="63" s="1"/>
  <c r="G75" i="50"/>
  <c r="L24" i="63" s="1"/>
  <c r="G75" i="48"/>
  <c r="L23" i="63" s="1"/>
  <c r="G75" i="46"/>
  <c r="L55" i="63" s="1"/>
  <c r="G75" i="42"/>
  <c r="L53" i="63" s="1"/>
  <c r="G75" i="44"/>
  <c r="L54" i="63" s="1"/>
  <c r="G75" i="38"/>
  <c r="G75" i="40"/>
  <c r="G75" i="36"/>
  <c r="L9" i="63" s="1"/>
  <c r="G75" i="34"/>
  <c r="G75" i="32"/>
  <c r="G75" i="30"/>
  <c r="G75" i="28"/>
  <c r="L8" i="63" s="1"/>
  <c r="G75" i="26"/>
  <c r="L22" i="63" s="1"/>
  <c r="G38" i="60"/>
  <c r="G58" i="63" s="1"/>
  <c r="G38" i="58"/>
  <c r="G53" i="63" s="1"/>
  <c r="G38" i="56"/>
  <c r="G35" i="63" s="1"/>
  <c r="G38" i="52"/>
  <c r="G56" i="63" s="1"/>
  <c r="G38" i="54"/>
  <c r="G38" i="50"/>
  <c r="G23" i="63" s="1"/>
  <c r="G38" i="48"/>
  <c r="G19" i="63" s="1"/>
  <c r="G38" i="46"/>
  <c r="G57" i="63" s="1"/>
  <c r="G38" i="42"/>
  <c r="G46" i="63" s="1"/>
  <c r="G38" i="44"/>
  <c r="G47" i="63" s="1"/>
  <c r="G38" i="40"/>
  <c r="G38" i="38"/>
  <c r="G38" i="36"/>
  <c r="G9" i="63" s="1"/>
  <c r="G38" i="34"/>
  <c r="G38" i="32"/>
  <c r="G38" i="30"/>
  <c r="G38" i="28"/>
  <c r="G8" i="63" s="1"/>
  <c r="G38" i="26"/>
  <c r="G24" i="63" s="1"/>
  <c r="G38" i="16"/>
  <c r="G45" i="63" s="1"/>
  <c r="G15" i="60"/>
  <c r="F58" i="63" s="1"/>
  <c r="G15" i="58"/>
  <c r="F53" i="63" s="1"/>
  <c r="G15" i="56"/>
  <c r="F35" i="63" s="1"/>
  <c r="G15" i="54"/>
  <c r="G15" i="52"/>
  <c r="F56" i="63" s="1"/>
  <c r="G15" i="50"/>
  <c r="F23" i="63" s="1"/>
  <c r="G15" i="48"/>
  <c r="F19" i="63" s="1"/>
  <c r="G15" i="46"/>
  <c r="F57" i="63" s="1"/>
  <c r="G15" i="44"/>
  <c r="F47" i="63" s="1"/>
  <c r="K47" i="63" s="1"/>
  <c r="G15" i="42"/>
  <c r="F46" i="63" s="1"/>
  <c r="K46" i="63" s="1"/>
  <c r="G15" i="40"/>
  <c r="G15" i="38"/>
  <c r="G15" i="36"/>
  <c r="F9" i="63" s="1"/>
  <c r="G15" i="34"/>
  <c r="G15" i="30"/>
  <c r="G15" i="32"/>
  <c r="G15" i="28"/>
  <c r="F8" i="63" s="1"/>
  <c r="G15" i="26"/>
  <c r="F24" i="63" s="1"/>
  <c r="G51" i="60"/>
  <c r="H58" i="63" s="1"/>
  <c r="G51" i="58"/>
  <c r="H53" i="63" s="1"/>
  <c r="G51" i="56"/>
  <c r="H35" i="63" s="1"/>
  <c r="G51" i="52"/>
  <c r="H56" i="63" s="1"/>
  <c r="G51" i="54"/>
  <c r="G51" i="50"/>
  <c r="H23" i="63" s="1"/>
  <c r="G51" i="48"/>
  <c r="H19" i="63" s="1"/>
  <c r="G51" i="46"/>
  <c r="H57" i="63" s="1"/>
  <c r="G51" i="44"/>
  <c r="H47" i="63" s="1"/>
  <c r="G51" i="42"/>
  <c r="H46" i="63" s="1"/>
  <c r="G51" i="40"/>
  <c r="G51" i="38"/>
  <c r="G51" i="36"/>
  <c r="H9" i="63" s="1"/>
  <c r="G51" i="34"/>
  <c r="G51" i="30"/>
  <c r="G51" i="32"/>
  <c r="G51" i="28"/>
  <c r="H8" i="63" s="1"/>
  <c r="G51" i="26"/>
  <c r="H24" i="63" s="1"/>
  <c r="G75" i="24"/>
  <c r="L52" i="63" s="1"/>
  <c r="G75" i="22"/>
  <c r="L51" i="63" s="1"/>
  <c r="G75" i="20"/>
  <c r="L34" i="63" s="1"/>
  <c r="G75" i="14"/>
  <c r="L38" i="63" s="1"/>
  <c r="G75" i="16"/>
  <c r="L50" i="63" s="1"/>
  <c r="G75" i="18"/>
  <c r="G75" i="12"/>
  <c r="G75" i="8"/>
  <c r="L7" i="63" s="1"/>
  <c r="G75" i="10"/>
  <c r="L21" i="63" s="1"/>
  <c r="G75" i="3"/>
  <c r="L36" i="63" s="1"/>
  <c r="G75" i="5"/>
  <c r="L37" i="63" s="1"/>
  <c r="G38" i="24"/>
  <c r="G48" i="63" s="1"/>
  <c r="G38" i="20"/>
  <c r="G34" i="63" s="1"/>
  <c r="G38" i="22"/>
  <c r="G49" i="63" s="1"/>
  <c r="G38" i="18"/>
  <c r="G38" i="14"/>
  <c r="G38" i="63" s="1"/>
  <c r="G38" i="12"/>
  <c r="G38" i="10"/>
  <c r="G16" i="63" s="1"/>
  <c r="G38" i="8"/>
  <c r="G7" i="63" s="1"/>
  <c r="G38" i="3"/>
  <c r="G36" i="63" s="1"/>
  <c r="G38" i="5"/>
  <c r="G37" i="63" s="1"/>
  <c r="G51" i="24"/>
  <c r="H48" i="63" s="1"/>
  <c r="G51" i="20"/>
  <c r="H34" i="63" s="1"/>
  <c r="G51" i="22"/>
  <c r="H49" i="63" s="1"/>
  <c r="G51" i="16"/>
  <c r="H45" i="63" s="1"/>
  <c r="G51" i="18"/>
  <c r="G51" i="14"/>
  <c r="H38" i="63" s="1"/>
  <c r="G51" i="12"/>
  <c r="G51" i="10"/>
  <c r="H16" i="63" s="1"/>
  <c r="G51" i="8"/>
  <c r="H7" i="63" s="1"/>
  <c r="G51" i="5"/>
  <c r="H37" i="63" s="1"/>
  <c r="G51" i="3"/>
  <c r="H36" i="63" s="1"/>
  <c r="G15" i="24"/>
  <c r="F48" i="63" s="1"/>
  <c r="G15" i="20"/>
  <c r="F34" i="63" s="1"/>
  <c r="G15" i="22"/>
  <c r="F49" i="63" s="1"/>
  <c r="G15" i="18"/>
  <c r="G15" i="14"/>
  <c r="F38" i="63" s="1"/>
  <c r="G15" i="16"/>
  <c r="F45" i="63" s="1"/>
  <c r="G15" i="12"/>
  <c r="G15" i="10"/>
  <c r="F16" i="63" s="1"/>
  <c r="G15" i="8"/>
  <c r="F7" i="63" s="1"/>
  <c r="G15" i="3"/>
  <c r="F36" i="63" s="1"/>
  <c r="G15" i="5"/>
  <c r="F37" i="63" s="1"/>
  <c r="G31" i="1"/>
  <c r="G30" i="1"/>
  <c r="G29" i="1"/>
  <c r="K19" i="63" l="1"/>
  <c r="K57" i="63"/>
  <c r="K38" i="63"/>
  <c r="K34" i="63"/>
  <c r="K49" i="63"/>
  <c r="K24" i="63"/>
  <c r="K23" i="63"/>
  <c r="K48" i="63"/>
  <c r="H50" i="63"/>
  <c r="H17" i="63"/>
  <c r="F18" i="63"/>
  <c r="F51" i="63"/>
  <c r="L19" i="63"/>
  <c r="L48" i="63"/>
  <c r="H22" i="63"/>
  <c r="H55" i="63"/>
  <c r="G50" i="63"/>
  <c r="G17" i="63"/>
  <c r="L5" i="63"/>
  <c r="L32" i="63"/>
  <c r="H31" i="63"/>
  <c r="H4" i="63"/>
  <c r="G4" i="63"/>
  <c r="G31" i="63"/>
  <c r="H54" i="63"/>
  <c r="H21" i="63"/>
  <c r="G55" i="63"/>
  <c r="G22" i="63"/>
  <c r="L16" i="63"/>
  <c r="L45" i="63"/>
  <c r="G54" i="63"/>
  <c r="G21" i="63"/>
  <c r="H18" i="63"/>
  <c r="H51" i="63"/>
  <c r="K8" i="63"/>
  <c r="K56" i="63"/>
  <c r="G5" i="63"/>
  <c r="G32" i="63"/>
  <c r="H20" i="63"/>
  <c r="H52" i="63"/>
  <c r="F55" i="63"/>
  <c r="F22" i="63"/>
  <c r="F50" i="63"/>
  <c r="F17" i="63"/>
  <c r="G18" i="63"/>
  <c r="G51" i="63"/>
  <c r="K16" i="63"/>
  <c r="F20" i="63"/>
  <c r="F52" i="63"/>
  <c r="G33" i="63"/>
  <c r="G6" i="63"/>
  <c r="F4" i="63"/>
  <c r="F31" i="63"/>
  <c r="K35" i="63"/>
  <c r="L31" i="63"/>
  <c r="L4" i="63"/>
  <c r="L49" i="63"/>
  <c r="L20" i="63"/>
  <c r="K36" i="63"/>
  <c r="H5" i="63"/>
  <c r="H32" i="63"/>
  <c r="G20" i="63"/>
  <c r="G52" i="63"/>
  <c r="K45" i="63"/>
  <c r="H33" i="63"/>
  <c r="H6" i="63"/>
  <c r="F54" i="63"/>
  <c r="F21" i="63"/>
  <c r="K53" i="63"/>
  <c r="L17" i="63"/>
  <c r="L46" i="63"/>
  <c r="K7" i="63"/>
  <c r="K9" i="63"/>
  <c r="K58" i="63"/>
  <c r="L47" i="63"/>
  <c r="L18" i="63"/>
  <c r="K37" i="63"/>
  <c r="F33" i="63"/>
  <c r="F6" i="63"/>
  <c r="F5" i="63"/>
  <c r="F32" i="63"/>
  <c r="L33" i="63"/>
  <c r="L6" i="63"/>
  <c r="G58" i="1"/>
  <c r="G99" i="1"/>
  <c r="G100" i="1" s="1"/>
  <c r="H26" i="63" l="1"/>
  <c r="H59" i="63"/>
  <c r="K52" i="63"/>
  <c r="H27" i="63"/>
  <c r="K54" i="63"/>
  <c r="G60" i="63"/>
  <c r="K55" i="63"/>
  <c r="G27" i="63"/>
  <c r="K20" i="63"/>
  <c r="L61" i="63"/>
  <c r="L60" i="63"/>
  <c r="L59" i="63"/>
  <c r="H25" i="63"/>
  <c r="L27" i="63"/>
  <c r="L26" i="63"/>
  <c r="L25" i="63"/>
  <c r="F27" i="63"/>
  <c r="F26" i="63"/>
  <c r="F28" i="63" s="1"/>
  <c r="G59" i="63"/>
  <c r="H61" i="63"/>
  <c r="H60" i="63"/>
  <c r="F60" i="63"/>
  <c r="G41" i="63"/>
  <c r="G40" i="63"/>
  <c r="G42" i="63" s="1"/>
  <c r="G39" i="63"/>
  <c r="K51" i="63"/>
  <c r="K21" i="63"/>
  <c r="K5" i="63"/>
  <c r="G25" i="63"/>
  <c r="F61" i="63"/>
  <c r="F39" i="63"/>
  <c r="F40" i="63"/>
  <c r="F41" i="63"/>
  <c r="K31" i="63"/>
  <c r="K17" i="63"/>
  <c r="K27" i="63" s="1"/>
  <c r="G11" i="63"/>
  <c r="G12" i="63"/>
  <c r="G10" i="63"/>
  <c r="K18" i="63"/>
  <c r="F25" i="63"/>
  <c r="G61" i="63"/>
  <c r="K6" i="63"/>
  <c r="G26" i="63"/>
  <c r="F59" i="63"/>
  <c r="F12" i="63"/>
  <c r="K4" i="63"/>
  <c r="F10" i="63"/>
  <c r="F11" i="63"/>
  <c r="F13" i="63" s="1"/>
  <c r="K50" i="63"/>
  <c r="H10" i="63"/>
  <c r="H12" i="63"/>
  <c r="H11" i="63"/>
  <c r="H13" i="63" s="1"/>
  <c r="K32" i="63"/>
  <c r="K33" i="63"/>
  <c r="K22" i="63"/>
  <c r="H39" i="63"/>
  <c r="H40" i="63"/>
  <c r="H41" i="63"/>
  <c r="L11" i="63"/>
  <c r="L12" i="63"/>
  <c r="L10" i="63"/>
  <c r="L40" i="63"/>
  <c r="L41" i="63"/>
  <c r="L39" i="63"/>
  <c r="G18" i="1"/>
  <c r="G41" i="1"/>
  <c r="H62" i="63" l="1"/>
  <c r="F62" i="63"/>
  <c r="H28" i="63"/>
  <c r="G62" i="63"/>
  <c r="G28" i="63"/>
  <c r="L62" i="63"/>
  <c r="L28" i="63"/>
  <c r="K26" i="63"/>
  <c r="K28" i="63" s="1"/>
  <c r="K25" i="63"/>
  <c r="K10" i="63"/>
  <c r="K12" i="63"/>
  <c r="K11" i="63"/>
  <c r="H42" i="63"/>
  <c r="G13" i="63"/>
  <c r="F42" i="63"/>
  <c r="L42" i="63"/>
  <c r="L13" i="63"/>
  <c r="D18" i="1"/>
  <c r="C18" i="1"/>
  <c r="B18" i="1"/>
  <c r="K13" i="63" l="1"/>
  <c r="G74" i="1"/>
  <c r="G75" i="1" s="1"/>
  <c r="G37" i="1"/>
  <c r="G38" i="1" s="1"/>
  <c r="G14" i="1"/>
  <c r="G15" i="1" s="1"/>
  <c r="G63" i="1"/>
  <c r="G64" i="1" s="1"/>
  <c r="G50" i="1"/>
  <c r="G51" i="1" s="1"/>
  <c r="K40" i="63"/>
  <c r="K39" i="63"/>
  <c r="K41" i="63"/>
  <c r="K61" i="63"/>
  <c r="K59" i="63"/>
  <c r="K60" i="63"/>
  <c r="K42" i="63" l="1"/>
  <c r="K62" i="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tc={D4F83A62-90C7-4BB9-B020-2E7B692F1BDF}</author>
    <author>Dan Kaempff</author>
    <author>tc={EF0DC07C-14CC-4931-9908-DF5CFDDE03D7}</author>
    <author>tc={0F897C5A-4C67-4F7C-B29B-1A2A9731750B}</author>
  </authors>
  <commentList>
    <comment ref="P4" authorId="0" shapeId="0" xr:uid="{D4F83A62-90C7-4BB9-B020-2E7B692F1BDF}">
      <text>
        <t>[Threaded comment]
Your version of Excel allows you to read this threaded comment; however, any edits to it will get removed if the file is opened in a newer version of Excel. Learn more: https://go.microsoft.com/fwlink/?linkid=870924
Comment:
    Assign Med rating to planning only projects?</t>
      </text>
    </comment>
    <comment ref="O5" authorId="1" shapeId="0" xr:uid="{EA165BCC-B561-40F5-A1C7-24BDB3D7131A}">
      <text>
        <r>
          <rPr>
            <b/>
            <sz val="9"/>
            <color indexed="81"/>
            <rFont val="Tahoma"/>
            <family val="2"/>
          </rPr>
          <t>Dan Kaempff:</t>
        </r>
        <r>
          <rPr>
            <sz val="9"/>
            <color indexed="81"/>
            <rFont val="Tahoma"/>
            <family val="2"/>
          </rPr>
          <t xml:space="preserve">
Alignment study - no design elements id'd</t>
        </r>
      </text>
    </comment>
    <comment ref="E22" authorId="1" shapeId="0" xr:uid="{69E97A10-4494-490D-995F-E08324057C5C}">
      <text>
        <r>
          <rPr>
            <b/>
            <sz val="9"/>
            <color indexed="81"/>
            <rFont val="Tahoma"/>
            <family val="2"/>
          </rPr>
          <t>Dan Kaempff:</t>
        </r>
        <r>
          <rPr>
            <sz val="9"/>
            <color indexed="81"/>
            <rFont val="Tahoma"/>
            <family val="2"/>
          </rPr>
          <t xml:space="preserve">
$1,881,007 if Kelley Pt Pk segment only</t>
        </r>
      </text>
    </comment>
    <comment ref="P31" authorId="2" shapeId="0" xr:uid="{EF0DC07C-14CC-4931-9908-DF5CFDDE03D7}">
      <text>
        <t>[Threaded comment]
Your version of Excel allows you to read this threaded comment; however, any edits to it will get removed if the file is opened in a newer version of Excel. Learn more: https://go.microsoft.com/fwlink/?linkid=870924
Comment:
    Assign Med rating to planning only projects?</t>
      </text>
    </comment>
    <comment ref="O32" authorId="1" shapeId="0" xr:uid="{8C23F76E-AB09-4CF8-A990-284B75F3890B}">
      <text>
        <r>
          <rPr>
            <b/>
            <sz val="9"/>
            <color indexed="81"/>
            <rFont val="Tahoma"/>
            <family val="2"/>
          </rPr>
          <t>Dan Kaempff:</t>
        </r>
        <r>
          <rPr>
            <sz val="9"/>
            <color indexed="81"/>
            <rFont val="Tahoma"/>
            <family val="2"/>
          </rPr>
          <t xml:space="preserve">
Alignment study - no design elements id'd</t>
        </r>
      </text>
    </comment>
    <comment ref="P34" authorId="3" shapeId="0" xr:uid="{0F897C5A-4C67-4F7C-B29B-1A2A9731750B}">
      <text>
        <t>[Threaded comment]
Your version of Excel allows you to read this threaded comment; however, any edits to it will get removed if the file is opened in a newer version of Excel. Learn more: https://go.microsoft.com/fwlink/?linkid=870924
Comment:
    Assign M rating to planning only projects?</t>
      </text>
    </comment>
    <comment ref="E55" authorId="1" shapeId="0" xr:uid="{949B2B28-02F1-4D02-A902-387319C26CF9}">
      <text>
        <r>
          <rPr>
            <b/>
            <sz val="9"/>
            <color indexed="81"/>
            <rFont val="Tahoma"/>
            <family val="2"/>
          </rPr>
          <t>Dan Kaempff:</t>
        </r>
        <r>
          <rPr>
            <sz val="9"/>
            <color indexed="81"/>
            <rFont val="Tahoma"/>
            <family val="2"/>
          </rPr>
          <t xml:space="preserve">
$2,411,182 if Kelley Pt Pk segment only</t>
        </r>
      </text>
    </comment>
    <comment ref="E56" authorId="1" shapeId="0" xr:uid="{369CD265-51A4-45A3-BE13-D47F9E2AB8C3}">
      <text>
        <r>
          <rPr>
            <b/>
            <sz val="9"/>
            <color indexed="81"/>
            <rFont val="Tahoma"/>
            <family val="2"/>
          </rPr>
          <t>Dan Kaempff:</t>
        </r>
        <r>
          <rPr>
            <sz val="9"/>
            <color indexed="81"/>
            <rFont val="Tahoma"/>
            <family val="2"/>
          </rPr>
          <t xml:space="preserve">
Cost estimate has three phases. RFFA amount for each not specified.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 Kaempff</author>
    <author>tc={7089BA52-2B0A-496B-BBB2-11AF94A227C2}</author>
  </authors>
  <commentList>
    <comment ref="H19" authorId="0" shapeId="0" xr:uid="{11A057F9-DD48-48D0-A5CE-12E894EE82C0}">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7089BA52-2B0A-496B-BBB2-11AF94A227C2}">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6FC4CE96-ABCB-403B-A50E-D22F98DDE24E}">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 Kaempff</author>
    <author>tc={574D77C5-8DA0-46FB-BB56-2B941C707BF1}</author>
  </authors>
  <commentList>
    <comment ref="H19" authorId="0" shapeId="0" xr:uid="{CD6C840B-F639-4688-9D27-AD21430C4FB8}">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574D77C5-8DA0-46FB-BB56-2B941C707BF1}">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995CFB5B-F92A-4B04-AB8B-2F9CECC4F6C5}">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 Kaempff</author>
    <author>tc={00CD4F62-BE7E-43A3-87EE-5AC949B00F63}</author>
  </authors>
  <commentList>
    <comment ref="H19" authorId="0" shapeId="0" xr:uid="{4D54B898-1707-44B6-8AAD-508098B0CD54}">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00CD4F62-BE7E-43A3-87EE-5AC949B00F63}">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7A8AE8F3-360D-41A9-8776-AD566CF0F6D2}">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Dan Kaempff</author>
    <author>tc={23865E19-90AE-4494-B144-6AB37D79BCFF}</author>
  </authors>
  <commentList>
    <comment ref="H19" authorId="0" shapeId="0" xr:uid="{48FF28F2-4760-4CC2-881F-695C8DBBBFE8}">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23865E19-90AE-4494-B144-6AB37D79BCFF}">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14F537D2-2932-488E-A88A-6A1DC8BBCB46}">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65A237B1-078E-440D-A826-C7557AB1C29B}">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F9210DD6-0A11-4EC0-8D0F-634A4676B8AC}">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 Kaempff</author>
    <author>tc={38C66A91-28D5-403B-A453-F5BE0FF7B68D}</author>
  </authors>
  <commentList>
    <comment ref="H19" authorId="0" shapeId="0" xr:uid="{61E94D53-61D0-4CCA-8538-1628117E5C71}">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38C66A91-28D5-403B-A453-F5BE0FF7B68D}">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96244F64-94A5-49A0-B94A-65E508583F78}">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6E84C3CB-A476-4E5A-A931-7708D739E188}">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Dan Kaempff</author>
    <author>tc={F4964E7E-FB3C-4A56-8486-B72722B45B7A}</author>
  </authors>
  <commentList>
    <comment ref="H19" authorId="0" shapeId="0" xr:uid="{CBB53C44-9E8D-48D6-B879-EB875B0C7758}">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F4964E7E-FB3C-4A56-8486-B72722B45B7A}">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F8EEEE7E-2701-44A1-9F0E-9BD42CD61FBB}">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249F24FD-3F8B-48A4-9281-E1BDD0552DA3}">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04D140D9-3055-40A2-943E-4DB40C38F1E0}">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227E9154-BC58-4EAB-A44F-D5B351BDA9A2}">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6A88BF78-C9B3-4159-9DFE-646C96AA4784}">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Dan Kaempff</author>
    <author>tc={8F966CC8-76CE-4AEF-91C6-9A420F67C7FA}</author>
  </authors>
  <commentList>
    <comment ref="H19" authorId="0" shapeId="0" xr:uid="{6E1BA980-9CCE-4EAD-B97B-1F2476F4B469}">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8F966CC8-76CE-4AEF-91C6-9A420F67C7FA}">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E524EA68-A270-400A-B3F5-9F20C1C89B16}">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C6DECC53-E0E4-40E1-A93F-51F9CB321FCB}">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Dan Kaempff</author>
    <author>tc={33D5A2CB-6CDA-4B89-8E7F-A83685255C6B}</author>
  </authors>
  <commentList>
    <comment ref="H19" authorId="0" shapeId="0" xr:uid="{6E9125F3-D943-4359-BFDC-A63660EDBA4B}">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33D5A2CB-6CDA-4B89-8E7F-A83685255C6B}">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F52A4AAD-D7D8-4283-BB6D-754DB266BC72}">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Dan Kaempff</author>
    <author>tc={451CBF32-70FE-46D1-8F2F-95ECB11576E2}</author>
  </authors>
  <commentList>
    <comment ref="H19" authorId="0" shapeId="0" xr:uid="{3474AB92-79BE-4049-BCF6-5E42A03D842E}">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451CBF32-70FE-46D1-8F2F-95ECB11576E2}">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C71C05F7-BBC6-4D43-A1D1-9E8743E8668B}">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C03272DB-9ABC-4BA0-A14C-9F6F1E572669}">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000F7A1F-2365-4210-AC8B-BF75CA368F47}">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Dan Kaempff</author>
    <author>tc={0E5150B4-32D4-422E-9146-5C003A4F4EF6}</author>
  </authors>
  <commentList>
    <comment ref="H19" authorId="0" shapeId="0" xr:uid="{ECB9A86A-14F2-4AC6-A652-8E069FAC07C2}">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0E5150B4-32D4-422E-9146-5C003A4F4EF6}">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7B9CA6E0-2761-47DC-B533-68539BA306EB}">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Dan Kaempff</author>
    <author>tc={D6CD2CD0-AEE7-419B-BA53-DF20010966C5}</author>
  </authors>
  <commentList>
    <comment ref="H19" authorId="0" shapeId="0" xr:uid="{6E8527D3-EC6D-4040-9EC8-ADAF657C1CA8}">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D6CD2CD0-AEE7-419B-BA53-DF20010966C5}">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A3F8030C-E09D-4804-994B-98DE279DF632}">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0C845BC3-285C-467E-8582-BE4A6AFD8904}">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C4D33D92-5464-417F-990E-BD49D2988B7A}">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EB591E3F-8102-4CF0-8FA9-DE0E41EEF6EB}">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8C6CF77C-6B39-49CA-A427-43DAF8304511}">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B9C644EC-B717-4A37-A09B-87B82C20B6A5}">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Dan Kaempff</author>
    <author>tc={FB7445B1-2B9A-49FE-80F1-D09E945B4220}</author>
  </authors>
  <commentList>
    <comment ref="H19" authorId="0" shapeId="0" xr:uid="{5DD3776F-E2B1-4B5A-97B7-C98A3D6EB31A}">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FB7445B1-2B9A-49FE-80F1-D09E945B4220}">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D4601761-BAE5-4C1A-952F-B691E18DE7FD}">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DDB109E6-4C20-4318-B520-019119C4B5AD}">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20315837-4CB2-4055-AA36-3B549C94054A}">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70E457CB-720C-4C19-B10E-A1A753296C8E}">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C720364B-AA49-4C34-8A2B-9FC5D15E16D9}">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A3BD1887-DF32-4995-A4B2-407C9F86C93B}">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Dan Kaempff</author>
    <author>tc={7871E005-FA0A-406F-914B-4C5555A56F5C}</author>
  </authors>
  <commentList>
    <comment ref="H19" authorId="0" shapeId="0" xr:uid="{B9275EFC-0F40-44C3-9616-B170286943C8}">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7871E005-FA0A-406F-914B-4C5555A56F5C}">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58B1F8AF-5E81-4379-8556-C8355698463B}">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Dan Kaempff</author>
    <author>tc={59DE10EF-15E3-4259-BE0F-76CE8037F25D}</author>
  </authors>
  <commentList>
    <comment ref="H19" authorId="0" shapeId="0" xr:uid="{34C6DA16-2B8C-41A4-B87A-33855B4F8028}">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59DE10EF-15E3-4259-BE0F-76CE8037F25D}">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7D688F4E-C2E6-49C4-989D-DA41B9776111}">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38ECA4BD-A05B-40CE-9489-A070AB38B4DE}">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A8AD5F43-1DDC-42AA-977E-4F7CB53E885E}">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Dan Kaempff</author>
    <author>tc={3ECF5BF5-0953-4FE4-9A8B-286C32DA1D81}</author>
  </authors>
  <commentList>
    <comment ref="H19" authorId="0" shapeId="0" xr:uid="{B6B99F6C-1111-4A59-A217-19388BCE9739}">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3ECF5BF5-0953-4FE4-9A8B-286C32DA1D81}">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8BC1E910-C8B5-4DC0-85E8-C4797A58541F}">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2148E38F-8446-453C-8351-50308A51B310}">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52EDB08E-1AFB-4F04-8400-912C7706D8F7}">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E4265FB3-B497-4EAC-9828-A4C2BE0D661B}">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D18" authorId="0" shapeId="0" xr:uid="{EDD4AB96-CE01-4549-80BD-F5579A46697D}">
      <text>
        <r>
          <rPr>
            <b/>
            <sz val="9"/>
            <color indexed="81"/>
            <rFont val="Tahoma"/>
            <family val="2"/>
          </rPr>
          <t>Dan Kaempff:</t>
        </r>
        <r>
          <rPr>
            <sz val="9"/>
            <color indexed="81"/>
            <rFont val="Tahoma"/>
            <family val="2"/>
          </rPr>
          <t xml:space="preserve">
$1,881,007 if Kelley Pt Pk segment only</t>
        </r>
      </text>
    </comment>
    <comment ref="D43" authorId="0" shapeId="0" xr:uid="{39631258-4D12-4365-8406-2DE947389394}">
      <text>
        <r>
          <rPr>
            <b/>
            <sz val="9"/>
            <color indexed="81"/>
            <rFont val="Tahoma"/>
            <family val="2"/>
          </rPr>
          <t>Dan Kaempff:</t>
        </r>
        <r>
          <rPr>
            <sz val="9"/>
            <color indexed="81"/>
            <rFont val="Tahoma"/>
            <family val="2"/>
          </rPr>
          <t xml:space="preserve">
$2,411,182 if Kelley Pt Pk segment only</t>
        </r>
      </text>
    </comment>
    <comment ref="D44" authorId="0" shapeId="0" xr:uid="{24AA98A9-56FE-485D-B70E-1C4E147E87F4}">
      <text>
        <r>
          <rPr>
            <b/>
            <sz val="9"/>
            <color indexed="81"/>
            <rFont val="Tahoma"/>
            <charset val="1"/>
          </rPr>
          <t>Dan Kaempff:</t>
        </r>
        <r>
          <rPr>
            <sz val="9"/>
            <color indexed="81"/>
            <rFont val="Tahoma"/>
            <charset val="1"/>
          </rPr>
          <t xml:space="preserve">
Section 1: $7,870,000
Section 2: $5,350,000
Section 3: $9,960,000</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H19" authorId="0" shapeId="0" xr:uid="{98905E58-8347-451A-800D-452DE2BC55E9}">
      <text>
        <r>
          <rPr>
            <b/>
            <sz val="9"/>
            <color indexed="81"/>
            <rFont val="Tahoma"/>
            <family val="2"/>
          </rPr>
          <t>Dan Kaempff:</t>
        </r>
        <r>
          <rPr>
            <sz val="9"/>
            <color indexed="81"/>
            <rFont val="Tahoma"/>
            <family val="2"/>
          </rPr>
          <t xml:space="preserve">
Needs more work to define a threshold for "high". Check Regional Safety Plan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9831EF1A-BE1F-4A78-81B5-5C6433D55AB8}">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 Kaempff</author>
    <author>tc={D4128CE2-CD41-472B-8DDA-12D2E3EFD883}</author>
  </authors>
  <commentList>
    <comment ref="H19" authorId="0" shapeId="0" xr:uid="{A730CF90-7A98-4E92-A5F9-D75FA6A98893}">
      <text>
        <r>
          <rPr>
            <b/>
            <sz val="9"/>
            <color indexed="81"/>
            <rFont val="Tahoma"/>
            <family val="2"/>
          </rPr>
          <t>Dan Kaempff:</t>
        </r>
        <r>
          <rPr>
            <sz val="9"/>
            <color indexed="81"/>
            <rFont val="Tahoma"/>
            <family val="2"/>
          </rPr>
          <t xml:space="preserve">
Needs more work to define a threshold for "high". Check Regional Safety Plan</t>
        </r>
      </text>
    </comment>
    <comment ref="H23" authorId="1" shapeId="0" xr:uid="{D4128CE2-CD41-472B-8DDA-12D2E3EFD883}">
      <text>
        <t>[Threaded comment]
Your version of Excel allows you to read this threaded comment; however, any edits to it will get removed if the file is opened in a newer version of Excel. Learn more: https://go.microsoft.com/fwlink/?linkid=870924
Comment:
    Not scored, but used to determine appropriateness of proposed improvements for the classification.</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 Kaempff</author>
  </authors>
  <commentList>
    <comment ref="A139" authorId="0" shapeId="0" xr:uid="{8DFB373F-63BA-4FD3-882B-C84437F35670}">
      <text>
        <r>
          <rPr>
            <b/>
            <sz val="9"/>
            <color indexed="81"/>
            <rFont val="Tahoma"/>
            <family val="2"/>
          </rPr>
          <t>Dan Kaempff:</t>
        </r>
        <r>
          <rPr>
            <sz val="9"/>
            <color indexed="81"/>
            <rFont val="Tahoma"/>
            <family val="2"/>
          </rPr>
          <t xml:space="preserve">
Refer to cross sections on pg. 104-5 of Livable Streets and Trails guide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<sst xmlns="http://schemas.openxmlformats.org/spreadsheetml/2006/main" count="36837" uniqueCount="819">
  <si>
    <t>Equity</t>
  </si>
  <si>
    <t>Performance Measures</t>
  </si>
  <si>
    <t>Data Sources</t>
  </si>
  <si>
    <t>How to evaluate</t>
  </si>
  <si>
    <t>Y/N</t>
  </si>
  <si>
    <t>Scoring Notes</t>
  </si>
  <si>
    <t>In an Equity Focus Area (EFA)</t>
  </si>
  <si>
    <t>Equity Focus Area map layer</t>
  </si>
  <si>
    <t>Score "YES" if project is in an EFA</t>
  </si>
  <si>
    <t>Score "YES" if project is in an EFA with all three focus communities</t>
  </si>
  <si>
    <t>Improves access to community places for BIPOC, underserved communities</t>
  </si>
  <si>
    <t>Economic Value Atlas: Walkability and Community Service accessibility layer</t>
  </si>
  <si>
    <t>Is project in tract with a below-regional average walkability score? (Y/N)</t>
  </si>
  <si>
    <t>Score "YES" if project tract has walkability score below regional average</t>
  </si>
  <si>
    <t>Makes improvements in area with poor community health outcomes</t>
  </si>
  <si>
    <t>Regional Barometer: Life expectancy at birth</t>
  </si>
  <si>
    <t>Score "YES" if project tract has life expectancy score below regional average (80.5 yrs). If no data for a specific tract, score "NO"</t>
  </si>
  <si>
    <t>Regional Barometer: Diesel particulate matter concentration</t>
  </si>
  <si>
    <t>Score "YES" if project tract has diesel particulate matter level higher than regional average (0.62 ug/m3)</t>
  </si>
  <si>
    <t>Improves access to low-(and middle?) wage jobs</t>
  </si>
  <si>
    <t>Economic Value Atlas: Labor access layers (for both low and middle/high wage jobs)</t>
  </si>
  <si>
    <t>Turn on High/Med/Low wage job layers only. Score "YES" if tract is above regional average</t>
  </si>
  <si>
    <t>Identified by community as a priority</t>
  </si>
  <si>
    <t>Regional Investment Measure project list</t>
  </si>
  <si>
    <t>Is project part of the Get Moving 2020 regional investment measure? (Y/N)</t>
  </si>
  <si>
    <t>Score "YES" if project is included as part of the RIM</t>
  </si>
  <si>
    <t>Applicant provided. Review responses in Section D of the application</t>
  </si>
  <si>
    <t>How has public input informed project’s prioritization? (Subjective)</t>
  </si>
  <si>
    <t>Includes strategy to address displacement</t>
  </si>
  <si>
    <t>Anti-displacement Strategies memo from the Metro Parks Bond</t>
  </si>
  <si>
    <t>Score "YES" if applicant has described (in applications sections B &amp; D) how they have incorporated AD strategies as described in memo, or other strategies intended to address displacement.</t>
  </si>
  <si>
    <t>Pt total</t>
  </si>
  <si>
    <t>Safety</t>
  </si>
  <si>
    <t>Project location is designated as a priority for safety improvements</t>
  </si>
  <si>
    <t>Regional High Crash Corridor network map</t>
  </si>
  <si>
    <t>ODOT Active Transportation Needs Inventory (ATNI) Top Scoring segment/corridor</t>
  </si>
  <si>
    <t>Is project identified as a priority through a state, regional or local process? Is it on one or more of these maps or plans? (Y/N)</t>
  </si>
  <si>
    <t>Metro Trails Prioritization map</t>
  </si>
  <si>
    <t>Applicant provided: Locally adopted safety action plan</t>
  </si>
  <si>
    <t>Type, Number, Quality of improvements, based on the facility's desired functional classification</t>
  </si>
  <si>
    <t>2018 RTP, Chapter 3, p. 47</t>
  </si>
  <si>
    <t>Choose the primary functional classification of the street or trail from the drop down list. (not scored)</t>
  </si>
  <si>
    <t>[Choose from list]</t>
  </si>
  <si>
    <t>What level of protection, improvement, access do they provide? (More elements, higher quality = more points)</t>
  </si>
  <si>
    <t>Livable Streets design guide</t>
  </si>
  <si>
    <t>Does the project design represent the best possible improvement in project area, based on functional classification?</t>
  </si>
  <si>
    <t>What constraints does the project face (geographic, financial, ROW, etc.)?</t>
  </si>
  <si>
    <t>Applicant provided: identified constraints</t>
  </si>
  <si>
    <t>What efforts were made to mitigate these constraints?</t>
  </si>
  <si>
    <t>How was the project design determined and developed in light of these constraints?</t>
  </si>
  <si>
    <t>Fills (completely, partially) AT or Trails network gap</t>
  </si>
  <si>
    <t>Does the project address a network gap? (Y/N)</t>
  </si>
  <si>
    <t>Award 2 pts for completely filling the gap; 1 pt for partial fill; 0 pts for not filling a gap.</t>
  </si>
  <si>
    <t xml:space="preserve">Does the project completely or partially fill the gap? </t>
  </si>
  <si>
    <t>Removes, reduces disparities and barriers (jobs, transit, services for equity communities)</t>
  </si>
  <si>
    <t>Economic Value Atlas Mobility map layer</t>
  </si>
  <si>
    <t>Does project improve travel options in tract area with lower than regional average vehicle access? (Y/N)</t>
  </si>
  <si>
    <t>Does project improve travel options in tract area with lower than regional average walkability and community service access? (Y/N)</t>
  </si>
  <si>
    <t>Definition of barrier(s) removed (applicant defined)</t>
  </si>
  <si>
    <t>What other barriers exist that the project can address? (subjective)</t>
  </si>
  <si>
    <t>Project is within 1 mile (or designated walking zone) of a K-12 school Safe Routes to School</t>
  </si>
  <si>
    <t>Safe Routes to School Regional Framework school walking zone maps</t>
  </si>
  <si>
    <t>Does project contain elements that improve active transportation access to a school? (Y/N)</t>
  </si>
  <si>
    <t>Climate</t>
  </si>
  <si>
    <t>How it will be evaluated</t>
  </si>
  <si>
    <t>Provides/increases transit option (CSS rating = 5 stars)</t>
  </si>
  <si>
    <t>TriMet Prioritized Access to Transit map</t>
  </si>
  <si>
    <t>Does project add/improve an prioritized connection to transit? (Y/N)</t>
  </si>
  <si>
    <t>Score "YES" if project is tier 1 or 2 priority level.</t>
  </si>
  <si>
    <t>Regional Transit Strategy, Enhanced Transit project list: Ch. 6, Table 6, p. 6-17</t>
  </si>
  <si>
    <t>Is project on an Enhanced Transit Corridor pilot list? (Y/N)</t>
  </si>
  <si>
    <t>Score "YES" if project is on 2027 RTP Constrained project list.</t>
  </si>
  <si>
    <t>Enhanced Transit Treatments (Regional Transit Strategy: Ch. 4, Table 2, p. 4-19)</t>
  </si>
  <si>
    <t>Does project improve transit operations (stop or intersection enhancement)? (Y/N)</t>
  </si>
  <si>
    <t>Score "YES" if project contains elements from ETC toolbox</t>
  </si>
  <si>
    <t>Provides/increases bicycling/walking (CSS rating = 3 stars)</t>
  </si>
  <si>
    <t>RTP network maps</t>
  </si>
  <si>
    <t>Does project increase or add Active Transportation infrastructure? (Y/N)</t>
  </si>
  <si>
    <t>Score "YES" if project adds or expands AT infrastructure to make cycling/walking safer, easier and more attractive.</t>
  </si>
  <si>
    <t>Improves system management via technology (CSS rating = 2 stars)</t>
  </si>
  <si>
    <t>TSMO Strategy (identified as investment type)</t>
  </si>
  <si>
    <t>Does project identify specific TSMO investments in the project scope? (Y/N)</t>
  </si>
  <si>
    <t>Improves/adds street connectivity (CSS rating = 1 star)</t>
  </si>
  <si>
    <t>RTP regional motor vehicle network policy (Ch. 3-59)</t>
  </si>
  <si>
    <t>Is project likely to encourage local traffic to use local and collector streets to minimize local traffic on regional arterial streets? (Y/N)</t>
  </si>
  <si>
    <t>Review vehicle network policy 8. Score "YES" if project helps to complete a well-connected network of collector and local streets that provide for local circulation and direct vehicle, bicycle and pedestrian access to adjacent land uses and to transit for all ages and abilities.</t>
  </si>
  <si>
    <t>In a designated 2040 Land Use center or corridor (or connects to?)</t>
  </si>
  <si>
    <t>Regional centers map</t>
  </si>
  <si>
    <t>Is project located in or improves multimodal connections to a designated 2040 land use area? (Y/N)</t>
  </si>
  <si>
    <t>Score "YES" if project improves multimodal improvements within or connecting to a 2040 land use area.</t>
  </si>
  <si>
    <t>Improvement in area with high lack of access to vehicle/high housing + transportation burden</t>
  </si>
  <si>
    <t>Regional Investment Measure map layer </t>
  </si>
  <si>
    <t>Does project improve access to travel options in an area with higher burden of housing and transportation and costs? (Y/N)</t>
  </si>
  <si>
    <t>Use Housing + Transportation (H+T) layer. Score "YES" if project tract pct. is greater than 28%.</t>
  </si>
  <si>
    <t>Congestion Relief</t>
  </si>
  <si>
    <t>Improves/adds street connectivity</t>
  </si>
  <si>
    <t>RTP network map</t>
  </si>
  <si>
    <t>Does the project remove/reduce a barrier or bottleneck? (Y/N)</t>
  </si>
  <si>
    <t>Score "YES" if project addresses a barrier. RTP defines barrier as "A condition or obstacle that prevents an individual or a group from accessing the transportation system or transportation planning process. Examples include a physical gap or impediment, lack of information, language, education and/or limited resources."</t>
  </si>
  <si>
    <t>Congestion Management Process network map (p. 16, fig. 4)</t>
  </si>
  <si>
    <t>Does the project provide a safer alternative to a high-crash location? (Y/N)</t>
  </si>
  <si>
    <t>Score "YES" if project improves or creates an alternate connection to a high crash location.</t>
  </si>
  <si>
    <t>Improves travel reliability, efficiency</t>
  </si>
  <si>
    <t>Does the project make all travel modes more reliable and efficient (Complete Street design)? (Y/N)</t>
  </si>
  <si>
    <t>Provides/increases transportation option</t>
  </si>
  <si>
    <t>Reduces delay for transit</t>
  </si>
  <si>
    <t>Does the project include elements that improve transit reliability? (Y/N)</t>
  </si>
  <si>
    <t>Improves freight reliability</t>
  </si>
  <si>
    <t>Regional Freight Network map</t>
  </si>
  <si>
    <t>Implements elements from the Congestion Management Process (CMP)</t>
  </si>
  <si>
    <t>Congestion Management Process toolbox (p. 24, table 5)</t>
  </si>
  <si>
    <t>Does the project contain elements and follow the process defined in the CMP toolbox? (Y/N)</t>
  </si>
  <si>
    <t>Trails</t>
  </si>
  <si>
    <t>Criteria</t>
  </si>
  <si>
    <t xml:space="preserve">Provides access to streams, rivers and wetlands </t>
  </si>
  <si>
    <t>Provide connections to or partnerships with trails of statewide significance</t>
  </si>
  <si>
    <t>Is the project part of, or does it connect to, a state-designated scenic or regional trail, or a trail with a “state” functional classification in RLIS? Yes/no.</t>
  </si>
  <si>
    <t>[from the RFFA Safety criteria above]: Fills (completely, partially) AT or Trails network gap</t>
  </si>
  <si>
    <t>Regional Bike Network Map</t>
  </si>
  <si>
    <t>Regional Pedestrian Network Map</t>
  </si>
  <si>
    <t>Other</t>
  </si>
  <si>
    <t>Prioritized in Regional Investment Measure</t>
  </si>
  <si>
    <t>Provides/increases access to Target Industries</t>
  </si>
  <si>
    <t>Economic Value Atlas: Target Industries</t>
  </si>
  <si>
    <t>Does project improve access to a tract with # of target industries &gt; regional average? (Y/N)</t>
  </si>
  <si>
    <t>Industrial/Commercial developability</t>
  </si>
  <si>
    <t>Does project improve access to a tract with # of developable acres &gt; regional average? (Y/N)</t>
  </si>
  <si>
    <t>Residential developability</t>
  </si>
  <si>
    <t>Economic Value Atlas: potential housing units in tract</t>
  </si>
  <si>
    <t>Does project improve access to a tract with greater capacity to develop housing units than regional average? (Y/N)</t>
  </si>
  <si>
    <t>Regional Trails &amp; Greenways Map</t>
  </si>
  <si>
    <t>Does the project fill a gap or deficiency in AT network? (Y/N)</t>
  </si>
  <si>
    <t>Score "YES" if project contains elements from ETC toolbox or other transit-specific improvements.</t>
  </si>
  <si>
    <t>Does the project make transit improvements on the CMP network?</t>
  </si>
  <si>
    <t>Score "YES" if project makes transit improvements on a street identified on the CMP network.</t>
  </si>
  <si>
    <t>Score "YES" if project makes improvement on regional freight network.</t>
  </si>
  <si>
    <t>Score "YES" if project follows CMP toolbox process, i.e. considers and implements all available solutions prior to expanding capacity.</t>
  </si>
  <si>
    <t>Reviewer Notes</t>
  </si>
  <si>
    <t>Degree of trail network completion the project conributes.</t>
  </si>
  <si>
    <t>Does project make improvements to freight network? (Y/N)</t>
  </si>
  <si>
    <t>FHWA Intermodal connector list</t>
  </si>
  <si>
    <t xml:space="preserve">Score "YES" if project makes improvements to a segment of identified (either source) freight routes or connectors. </t>
  </si>
  <si>
    <t>Score "YES" if project is located in or improves access to  a tract with # of target industries &gt; regional average. In EVA tool, under Place=&gt;Developability, turn on "Ind/Comm Acres of buildable land" layer only; score yes if tract is above regional average.</t>
  </si>
  <si>
    <t>Score "YES" if project is located in or improves access to  a tract with # of target industries &gt; regional average. In EVA tool, under Business=&gt;Target Industries, turn on all "Target Industries" layers; score yes if tract is above regional average (total of all industries).</t>
  </si>
  <si>
    <t>Economic Value Atlas: # of Industrial/Commercial buildable acres in tract</t>
  </si>
  <si>
    <t>(Custom GIS layer that Robert and Max are working on)</t>
  </si>
  <si>
    <t>Score "YES" if the project is shown on the map of trail projects within 200 feet of water bodies.</t>
  </si>
  <si>
    <t>Score "YES" if the project is shown on the map of Trails of Statewide Significance.</t>
  </si>
  <si>
    <t xml:space="preserve">Bond trail prioritization tool </t>
  </si>
  <si>
    <t>Does the project score Very High or High on the Gap Completion factor in the Trails Prioritization Tool? (Y/N)</t>
  </si>
  <si>
    <t>Award 2 pts for projects that score High or Very High; 1 point for projects that score Medium; 0 pts for Low or Very Low.</t>
  </si>
  <si>
    <t xml:space="preserve">Project can be completed as proposed with a high degree of certainty due to recently completed planning, design, and/or ROW work. </t>
  </si>
  <si>
    <t>Applicant provided. Review responses in Section E of the application</t>
  </si>
  <si>
    <t>Score "YES" if the applicant (in Section E) has clearly demonstrated a satisfactory degree of previous work completed to prepare for the project.</t>
  </si>
  <si>
    <t>Leverages other public, private or non-profit investments in the surrounding community.</t>
  </si>
  <si>
    <t>Applicant provided. Review responses in A8, B6 and D1 of the application.</t>
  </si>
  <si>
    <t>Score "YES" if the application (questions A8, B6 and D1) identifies other investments in the vicinity that compliment this project.</t>
  </si>
  <si>
    <t>Score "YES" if the applicant demonstrates that the project was identified as a priority by communities of color and other historically marginalized communities.</t>
  </si>
  <si>
    <t>Does project increase accessibility for people of all abilities?</t>
  </si>
  <si>
    <t>Applicant provided. Review responses in Sections B and C of the application</t>
  </si>
  <si>
    <t>Will the project result in a more universally accessible facility than the current condition? (Y/N)</t>
  </si>
  <si>
    <t>Review sections B and C of the application and score "YES" if the project describes universal design features that improve the current condition.</t>
  </si>
  <si>
    <t>What work has been completed that has prepared this project to be delivered as proposed? Is this sufficient? (Y/N)</t>
  </si>
  <si>
    <t>Does project leverage other nearby investments? (Y/N)</t>
  </si>
  <si>
    <t>Is the project within 200 feet of a stream, river or wetland? (Y/N)</t>
  </si>
  <si>
    <t>Review responses to Questions C5 &amp; 11. Score "YES" if project design contains new or upgraded TSMO components.</t>
  </si>
  <si>
    <t>In EVA tool, select Measures =&gt;Place=&gt;Mobility. Check and score individually for all three Mobility measures. Score "YES" if the project makes improvements in an area with lower than regional average score.</t>
  </si>
  <si>
    <t>Total pts available = 2. 1 pt for partial fill; 1 addtl. pt for completely filling gap</t>
  </si>
  <si>
    <t>Does the project completely fill the gap? (Y/N)</t>
  </si>
  <si>
    <t>Score "YES" if project in located in or improves access to a tract with # of potential housing units &gt; regional average. In EVA tool, under Place=&gt;Developability, turn on "Residential Developability" layer only; score yes if tract is above regional average.</t>
  </si>
  <si>
    <t>Regional Investment Measure project list </t>
  </si>
  <si>
    <t>Has the project been identified in the RIM? (Y/N)</t>
  </si>
  <si>
    <t>Score "YES" if the project is included in the RIM project list.</t>
  </si>
  <si>
    <t>Is project in EFA? (Y/N)</t>
  </si>
  <si>
    <t>Score "YES" if applicant's response shows meaningful opportunities for public input and that input has informed the project's priorization.</t>
  </si>
  <si>
    <t>In EVA tool, select People=&gt;Job Access. Turn on High/Med/Low wage job layers only. Score "YES" if tract is above regional average.</t>
  </si>
  <si>
    <t>Score "YES" if project tract has walkability score below regional average. In EVA tool, under Place=&gt;Mobility, turn on "Walkability and Community Service Access" layer; score "YES"  if tract is below regional average.</t>
  </si>
  <si>
    <t>Based on your review of Section D, has the public been informed of the project and had sufficient opportunities to comment? Has that input informed how the project has been developed and prioritized for funding? Score "YES" if there is demonstrated public involvement and implementation of that input.</t>
  </si>
  <si>
    <t>Select the map(s) corresponding to any school located within or adjacent to the proposed project. Maps are organized by school district, then by school name. Score "YES" if project description includes walking/biking/rolling safety improvements to the network leading to the school(s).</t>
  </si>
  <si>
    <t>Above avg # of focus communities?) Persons of Color, Limited English Proficiency, Low-Income? (addtl. pt. for all 3)</t>
  </si>
  <si>
    <r>
      <t>Does project area have higher than regional average diesel particulate matter concentration?</t>
    </r>
    <r>
      <rPr>
        <sz val="11"/>
        <color theme="1"/>
        <rFont val="Candara"/>
        <family val="2"/>
      </rPr>
      <t xml:space="preserve"> (Y/N)</t>
    </r>
  </si>
  <si>
    <r>
      <t>Is project in tract with a below (or above?)-regional average number of low-(and middle?) wage jobs within 30 mins. (all modes)? (Y/N)</t>
    </r>
    <r>
      <rPr>
        <sz val="8"/>
        <color rgb="FF000000"/>
        <rFont val="Candara"/>
        <family val="2"/>
      </rPr>
      <t> </t>
    </r>
  </si>
  <si>
    <r>
      <t>Is project addressing a specific area with a high level of fatal or severe crashes? How many? (Y/N)</t>
    </r>
    <r>
      <rPr>
        <sz val="8"/>
        <color rgb="FF000000"/>
        <rFont val="Candara"/>
        <family val="2"/>
      </rPr>
      <t> </t>
    </r>
  </si>
  <si>
    <r>
      <t>Score "YES" if project is ID'd as a top priority for improvements.
90th percentile or greater for ATNI. 
Very High or High priority trail.
Locally adopted safety action plans</t>
    </r>
    <r>
      <rPr>
        <sz val="8"/>
        <color theme="1"/>
        <rFont val="Candara"/>
        <family val="2"/>
      </rPr>
      <t> </t>
    </r>
    <r>
      <rPr>
        <sz val="11"/>
        <color rgb="FF000000"/>
        <rFont val="Candara"/>
        <family val="2"/>
      </rPr>
      <t>(applicant provided)</t>
    </r>
  </si>
  <si>
    <r>
      <t>Does project improve transit access</t>
    </r>
    <r>
      <rPr>
        <sz val="8"/>
        <color rgb="FF000000"/>
        <rFont val="Candara"/>
        <family val="2"/>
      </rPr>
      <t> </t>
    </r>
    <r>
      <rPr>
        <sz val="11"/>
        <color rgb="FF000000"/>
        <rFont val="Candara"/>
        <family val="2"/>
      </rPr>
      <t>to jobs in tract area with longer travel times (lower score) than regional average? (Y/N)</t>
    </r>
  </si>
  <si>
    <r>
      <t>Does the project improve reliability by removing a barrier or making an improvement on regional freight system?</t>
    </r>
    <r>
      <rPr>
        <sz val="8"/>
        <color rgb="FF000000"/>
        <rFont val="Candara"/>
        <family val="2"/>
      </rPr>
      <t> </t>
    </r>
    <r>
      <rPr>
        <sz val="11"/>
        <color rgb="FF000000"/>
        <rFont val="Candara"/>
        <family val="2"/>
      </rPr>
      <t xml:space="preserve"> (Y/N)</t>
    </r>
  </si>
  <si>
    <r>
      <t>Improves Freight network</t>
    </r>
    <r>
      <rPr>
        <sz val="8"/>
        <color theme="1"/>
        <rFont val="Candara"/>
        <family val="2"/>
      </rPr>
      <t> </t>
    </r>
  </si>
  <si>
    <r>
      <t>1.</t>
    </r>
    <r>
      <rPr>
        <sz val="7"/>
        <color rgb="FF000000"/>
        <rFont val="Candara"/>
        <family val="2"/>
      </rPr>
      <t xml:space="preserve">       </t>
    </r>
    <r>
      <rPr>
        <sz val="11"/>
        <color rgb="FF000000"/>
        <rFont val="Candara"/>
        <family val="2"/>
      </rPr>
      <t>Provides access to streams, rivers and wetlands</t>
    </r>
  </si>
  <si>
    <r>
      <t>2.</t>
    </r>
    <r>
      <rPr>
        <sz val="7"/>
        <color rgb="FF000000"/>
        <rFont val="Candara"/>
        <family val="2"/>
      </rPr>
      <t xml:space="preserve">       </t>
    </r>
    <r>
      <rPr>
        <sz val="11"/>
        <color rgb="FF000000"/>
        <rFont val="Candara"/>
        <family val="2"/>
      </rPr>
      <t>Provide connections to or partnerships with trails of statewide significance</t>
    </r>
  </si>
  <si>
    <r>
      <t>3.</t>
    </r>
    <r>
      <rPr>
        <sz val="7"/>
        <color rgb="FF000000"/>
        <rFont val="Candara"/>
        <family val="2"/>
      </rPr>
      <t xml:space="preserve">       </t>
    </r>
    <r>
      <rPr>
        <sz val="11"/>
        <color rgb="FF000000"/>
        <rFont val="Candara"/>
        <family val="2"/>
      </rPr>
      <t>Close a gap in existing trail segments or a gap between major destinations.</t>
    </r>
  </si>
  <si>
    <r>
      <t>4.</t>
    </r>
    <r>
      <rPr>
        <sz val="7"/>
        <color rgb="FF000000"/>
        <rFont val="Candara"/>
        <family val="2"/>
      </rPr>
      <t xml:space="preserve">       </t>
    </r>
    <r>
      <rPr>
        <sz val="11"/>
        <color rgb="FF000000"/>
        <rFont val="Candara"/>
        <family val="2"/>
      </rPr>
      <t xml:space="preserve">Demonstrate that trail acquisition or development has a high level of readiness </t>
    </r>
  </si>
  <si>
    <r>
      <t>5.</t>
    </r>
    <r>
      <rPr>
        <sz val="7"/>
        <color rgb="FF000000"/>
        <rFont val="Candara"/>
        <family val="2"/>
      </rPr>
      <t xml:space="preserve">       </t>
    </r>
    <r>
      <rPr>
        <sz val="11"/>
        <color rgb="FF000000"/>
        <rFont val="Candara"/>
        <family val="2"/>
      </rPr>
      <t xml:space="preserve">Leverage other public, private or non-profit investments in the surrounding community. </t>
    </r>
  </si>
  <si>
    <r>
      <t>6.</t>
    </r>
    <r>
      <rPr>
        <sz val="7"/>
        <color rgb="FF000000"/>
        <rFont val="Candara"/>
        <family val="2"/>
      </rPr>
      <t xml:space="preserve">      </t>
    </r>
    <r>
      <rPr>
        <sz val="11"/>
        <color rgb="FF000000"/>
        <rFont val="Candara"/>
        <family val="2"/>
      </rPr>
      <t>Focus on closing gaps and completing ready-to-build projects that fulfill the Regional Trails Plan, including land and water trails, particularly those identified as priorities by communities of color, Indigenous communities, low-income and other historically marginalized communities.</t>
    </r>
  </si>
  <si>
    <r>
      <t>7.</t>
    </r>
    <r>
      <rPr>
        <sz val="7"/>
        <color rgb="FF000000"/>
        <rFont val="Candara"/>
        <family val="2"/>
      </rPr>
      <t xml:space="preserve">       </t>
    </r>
    <r>
      <rPr>
        <sz val="11"/>
        <color rgb="FF000000"/>
        <rFont val="Candara"/>
        <family val="2"/>
      </rPr>
      <t xml:space="preserve">Consider proximity to affordable housing and transit and connections to regional or local parks, local streams and rivers. </t>
    </r>
  </si>
  <si>
    <r>
      <t>8.</t>
    </r>
    <r>
      <rPr>
        <sz val="7"/>
        <color rgb="FF000000"/>
        <rFont val="Candara"/>
        <family val="2"/>
      </rPr>
      <t xml:space="preserve">       </t>
    </r>
    <r>
      <rPr>
        <sz val="11"/>
        <color rgb="FF000000"/>
        <rFont val="Candara"/>
        <family val="2"/>
      </rPr>
      <t>Prioritize trails likely to be used by communities of color, Indigenous communities, low-income and other historically marginalized communities.</t>
    </r>
    <r>
      <rPr>
        <b/>
        <sz val="14"/>
        <color theme="1"/>
        <rFont val="Candara"/>
        <family val="2"/>
      </rPr>
      <t xml:space="preserve"> </t>
    </r>
  </si>
  <si>
    <r>
      <t>9.</t>
    </r>
    <r>
      <rPr>
        <sz val="7"/>
        <color theme="1"/>
        <rFont val="Candara"/>
        <family val="2"/>
      </rPr>
      <t xml:space="preserve">      </t>
    </r>
    <r>
      <rPr>
        <sz val="11"/>
        <color rgb="FF000000"/>
        <rFont val="Candara"/>
        <family val="2"/>
      </rPr>
      <t xml:space="preserve">Include universal design for people of all abilities. </t>
    </r>
  </si>
  <si>
    <t>Score "YES" if project is in an EFA with all three focus communities. Use "High Injury/Equity Focus" map layer.</t>
  </si>
  <si>
    <t xml:space="preserve">Is project tract area below regional average for life expectancy? (Y/N) </t>
  </si>
  <si>
    <t>How has public input informed project’s prioritization?</t>
  </si>
  <si>
    <t xml:space="preserve">What strategies have been incorporated into the project (all phases) to guard against displacement? </t>
  </si>
  <si>
    <t>Regional High Crash Corridor data is primary. Score "YES" if project addresses a place with high level of Severe or Fatal crashes. Applicants may provide additional data beside those listed here. List the source(s) where the project is included, indicate how many fatal/severe crashes (if different from regional data).</t>
  </si>
  <si>
    <t>Is the design appropriate for the functional and design classification? (Y/N)</t>
  </si>
  <si>
    <t xml:space="preserve">Score "YES" if the project design and description reflects a sufficient compromise given the identified constraints. An example of this is a project design in a constrained ROW reducing vehicle travel lane width to provide/improve bike and walking facilities, even though each mode may have a less-than-preferred design. </t>
  </si>
  <si>
    <t>Score "YES" if the applicant has clearly identified disparities or barriers beyond those listed above.</t>
  </si>
  <si>
    <t>Score "YES" if the project description reflects an overall appropriate design for the facility's primary purposes.</t>
  </si>
  <si>
    <t>-</t>
  </si>
  <si>
    <t>Consult Livable Streets guide, chapter 4 and complete Project Design Checklist. Select from pulldown list in Cell E24. Award points based on percentage scale (High % = 2 pts, Med % = 1 pt, Low % = 0 pts, Neg % = -1 pts).</t>
  </si>
  <si>
    <t>Reuse design checklist score (cell F26). (Answer fills automatically.)</t>
  </si>
  <si>
    <t>Score "YES" if project fills an AT network gap (partially or fully). Resuse network gap score (cells F29, 30). (Answer fills automatically.)</t>
  </si>
  <si>
    <t>See cell F26</t>
  </si>
  <si>
    <t>See F29, 30</t>
  </si>
  <si>
    <t>safety</t>
  </si>
  <si>
    <t>equity</t>
  </si>
  <si>
    <t>climate</t>
  </si>
  <si>
    <t>congestion</t>
  </si>
  <si>
    <t>other</t>
  </si>
  <si>
    <t>[PROJECT NAME]</t>
  </si>
  <si>
    <t>Score "YES" if project is in or touches an EFA. Use "High Injury/Equity Focus" map layer.</t>
  </si>
  <si>
    <t>Is project in an Equity Focus Area (EFA)?</t>
  </si>
  <si>
    <t>GIS ID</t>
  </si>
  <si>
    <t>E1</t>
  </si>
  <si>
    <t>E2</t>
  </si>
  <si>
    <t>E3</t>
  </si>
  <si>
    <t>E4</t>
  </si>
  <si>
    <t>E5</t>
  </si>
  <si>
    <t>E6</t>
  </si>
  <si>
    <t>E7</t>
  </si>
  <si>
    <t>N/A</t>
  </si>
  <si>
    <t>S1</t>
  </si>
  <si>
    <t>S12</t>
  </si>
  <si>
    <t>S13</t>
  </si>
  <si>
    <t>S18</t>
  </si>
  <si>
    <t>S19</t>
  </si>
  <si>
    <t>S20</t>
  </si>
  <si>
    <t>S21</t>
  </si>
  <si>
    <t>C1</t>
  </si>
  <si>
    <t>C7</t>
  </si>
  <si>
    <t>C8</t>
  </si>
  <si>
    <t>CR6</t>
  </si>
  <si>
    <t>CR7</t>
  </si>
  <si>
    <t>O2</t>
  </si>
  <si>
    <t>O3</t>
  </si>
  <si>
    <t>O4</t>
  </si>
  <si>
    <t>O5</t>
  </si>
  <si>
    <t>T1</t>
  </si>
  <si>
    <t>T2</t>
  </si>
  <si>
    <t>S12-14</t>
  </si>
  <si>
    <t>S15-17</t>
  </si>
  <si>
    <t>T6</t>
  </si>
  <si>
    <t>I-205 MUP</t>
  </si>
  <si>
    <t>N</t>
  </si>
  <si>
    <t>Y</t>
  </si>
  <si>
    <t>Regional Street</t>
  </si>
  <si>
    <t>Reg. Blvd.</t>
  </si>
  <si>
    <t>Comm. Blvd.</t>
  </si>
  <si>
    <t>Reg. Street</t>
  </si>
  <si>
    <t>Comm. Street</t>
  </si>
  <si>
    <t>Ind. Street</t>
  </si>
  <si>
    <t>Reg. Trail/ Greenway</t>
  </si>
  <si>
    <t>Sidewalks</t>
  </si>
  <si>
    <t>Frontage zone</t>
  </si>
  <si>
    <t>Awnings (18-in. min.)</t>
  </si>
  <si>
    <t>Sidewalk cafes (2-ft min.)</t>
  </si>
  <si>
    <t>5-to 6-feet unobstructed</t>
  </si>
  <si>
    <t>6-to 8-feet unobstructed</t>
  </si>
  <si>
    <t>&gt; than 8-feet unobstructed</t>
  </si>
  <si>
    <t>Vegetation, street trees in buffer</t>
  </si>
  <si>
    <t>Minimal buffer (2 ft.)</t>
  </si>
  <si>
    <t>Typical buffer (4-8 ft.)</t>
  </si>
  <si>
    <t>Street Corners</t>
  </si>
  <si>
    <t>Channelized right-turn island (pork chop)</t>
  </si>
  <si>
    <t>American with Disabilities (ADA) compliant</t>
  </si>
  <si>
    <t>Tight corner radii (5 to 15 ft.)</t>
  </si>
  <si>
    <t>Wide corner radii (&gt; than 15 ft.)</t>
  </si>
  <si>
    <t>Truck apron</t>
  </si>
  <si>
    <t>Perpendicular curb cuts (two)</t>
  </si>
  <si>
    <t>Curb extensions</t>
  </si>
  <si>
    <t>Flex zones</t>
  </si>
  <si>
    <t>Car parking</t>
  </si>
  <si>
    <t>Bicycle and other parking (scooter, motorcycle)</t>
  </si>
  <si>
    <t>Loading/ unloading</t>
  </si>
  <si>
    <t>Pickup/drop-off</t>
  </si>
  <si>
    <t>Parklets and outdoor seating</t>
  </si>
  <si>
    <t>Transit only lanes</t>
  </si>
  <si>
    <t>Transit stops</t>
  </si>
  <si>
    <t>Separated bicycle facilities</t>
  </si>
  <si>
    <t>Green street treatments</t>
  </si>
  <si>
    <t>Shoulder</t>
  </si>
  <si>
    <t>Motor Vehicle travel lanes</t>
  </si>
  <si>
    <t>Lane width (choose only one; most prevelant if more than one design type)</t>
  </si>
  <si>
    <t>&lt; than 10-feet</t>
  </si>
  <si>
    <t>10-feet</t>
  </si>
  <si>
    <t>11-feet</t>
  </si>
  <si>
    <t>12-feet</t>
  </si>
  <si>
    <t>&gt; than 12 feet</t>
  </si>
  <si>
    <t>Two-way left-turn lanes</t>
  </si>
  <si>
    <t>Turn lanes</t>
  </si>
  <si>
    <t>Access management (choose all that are identified)</t>
  </si>
  <si>
    <t>Medians</t>
  </si>
  <si>
    <t>Apron driveway, continuous grade sidewalk/MUP</t>
  </si>
  <si>
    <t>Left-turn lanes</t>
  </si>
  <si>
    <t>Restricted left-turn movements</t>
  </si>
  <si>
    <t>Right-turn lanes</t>
  </si>
  <si>
    <t>Reducing access points</t>
  </si>
  <si>
    <t>Frontage road</t>
  </si>
  <si>
    <t>Roundabout</t>
  </si>
  <si>
    <t>Medians (choose all that are identified)</t>
  </si>
  <si>
    <t>Median refuge island</t>
  </si>
  <si>
    <t>Landscaped median</t>
  </si>
  <si>
    <t>Green streets treatments</t>
  </si>
  <si>
    <t>Exclusive transit</t>
  </si>
  <si>
    <t>Raised concrete median</t>
  </si>
  <si>
    <t>Two-way left-turn lane</t>
  </si>
  <si>
    <t>Concrete or cable barrier</t>
  </si>
  <si>
    <t>Speed management treatments (choose all that are identified)</t>
  </si>
  <si>
    <t>Median to manage access</t>
  </si>
  <si>
    <t>Speed feedback signs</t>
  </si>
  <si>
    <t>Narrow lanes</t>
  </si>
  <si>
    <t>Road reorganization</t>
  </si>
  <si>
    <t>On-street parking</t>
  </si>
  <si>
    <t>Street trees and street furniture</t>
  </si>
  <si>
    <t>Signal timing progressions</t>
  </si>
  <si>
    <t>Pavement markings</t>
  </si>
  <si>
    <t>Raised intersection</t>
  </si>
  <si>
    <t>Traffic diverter*</t>
  </si>
  <si>
    <t>Traffic circle*</t>
  </si>
  <si>
    <t>Speed hump or bump*</t>
  </si>
  <si>
    <t>Bikeways (choose only one from italicized elements below; select most prevelant if more than one design type)</t>
  </si>
  <si>
    <t>Shared streets*</t>
  </si>
  <si>
    <t>Conventional 6-foot bicycle lane</t>
  </si>
  <si>
    <t>Buffered bicycle lane</t>
  </si>
  <si>
    <t>Separated bicycle lanes (1 way)</t>
  </si>
  <si>
    <t>Separated bicycle lanes (2 way)</t>
  </si>
  <si>
    <t>Shared bus and bicycle lanes</t>
  </si>
  <si>
    <t>On separate, parallel facility (multiuse path or street)</t>
  </si>
  <si>
    <t>Multiuse path (shared alignment)</t>
  </si>
  <si>
    <t>Design for continuous bicycle travel 'green wave'</t>
  </si>
  <si>
    <t>Transit stops and stations</t>
  </si>
  <si>
    <t>Placement (choose only one from italicized elements below; select most prevelant if more than one design type)</t>
  </si>
  <si>
    <t>Far-side stop</t>
  </si>
  <si>
    <t>Near-side stop</t>
  </si>
  <si>
    <t>Midblock stop</t>
  </si>
  <si>
    <t>In-lane stop</t>
  </si>
  <si>
    <t>Pull-out stop</t>
  </si>
  <si>
    <t>Bikeway design (choose only one from italicized elements below; select most prevelant if more than one design type)</t>
  </si>
  <si>
    <t>Bicycle bypass</t>
  </si>
  <si>
    <t>Separated bicycle lanes</t>
  </si>
  <si>
    <t>Bicycles up and over</t>
  </si>
  <si>
    <t>Bicycle and bus mixing zone</t>
  </si>
  <si>
    <t>Transit priority treatments</t>
  </si>
  <si>
    <t>Transit lanes (choose only one from italicized elements below; select most prevelant if more than one design type)</t>
  </si>
  <si>
    <t>Exclusive transitway</t>
  </si>
  <si>
    <t>Transit-only lanes</t>
  </si>
  <si>
    <t>Part-time transit-only lanes</t>
  </si>
  <si>
    <t>Business access and transit (BAT lanes)</t>
  </si>
  <si>
    <t>Queue jumps</t>
  </si>
  <si>
    <t>Transit signal priority</t>
  </si>
  <si>
    <t>Signal progression</t>
  </si>
  <si>
    <t>Bus on shoulder</t>
  </si>
  <si>
    <t>n/a</t>
  </si>
  <si>
    <t>Level boarding</t>
  </si>
  <si>
    <t>All-door boarding</t>
  </si>
  <si>
    <t>Transit stop consolidation</t>
  </si>
  <si>
    <t>Intersections and crossings (choose all that are identified)</t>
  </si>
  <si>
    <t>Grade- separated crossing</t>
  </si>
  <si>
    <t>Protected bicycle intersection treatment</t>
  </si>
  <si>
    <t>Pedestrian hybrid beacon</t>
  </si>
  <si>
    <t>Prohibit turning, e.g. no right on red</t>
  </si>
  <si>
    <t>Dedicated bicycle signal</t>
  </si>
  <si>
    <t>Separate right-turn vehicle from bike movement</t>
  </si>
  <si>
    <t>Bicycle box</t>
  </si>
  <si>
    <t>Two-stage turn queue bike box</t>
  </si>
  <si>
    <t>Leading pedestrian interval</t>
  </si>
  <si>
    <t>Audible pedestrian message</t>
  </si>
  <si>
    <t>Fixed pedestrian signal timing</t>
  </si>
  <si>
    <t>Pedestrian actuated walk sign</t>
  </si>
  <si>
    <t>Short cycle lengths for ped/bike crossing</t>
  </si>
  <si>
    <t>Daylight intersections (remove parking)</t>
  </si>
  <si>
    <t>Reflective back plates</t>
  </si>
  <si>
    <t>Rectangular rapid flashing beacon</t>
  </si>
  <si>
    <t>Raised crosswalk</t>
  </si>
  <si>
    <t>Advance stop bar</t>
  </si>
  <si>
    <t>Enhanced signage</t>
  </si>
  <si>
    <t>High-visibility crosswalk</t>
  </si>
  <si>
    <t>Pedestrian-scale lighting</t>
  </si>
  <si>
    <t>Pervious surface; minimizes impervious surfaces</t>
  </si>
  <si>
    <t>Stormwater management treatments</t>
  </si>
  <si>
    <t>Street trees: preserve existing, plant new</t>
  </si>
  <si>
    <t>Regional trail/MUP</t>
  </si>
  <si>
    <t>Cross section is appropriate for context</t>
  </si>
  <si>
    <t>2-foot shy distance</t>
  </si>
  <si>
    <t>Access points to trail are clear and visible</t>
  </si>
  <si>
    <t xml:space="preserve">Lighting on trail </t>
  </si>
  <si>
    <t>Minimize tight curves in path</t>
  </si>
  <si>
    <t>Design treatments slow users at crossings</t>
  </si>
  <si>
    <t>Natural areas sensitive lighting</t>
  </si>
  <si>
    <t>Bicycles/ped separation</t>
  </si>
  <si>
    <t>Wayfinding and placemaking</t>
  </si>
  <si>
    <t>Wayfinding at access points, along route, on pavement</t>
  </si>
  <si>
    <t xml:space="preserve">Art, benches, spaces to linger, etc. </t>
  </si>
  <si>
    <t>Total</t>
  </si>
  <si>
    <t>Max</t>
  </si>
  <si>
    <t>Pct</t>
  </si>
  <si>
    <r>
      <t xml:space="preserve">Pedestrian through zone </t>
    </r>
    <r>
      <rPr>
        <i/>
        <sz val="10"/>
        <color theme="1"/>
        <rFont val="Candara"/>
        <family val="2"/>
      </rPr>
      <t>(choose only one; most prevelant if more than one design type)</t>
    </r>
  </si>
  <si>
    <r>
      <t xml:space="preserve">Street furniture zone </t>
    </r>
    <r>
      <rPr>
        <i/>
        <sz val="10"/>
        <color theme="1"/>
        <rFont val="Candara"/>
        <family val="2"/>
      </rPr>
      <t>(choose only one; most prevelant if more than one design type)</t>
    </r>
  </si>
  <si>
    <t>Lakeview Blvd</t>
  </si>
  <si>
    <t>Project</t>
  </si>
  <si>
    <t>Con. Rel.</t>
  </si>
  <si>
    <t>Phase(s)</t>
  </si>
  <si>
    <t>Class1</t>
  </si>
  <si>
    <t>Class2</t>
  </si>
  <si>
    <t>Comm St</t>
  </si>
  <si>
    <t>Scott Creek Trail</t>
  </si>
  <si>
    <t>Fund Source</t>
  </si>
  <si>
    <t>Clackamas River Trail</t>
  </si>
  <si>
    <r>
      <t>Is project in tract with an above-regional average number of jobs within 30 mins. (all modes)? (Y/N)</t>
    </r>
    <r>
      <rPr>
        <sz val="8"/>
        <color rgb="FF000000"/>
        <rFont val="Candara"/>
        <family val="2"/>
      </rPr>
      <t> </t>
    </r>
  </si>
  <si>
    <t>Bond</t>
  </si>
  <si>
    <t>RFFA</t>
  </si>
  <si>
    <t>Clack Riv Tr</t>
  </si>
  <si>
    <t>Marine Dr Trail</t>
  </si>
  <si>
    <t>Either</t>
  </si>
  <si>
    <t>Marine Dr Tr</t>
  </si>
  <si>
    <t>Troutdale Rd</t>
  </si>
  <si>
    <t>Community Street</t>
  </si>
  <si>
    <t>S Troutdale Rd Complete Street</t>
  </si>
  <si>
    <t>Not specified - measuring based on current width</t>
  </si>
  <si>
    <t>148th Ave</t>
  </si>
  <si>
    <t>Score "YES" if the project is included in the RIM project list. (resuse score from F11)</t>
  </si>
  <si>
    <t xml:space="preserve">Note: this is a long corridor. Many of the improvements indicated below are called for at key areas, but with the exception of bike lanes, sidewalks and lighting they are not continuous throughout the project. </t>
  </si>
  <si>
    <t>potential</t>
  </si>
  <si>
    <t>Brookwood Ped Overpass</t>
  </si>
  <si>
    <t>Regional Trail</t>
  </si>
  <si>
    <t>Brookwood</t>
  </si>
  <si>
    <t>Trailhead parking west of the Gordon Farber complex of the small trail spur that is part of the project</t>
  </si>
  <si>
    <t>Bicycle parking and a bike repair station (location was not identified)</t>
  </si>
  <si>
    <t>Mini plaza nodes on the trail segment</t>
  </si>
  <si>
    <t>Allen Blvd</t>
  </si>
  <si>
    <t>Frontage zone referenced, but nothing specific, so did not award points.</t>
  </si>
  <si>
    <t>referenced in looking at a roadway reorganization and looking at narrowing travel lanes and/or road diet.</t>
  </si>
  <si>
    <t>See note above.</t>
  </si>
  <si>
    <t>referenced as one of the alternatives to study</t>
  </si>
  <si>
    <t>referened as part of a alternative to evaluate</t>
  </si>
  <si>
    <t>referenced as part of one of the alternatives to study, so want to encourage and give credit to this</t>
  </si>
  <si>
    <t>Giving credit here since crosswalks were referenced, but design type wasn't identified. Since this is planning I suspect this is what they are trying to figure out.</t>
  </si>
  <si>
    <t>Giving credit here for signage to slow cars down to the upcoming pedestrian/trail crossing</t>
  </si>
  <si>
    <t>Beaverton Ck Tr</t>
  </si>
  <si>
    <t>7th Ave</t>
  </si>
  <si>
    <t>7th Avenue</t>
  </si>
  <si>
    <t>Trolley Tr</t>
  </si>
  <si>
    <t>public art provided as part of larger park project, thought not funded through this grant</t>
  </si>
  <si>
    <t>Westside Tr(Seg 1)</t>
  </si>
  <si>
    <t>Emerald Necklace</t>
  </si>
  <si>
    <t>Difficult toscore this as a planning project.  Little detail known at this time.</t>
  </si>
  <si>
    <t>Renderings and photo appear to follow appropriate designs, however as a planning project, no detail given.</t>
  </si>
  <si>
    <t>NP Greenway (Kelley to Slough)</t>
  </si>
  <si>
    <t>NP Greeenway: Kelley Point Park to North Slough</t>
  </si>
  <si>
    <t>Makes an existing undercrossing more accessible, thereby prevents need for at-grade crossings.</t>
  </si>
  <si>
    <t>Vegetated strips may refer to existing conditions.  Commitment to follow local stormwater design standards.</t>
  </si>
  <si>
    <t>12' wide paved path with 12" shoulders</t>
  </si>
  <si>
    <t>Lighting on a trail through a habitat area is not necessarily a benefit.</t>
  </si>
  <si>
    <t>No lighting is certainly the preference of wildlife, should they get points for that?</t>
  </si>
  <si>
    <t>Does not address sidewalk gap on W side between Halsey and Glisan</t>
  </si>
  <si>
    <t>NP Greenway (Col to Cath)</t>
  </si>
  <si>
    <t>6' exact</t>
  </si>
  <si>
    <t>Application includes reference to "tight corner radii" but no dimensions given.</t>
  </si>
  <si>
    <t>Shared (car/bike) travelway</t>
  </si>
  <si>
    <t>Do shrad travel lanes count as narrow lanes?  16' of shared travelway for cars and bikes proposed.</t>
  </si>
  <si>
    <t>North Portland Greenway: Columbia Boulevard to Cathedral Park</t>
  </si>
  <si>
    <t>Westside Trail: Bike/Ped Br</t>
  </si>
  <si>
    <t>Tigard-Lake Oswego Trail - NO design elements as this is an alignment study</t>
  </si>
  <si>
    <t>Council Creek Trail</t>
  </si>
  <si>
    <t>162nd Ave</t>
  </si>
  <si>
    <t>57th Ave-Cully Blvd</t>
  </si>
  <si>
    <t>ID'd in SWIM plan</t>
  </si>
  <si>
    <t>Taylors Ferry</t>
  </si>
  <si>
    <t>Leaving as 1 point, because sidewalk is only on one side</t>
  </si>
  <si>
    <t>Changed to 1 because it is only on one side</t>
  </si>
  <si>
    <t>Gresham-Fairview Tr</t>
  </si>
  <si>
    <t>Sandy Blvd</t>
  </si>
  <si>
    <t>Sandy Blvd: Gresham to 230th</t>
  </si>
  <si>
    <t>Cornfoot Rd</t>
  </si>
  <si>
    <t>Re-review this</t>
  </si>
  <si>
    <t>Fanno Ck Tr</t>
  </si>
  <si>
    <t>MLK Blvd</t>
  </si>
  <si>
    <t>Regional Boulevard</t>
  </si>
  <si>
    <t>PedPDX plan</t>
  </si>
  <si>
    <t>Safer crossings, priority signalization</t>
  </si>
  <si>
    <t>Limited ROW on MLK precludes adding bicycle facilities. Improving crossings is the most practical improvement.</t>
  </si>
  <si>
    <t>Will Falls Dr</t>
  </si>
  <si>
    <t>Willamette Falls Drive Concept Plan</t>
  </si>
  <si>
    <t>Loading/unloading</t>
  </si>
  <si>
    <t>Const</t>
  </si>
  <si>
    <t>Plan</t>
  </si>
  <si>
    <t>PD</t>
  </si>
  <si>
    <t>Applicant</t>
  </si>
  <si>
    <t>Clackamas Co</t>
  </si>
  <si>
    <t>Lake Oswego</t>
  </si>
  <si>
    <t>Happy Valley</t>
  </si>
  <si>
    <t>PPR</t>
  </si>
  <si>
    <t>Multnomah Co</t>
  </si>
  <si>
    <t>PBOT</t>
  </si>
  <si>
    <t>Hillsboro</t>
  </si>
  <si>
    <t>Beaverton</t>
  </si>
  <si>
    <t>THPRD</t>
  </si>
  <si>
    <t>NCPRD</t>
  </si>
  <si>
    <t>King City</t>
  </si>
  <si>
    <t>Forest Grove</t>
  </si>
  <si>
    <t>Tigard</t>
  </si>
  <si>
    <t>Washington Co</t>
  </si>
  <si>
    <t>Gresham</t>
  </si>
  <si>
    <t>Troutdale</t>
  </si>
  <si>
    <t>West Linn</t>
  </si>
  <si>
    <t>H</t>
  </si>
  <si>
    <t>M</t>
  </si>
  <si>
    <t>L</t>
  </si>
  <si>
    <t>Group Avg</t>
  </si>
  <si>
    <t>Design %</t>
  </si>
  <si>
    <t>Design Rating</t>
  </si>
  <si>
    <t>Discussion issues</t>
  </si>
  <si>
    <t>Project focuses on crossings rather than improvements on 148th; leaves sidewalk gap</t>
  </si>
  <si>
    <t>Project has 1/10th mile gap between 201st and 203rd</t>
  </si>
  <si>
    <t>Limited ROW, wetlands limit project design</t>
  </si>
  <si>
    <t>Highly detailed design. Street will likely be impacted by tolling I-205, new school being constructed</t>
  </si>
  <si>
    <t>Extensive outreach done for trail alignment study for this project. Also prioiritized as part of TSP.</t>
  </si>
  <si>
    <t>No mention of anti-displacement strategies in the application.</t>
  </si>
  <si>
    <t>Identified as a priority on Metro Trails Prioritization Map</t>
  </si>
  <si>
    <t>Overall thoughtful about safe crossings where needed to bridge access across streets. There are some sharp turn connections i.e., to Durham in the South to go on-street to connect to  85th which is a designated bikeway. On-street facilities are separated. Inclusion of wayfinding elements and habitat-sensitive lighting.</t>
  </si>
  <si>
    <t>Yes. ROW, property acquisition- led to change in alignment to the south as described below.</t>
  </si>
  <si>
    <t>Identified as conceptual trail gap on regional trails map. Alignment south uses different alignment than Trails map- directs to Durham to 85th to get back on trail rather than planned connection. There are lanes there now but a future phase will create a separated path.
"This project would partially fill a gap in the regional Active Transportation or Trails network, between SW Bonita and SW Durham Road. Tigard is currently completing the Fanno Creek Trail Connections Project that will construct 1.5 miles of trail gaps between Woodard and Bonita Parks. This will leaveonly one more gap in the Fanno Creek Regional Trail from SW Bonita Road to SW 85th Avenue. This project, when constructed under a future phase, will fill the most technically challenging section of the Fanno Creek Regional Trail, the length between Bonita and Durham Roads. It should be noted that Durham Road does house bike lanes and full sidewalks to support regional trail users until resources for that last section are procured."</t>
  </si>
  <si>
    <t>Increases access to schools, library/services for an EFA and adjacent affordable housing complex. Almost completes much longer trail system. Links/provides access to bus on perpindicular roads.</t>
  </si>
  <si>
    <t>Ped/bike trail count system will be considered as part of the project.</t>
  </si>
  <si>
    <t>Trail</t>
  </si>
  <si>
    <t xml:space="preserve">TSP only notes where there is strong NA support generally- no bike/ped constrained in TSP. Included in SW Employment Area Plan as a high priority along with most of those in the area. Focused more on employment area and NA and not prioritization more broadly. Not clear how this community was involved in prioritization for this project compared to others. This segment is adjacent (not touching) and EFA - outreach to </t>
  </si>
  <si>
    <t>No anti-displacement strategies were identified.</t>
  </si>
  <si>
    <t xml:space="preserve">Will widen this road from 21 to 28 feet to 14' lanes with sharrows. Will complete and potentially upgrade one-side sidewalk in part of the area (some exists already) from 8 to 28 feet. Intersection safety improvements include removing utility poles/lines for truck conflict and encroachment into ped environment. Some new truck access provided with hope to divert trucks out of the neighborhood.
Manually overrode design checklist for wider sidewalks to provide additional points.
Wider sidewalk and stormwater features are great, but with the space available this project could do so much more from the design checklist. Bike facilities would create better conditions for both bikes and peds. In fact, with the 14' wider lanes, sharrows may create a more unsafe environment for bikes than before. I appreciate removal of utility pole barriers for pedestrians at intersections, particularly if they create an issue for ADA access, however, so many of the intersection design treatments could be used here to both deter truck traffic and improve the bike/ped environment that are not included. </t>
  </si>
  <si>
    <t>Constraints and mitigation efforts were not identified - C6 is blank.</t>
  </si>
  <si>
    <t>Not identified on regional network. Parallel to Boones Ferry Road where regional gap is ID'd.</t>
  </si>
  <si>
    <t>Would increases ped access to shopping center and access to bus 36 on Jean Road for part of the neighboood adjacent but not clear that it would do so for EFA residents.</t>
  </si>
  <si>
    <t>No TSMO improvements identified.</t>
  </si>
  <si>
    <t>Widens lanes first</t>
  </si>
  <si>
    <t>Still 3 alignments to choose from- offering opportunities for public input. Partnership with many agencies. High priority in Clackamas ATP, TSP etc. and TriMet plans. PIP will be developed with a focus on engagement to historically marginalized communities. PBAC letter of support.</t>
  </si>
  <si>
    <t>Manufactured home community included in the process and PIP will include engagement of historically marginalized communities. However, no anti-displacement strategies identified.</t>
  </si>
  <si>
    <t>Local Safety Action Plan</t>
  </si>
  <si>
    <t>C6 notes that constraints will be identified during project development - none identified in application, beyond that there are environmental ones for the different alignments.</t>
  </si>
  <si>
    <t>I-205 MUP currently ends at 82nd under Sunrise Expy then picks up at 212. This is an identified gap in the regional trails network. Project will fully fill the gap.</t>
  </si>
  <si>
    <t xml:space="preserve">Not located within equity area and main work with Charter school. Adjacent to two EFAs and connecting EFAs N/S and jobs immediately adjaent and two largest employment centers. Access will depend on alignment E or W. Connects gap to light rail. High fatal crash corridor for bike/ped. Data shows lack of access these tracts= lower activity. Question due to lack of bike/ped facilities EW how much access the adjacent EFA has- just 212 high injury option. Is higher county average equity index area. </t>
  </si>
  <si>
    <t>Expected to include bike detection; Leading Pedestrian Intervals (LPI) and, where warranted, bicycle signal heads to indicate bicycle phase of signal. All planned to be evaluated during project development.</t>
  </si>
  <si>
    <t>Minor arterial</t>
  </si>
  <si>
    <t xml:space="preserve">lighting for on street alternative </t>
  </si>
  <si>
    <t xml:space="preserve">Alignemnt added into recent Comp Plan updates and included local and regional stakeholder feedback </t>
  </si>
  <si>
    <t xml:space="preserve">D2: The project is ranked 4th out of 132 projects in the CIP, which went through an extensive public engagement process. </t>
  </si>
  <si>
    <t xml:space="preserve">I do not think that this criterion is relevant to this project. Has research revealed any displacement risk associated with on-street bike lanes and sidewalks? </t>
  </si>
  <si>
    <t xml:space="preserve">Project is not located on the regional network and does not really match the profile of a community street (no median / turn lanes. Does this matter? </t>
  </si>
  <si>
    <t xml:space="preserve">Project is an important link in the regional bike and trail network. Application addresses separation of bicycles and pedestrians, but does not address the potential for traffic calming treatments (e.g., lane narrowing, speed reduction) </t>
  </si>
  <si>
    <t xml:space="preserve">ROW constraints exist along a portion of the project. The project is only applying for design funding so that it can determine the appropriate response to these constraints and identify any ROW acquisitions that may be necessary. </t>
  </si>
  <si>
    <t>Project completes a short portion of the broader bike/ped gap Idd along Troutdate from Powell Valley to Halsey</t>
  </si>
  <si>
    <t xml:space="preserve">Project brings walkways and transit stops along the project area into ADA compliance. </t>
  </si>
  <si>
    <t xml:space="preserve">The only potential TSMO improvement Idd is a rapid flashing beacon - do those count? </t>
  </si>
  <si>
    <t xml:space="preserve">Answer is in B5, not D. Project was prioritized via PedPDX plan, which had robust outreach. But info in section D focuses mainly on assurances that further input will not lead to significant design changes. </t>
  </si>
  <si>
    <t xml:space="preserve">Mentions 2 AD measures: coordination among city bureaus on projects with displacement risk and resourcing a CBO to provide input as the project progresses. </t>
  </si>
  <si>
    <t>The project adds wider bike lanes and sidewalks along the length of the project area. Other amenities, such as enhanced ped crossings and buffers, are added at key points along the street. Howevr, the application does not discuss the potential for traffic calming or reduced speeds.</t>
  </si>
  <si>
    <t xml:space="preserve">Discussion of constraints is limited to describing cost constraints on widening sidewalks and property owner constraints on adding separated bike lanes. No discussion of how these contraints were mitigated nor how design was balanced across modes. </t>
  </si>
  <si>
    <t xml:space="preserve">The project does not address a bike network gap, though PBOT contends that bike facilities are substandard. There are two ped gaps in the project area: one along the golf course and one between burnside/stark. The latter is addressed, but not the former. </t>
  </si>
  <si>
    <t>Access to transit, ADA access</t>
  </si>
  <si>
    <t>Different segments of this trail and the parallel adjacent streets indicate a few different functional classifications, including community street, industrial street, and of course, regional trail</t>
  </si>
  <si>
    <t>The application speaks to some constraints in a segment that runs along a powerline and the light rail tracks, so having to add in some fencing to the scope. Also the application speaks to some wetland impacts due to adding impervious surface so adding in some swales to help mitigate.</t>
  </si>
  <si>
    <t>It looks like it based on the supplemental materials provided by THPRD, but it is hard to tell from the Regional Trails map.</t>
  </si>
  <si>
    <t>I got the impression since this project has completed the 30% design, the project is pretty focused in on the delivery of the project scope.</t>
  </si>
  <si>
    <t>The project has managed to pull itself to 30% design up to this point</t>
  </si>
  <si>
    <t>This is a little bit of a hard question to answer. The project has a previous Regional Flexible Fund award and it looks like based on the cost allocation, this project is coming back for more funding because the original fund award wasn't enough to deliver the project. So, I put "NO" here.</t>
  </si>
  <si>
    <t>The THPRD 2020 Vision Action plan seems to have been a broader effort that put in more effort to engage with historically marginalized communities. The linkage to that effort and how this project is a prioritized outcropping of that effort makes me inclined to say "YES" to this.</t>
  </si>
  <si>
    <t>See previous comment.</t>
  </si>
  <si>
    <t>There have been processes for engagement and for the public to inform the project prioritization, but I cannot seem to decipher from the application that the project has done engagement with historically marginalized communities. (The application only spoke to demographics in the general City of Hillsboro.</t>
  </si>
  <si>
    <t>I score "HIGH" on level of protection because this is a separated facility getting past a busy (and wide arterial). With that said, since this is focused on connecting the Crescent Park Greenway, there feels like there is a lot of missed opportunity with improving the pedestrian and biking environment on Brookwood Parkway at a nearby intersection. The design also seems appropriate for the facility, but it could be argued that an overpass might be excessive.</t>
  </si>
  <si>
    <t>The project still seems to be looking at some alignment considerations as well as footprint considerations of the landings of the overpass. These seem to be in balance with the water quality, flood plain and utility constraints. I scored "YES" here since these are still being considered, but again, it feels like there are some missed opportunities.</t>
  </si>
  <si>
    <t>As mentioned in earlier reviewer notes, it seems like there is a missed opportunity to address some of the active transportation deficiencies on Brookwood Parkway. Aside from one reference to look at an alignment alternative which would use the sidewalk on the eastside of Brookwood Parkway as part of the trail, the project seems focused on building an overpass and creating a segment of trail between the overpass to the Gordon Farber Complex. This is why I scored "NO" here.</t>
  </si>
  <si>
    <t>Yep, it is filling  trails gap.</t>
  </si>
  <si>
    <t>Reviewer notes</t>
  </si>
  <si>
    <t>The City of Hillsboro has put some investment into the Crescent Park Greenway and really put some financial commitment to get planning work started. There are conceptual sketches/renderings of what the overpass could look like and it seems like some environmental investigation has been done. The funding request is for project development, so finishing the environmental review, starting in on design, etc. The application states the planning has been done. (Which explains some of the initial concept work.)</t>
  </si>
  <si>
    <t>The application does speak to some parks and SDC funded portions of the Crescent Park Greenway being completed and would be connected to this overpass.</t>
  </si>
  <si>
    <t>While there has been good planning and community engagement/outreach, the application has not stated any specific engagement with historically marginalized communities or additional engagement techniques used to reach historically marginalized communities. Representatives from historically marginalized communities (e.g. Latinx community) are listed in stakeholder sections of the application.</t>
  </si>
  <si>
    <t>The Trails Master Planning and the Crescent Park Greenway visioning seemed to have used community outreach techniques and meaningfully engage with the public.</t>
  </si>
  <si>
    <t>The Allen Blvd district plan seemed to have done broad public engagement, which led to prioritizing this planning for a complete streets project. Application said the public engagement was with an equity lens, but not explicit on historically marginalzed communities engaged. With that, I feel like this deserves a "YES" score since the project is also incorporating CBO based engagement in the scope</t>
  </si>
  <si>
    <t>No specific reference to antidisplacement considerations as part of the scope. Unclear whether the downtown equity strategy, which is also informing this planning effort is discussing this, especially for small BIPOC businesses. Going to score this as a "NO"</t>
  </si>
  <si>
    <t>Lots of different design concepts and considerations being listed in the application. Since this is for planning only, it seems like looking at as many design elements as possible is good. Also a lot of the design elements for the pedestrian, bike, and transit environment seem appropriate for the existing street as well as the goal of a complete street. With that said, since this is planning, I am giving the score a medium since a lot is still to be determined</t>
  </si>
  <si>
    <t>The application does not necessarily list any constraints (i.e. no reference to environmental conditions, etc.) so the mitigation of the constraints feel pretty mininmal. With that said, the application references looking at alternative to transform the existing 4-5 lane facility to a three lane facility to support a complete street, so the project design is pretty progressive and interesting. Want to encourage the project looking at the road diet seriously to support pedestrian, bicycle, crossing, and transit design for a complete street.</t>
  </si>
  <si>
    <t>Yes, the project looks to complete a network gap on the regional bike network, but doesn't completely fill the gap. (Gap is long)</t>
  </si>
  <si>
    <t>I am a little on the fence. There is some reference for transit improvements and TSMO, like transit signal priority and ITS, but it is hard for me to detemine/understand whether those features are necessary under the current conditions of the street. This is a 30MPH community street and there was only mild reference to traffic volumes, but no specific indiciation if there is a transit reliability issue or congestion issue. Since this is a planning study you could say "YES" but I am leaning more towards "NO"</t>
  </si>
  <si>
    <t>The project application references looking at ITS and signal timing solutions for the corridor, but nothing in the application led me to believe that traffic congestion or transit reliability are issues on the corridor. So I think there should be a follow up here. I am going to be generous and give a "YES" since it will be included in the planning, but I'd say it is unclear if there will be any TSMO benefits.</t>
  </si>
  <si>
    <t>Included in Central City in Motion plan (extensive egagement over 2 years), and Metro's Regional Investment measure.</t>
  </si>
  <si>
    <t>No strategies identified.</t>
  </si>
  <si>
    <t>Re: Design checklist -Ask applicant to confirm that the new (and updated) signals proposed will provide any of the following items listed in the checklist: leading pedetsrian interval, audible pedestrian message, fixed ped signal timing, ped activated walk sign, short cycle lengths for ped/bike crossings.)  Also, they're not changing the pedestrian through zone, and haven't mentioned how wide it is, so I don't know which box to mark on the checklist. Ask applicant how wide this zone is currently is. For now I've checked "5 to 6 feet"</t>
  </si>
  <si>
    <t xml:space="preserve">A key constraint the project team had to grapple with during the project planning phase was available width on the corridor. Once it became clear via public engagement that both preserving the 3-lane cross section and widening and protecting the bike facilities were priorities, the team had to look for how to achieve the additional required space. Removing parking on one side of the street is the only financially and politically viable option, as neither adjusting the curb line and narrowing the sidewalk
nor or widening the corridor are practical.
</t>
  </si>
  <si>
    <t xml:space="preserve">It's technically not a gap, since there's an existing bike lane, however it's upgrading it to a protected bike lane, which is more appropriate design for this type of street. And it's a high crash corridor. Regional Active Transportation Plan (p.14-176) states that "In instances where pedestrian and bicycle levels and
demand exceed the capacity of an existing facility and impact safety, deficient facilities
should be considered gaps and prioritized.
</t>
  </si>
  <si>
    <t>Applicant mentions safer access to affordable housing and social services.</t>
  </si>
  <si>
    <t xml:space="preserve">Project will upgrade the outdated traffic signals at SE Morrison, SE Belmont and SE Madison on the corridor with modern ones, allowing for remote programming, more flexible operations, improved signal coordination, and better detection and phasing for people walking and biking. </t>
  </si>
  <si>
    <t>Extensive egagement and support over decades for Trolley Trail, and especially since 2018 when NCPRD launched the Milwaukie Bay Park Project in partnership with the City of Milwaukie to complete the park, including the Trolley Trail Multiuse Path. NCPRD engaged over 1,300 people with community meetings and events, surveys, online engagement and small group meetings. Engagement included Spanish-speaking residents, people of color, people living with disability, members of area Tribes, and bicycle and pedestrian advocates.</t>
  </si>
  <si>
    <t>The design utilizes a preferred treatment of a wide (14' plus shoulders) multiuse path for the Regional Trail design classification.</t>
  </si>
  <si>
    <t xml:space="preserve">The design utilizes a wide multiuse path while responding to constraints of the site including grade, fixed utility location and financial constraints.  For example,
they  have located the mulituse path at the highest elevation and in the most efficient manner possible given the grades and floodplains that exist on the site. The curve of the path at the north end is to adjust to the constraint of a utility pole and guy wires blocking the widening of the existing sidewalk area. 
</t>
  </si>
  <si>
    <t>It is not technically a gap, since a trail exists today, but it is a defecient, sub-standard facility that cannot handle existing volume of users. The proposed design is wider, straigher and more separated from MCloughlin Blvd. Regional Active Transportation Plan (p.14-176) states that "In instances where pedestrian and bicycle levels and demand exceed the capacity of an existing facility and impact safety, deficient facilities should be considered gaps and prioritized.</t>
  </si>
  <si>
    <t>It plays an important role in reducing travel barriers to BIPOC and low-income residents. This is applicable not only to the immediate downtown vicinity where more affordable housing has been built and is still being developed, but also to all the places people are connecting from – many of which are areas to the south and east with a higher percentage of BIPOC residents and higher percentage of low income residents.</t>
  </si>
  <si>
    <t>None identified.</t>
  </si>
  <si>
    <t>NCPRD has completed survey work, technical investigation,schematic design drawings and a 2022 revised cost estimate, and has coordinated with ODOT planning and other divisions to get feedback on the design and navigate te process of agency review and permitting.</t>
  </si>
  <si>
    <t>Leverages other public and non-profit investments in the adjacent Milwaukie Bay Park and is likely to encourage related investments in the donwntown due to improved access to the reigonal trail.</t>
  </si>
  <si>
    <t>BIPOC communities have been enaged with, and would benefit from this project,  but it's unclear if these communities have  identifiied this project as a priority. I'm inclined to give them partial points (1 of 2) if possible.</t>
  </si>
  <si>
    <t>over 1300 people engaged through community meetings and events, surveys, online engagement and small group meetings. Community members have heavily informed and shaped the project</t>
  </si>
  <si>
    <t>Extensive planning efforts over the past 6 years which have imcluded Westside Trail segment in outreach (at a high level). Consistent support has been shown for the project over the last two years through the City's recent TSP update.</t>
  </si>
  <si>
    <t>No strategies identified</t>
  </si>
  <si>
    <t>It is a planning project, so many design details have not yet been decided. E.g. I don't know how wide it will be or whether ther will be separation of bikes and peds. Thus, it's hard to say if the design is appropriate. Follow up question - is applicant committed to following design guidance for regional trails (Designing Livable Street s and Trail Guide)</t>
  </si>
  <si>
    <t>The right-of-way is used for power conveyance and therefore has large power lines running through the entire project area. This would prohibit any large metal structures and trees in the project area. (small shrubs,swales and ponds  will be used for stormwater mgmt instead) There is also a gas pipeling running in the ground which will require engineering review for any and all construction throughout the project area.</t>
  </si>
  <si>
    <t>Applicant acknowledges this project would provide a partial gap to be filled (full westide trail still has gaps).</t>
  </si>
  <si>
    <t>None identified</t>
  </si>
  <si>
    <t>Applicant's response is unclear, request follow up on wehther enhnced intersection would include any signals using data sharing : "There is a minimum of one enhanced intersection design and two enhanced crossings. More may be required through a design development and review."</t>
  </si>
  <si>
    <t>Transportation and Master Planning Processes, including efforts to reach out to Tribal govenments.</t>
  </si>
  <si>
    <t>Applicant identifies exploring possiblity (based on community desires) for aBMX  bike track facility, dog park, pickle ball, and community gardens along the corridor, but there is no reference to  already constructed (or funded) investments in the vicinity.</t>
  </si>
  <si>
    <t>Not identified.</t>
  </si>
  <si>
    <t>Recent TSP update over last 2 years and Master Planning process.</t>
  </si>
  <si>
    <t>The influence of community input on decision making could be clearer and stonger.  Looking forward to seeing equitable community outreach as the project moves forward.  Consider reaching out to Adventures Without Limits and area Tribe(s) to gauge interest in participating in the process.</t>
  </si>
  <si>
    <t>None described.  Consider options for workforce equity, Cobid contracting goals, community outreach and capacity building, and coordinating with other efforts (transportation, housing, planning) to leverage investments.</t>
  </si>
  <si>
    <t>AND a community street</t>
  </si>
  <si>
    <t>As a planning project, little detail is available.  Can we ask/verify if they plan to follow the livable streets design guide?  Photos and renderings shown in application.</t>
  </si>
  <si>
    <t>This is a plannign project, challenges and constraints will be identified as part of the project.  Safety concerns associated with highways to be mitigated through project.  Topographic challenges expected.</t>
  </si>
  <si>
    <t>Applicant says: project "is intended to remove barriers to access employment, schools, transit, and community services as part of everyday needs."</t>
  </si>
  <si>
    <t>May be possible, although not mentioned.  Planning project.</t>
  </si>
  <si>
    <t>Applicant only has a high level concept design.  That being said, this is a planning project. The project is ready to have more planning completed.  Acquistion may be required.</t>
  </si>
  <si>
    <t>Project will connect users to natural areas including Fernhill Wetlands, Gales Creek and Council Creek.</t>
  </si>
  <si>
    <t>Engagement included outreach to Hispanic-Latino focus group.  No identified needs or feedback specifically attributed to communities of color.</t>
  </si>
  <si>
    <t>Stakeholders include Centro Cultural and Adelante Mujeres.  Assumes outreach to Hispanic-Latino focus group informed decision making, although not clear in application.</t>
  </si>
  <si>
    <t>The project cross section shows a 10' wide asphalt trail with 12" shoulders.  While 10' of travelway is ok in sensitive habitat areas, the design guide also includes a 2' wide shoulder on each side.  The guide further allows 12" shoulders in very constrained conditions for short segments.  In contrast, the narrative describes the trail as being 12' wide with 12" sh.  Because the narrative describes the project as 12' wide in two places, I am assuming that is their intent and that the overall 14' wide cross section is acceptable per the design guide.</t>
  </si>
  <si>
    <t>See above</t>
  </si>
  <si>
    <t>Partial fill.  Also includes a segment of trail that connects to a planned trail.  Is this a "path to no where" until the slough bridge is built?</t>
  </si>
  <si>
    <t>Provides river views, access to nature.</t>
  </si>
  <si>
    <t>Yes, if safe bike/ped crossings are included as it will allow people to avoid crossing Marine Dr at grade.  Also if wayfinding counts as traveler information. Wayfinding is considered "good design." TSMO requires data sharing with traffic signal system.</t>
  </si>
  <si>
    <t>Has potential stormwater management from outfalls of adjacent properties been considered in cost estimate?  Allowance set aside for potential environmental work and upgrades required by city.  PP&amp;R owns the property and ROW. No Tribal contact or cultural resource investigation completed.  Is this acceptable? Curious if roots are the reason for trail damage and if this is being addressed going forward or it the same issues will happen again.</t>
  </si>
  <si>
    <t>Applicant has support from the 40 mile loop and NP Greenway group, both majority white organizations.  No mention of outreach to communities of colorwith respect to project prioritization.</t>
  </si>
  <si>
    <t>Applicant has support from the 40 mile loop and NP Greenway group, both majority white organizations.  Inclusive outreach anticipated if project is funded.</t>
  </si>
  <si>
    <t>Scored yes, but would like to see more.  Applicant suggests strategies to support small businesses including a 20% contracting goal with COBID firms.  "The City does not believe that construction of the NPG will lead to further gentrification and displacement."  I suggest not making assumptions and focusing instead on additional actions that will buffer potentially at-risk communities.  Ideas include equitable engagement, programming and capacity building, promoting workforce diversity and cross department coordination (parks, planning, housing, transportation).  Would also be great to hear about city programs that help support the houseless community on trails.  This is a significant concern for partners and community members.  While build new trails if the agency cannot maintain what it currently has?  Will opening this section lead to more "eyes on the trail" thus helping the situation?</t>
  </si>
  <si>
    <t>And communtiy street</t>
  </si>
  <si>
    <t>Shared street and separated trail.  Questions about whether improvements follow plan recommendations.  For the regional trail, a 12' wide asphalt trail with 12" shoulders is proposed.  While 10' of travelway is ok in sensitive habitat areas, the design guide shows 2' shoulders.  Overall cross section width meets intent of design guide.</t>
  </si>
  <si>
    <t>Questions about whether alignment follows recommended plans.</t>
  </si>
  <si>
    <t>Project provides access to nature</t>
  </si>
  <si>
    <t>Partial survey, 30% design, ownership/easements secured</t>
  </si>
  <si>
    <t>Applicant providing an additional $1M to complete project.</t>
  </si>
  <si>
    <t>Identified by NP Greenway and 40-mile loop as a priority, no mention of input from communities of color.  Metro staff provided additional information on outreach efforts to communities of color.</t>
  </si>
  <si>
    <t xml:space="preserve">Very robust public and stakeholder engagement. Input has informed the project. Focus on equity throughout the process. Accountable and transparent process. Engaged agency partners. </t>
  </si>
  <si>
    <t xml:space="preserve">Project outreach has centered BIPOC in engagment and has had extensive public engagment. The applicant states that " No residents will be displaced for the construction of this project which will utilize
the powerline corridor and existing right of way." The applicant does not name explicit strategies to address possible displacement triggered by gentrification from the trail and bridge. However, displacement is not identified as a theme that came up in public engagement activities, and, as described in Section D there has been extensive Community Engagement through the THPRD 2020 Vision Plan. </t>
  </si>
  <si>
    <t xml:space="preserve">Proposed design is appropriate for purposes, will increase access and permeability. Consideration given how trail will connect to existing streets, as well as future trail segments.Potential improvements to frontage zone and sidewalk on Greenbrier and Cornell is inlcuded under Community Street in the design checklist. It would be helpful to confirm if these treatments would be inlcuded in the design. Where trail users 'go" once entering these streets is important consideration. </t>
  </si>
  <si>
    <t>Considerable constraints overcome - freeway height and width, wetland, private properties, utilities, other agencies. Thorough process</t>
  </si>
  <si>
    <t>Fills a major gap in the active transportation network for crossings of the freeway.The project fills a signifcant gap that is a barrierc to biking and walking. The bridge and trail segments connect to existing streets that are traverseable to walking and bicycling. Greenbrier Pkwy does not have bicycle facilities. Greenbrier connects to 158th to the West which has sidewalks and bikelanes. From Greenbrier there is meandering connection to NW Pioneer Rd, a local street, via trails in Pioneer Park.Cornell has existing narrow bufferedbike lanes and sidewalks on one side.</t>
  </si>
  <si>
    <t>removes barriers to, connects, transportation disadvantaged areas, schools, shopping and commercial centers along Cornell Road and 158th Avenue, major employers in the  region including Nike and Columbia Sportwear, connections to mass transit (Merlo Road/SW 158th  Ave Station, TriMet Routes #48 and #59), other off‐street paths (Rock Creek Trail, Waterhouse Trail),  and popular parks and recreation areas (HMT Complex, Sunset Swim Center).</t>
  </si>
  <si>
    <t>N/A - this is a bridge and trail project</t>
  </si>
  <si>
    <t>Thorough planning process. Inofrmation in Section E clearly demonstrates that the project is prepared to move forward</t>
  </si>
  <si>
    <t>Metro RFFA funding for planning; private street (Columbia Way)</t>
  </si>
  <si>
    <t xml:space="preserve">Extensive public engagement, extensive engagement with other agencies. Yes the public has been identifed as a priority by communtiies of color and other historically marginalized communities, inlcuding through Metro engagement. </t>
  </si>
  <si>
    <t>Project is in regional trails plan, letter from Mayor . Public is informed about project, especially the need. Minimal level of public engagement specific to the alignement study, to date, is appropriate for where the project is at. The project is in the Tigard TSP and is consistent with the key themes of that plan which included public involvement. It is still conceptual so there has not been opportunities for robust public process.</t>
  </si>
  <si>
    <t xml:space="preserve">this is a planning project. The applicant acknowledged that anti-displacment strategies have not yet been identified, but may be included as a criterion for the alignment study alternatives analysis. This is appropriate for this phase of the project. </t>
  </si>
  <si>
    <t>Regional Trail and Community Street; Regional Pedestrian Corridor, Regional Bikeway</t>
  </si>
  <si>
    <t>N/A Alignment is as yet undetermined. There are so many unknowns about the project that desing elements are not addressed in the project. This is to be expected at this phase and is reasonable. The intent of the proejct is to address lack of access and safety for people walking and bicycling, but specific design elements are unknown.</t>
  </si>
  <si>
    <t xml:space="preserve">Completing the trail faces many constraints that the planning project would need to further define and clarify.  pending ODOT determination of the feasible use of Hwy 217 ROW  within the alignment study 
area. Phase 2 of the South Tigard Interchange includes a flyover that may be in conflict with the RTP 
Concept alignment, also shown on Tigard’s TSP 2040. The preferred Hwy 217 crossing point will then 
determine which city streets will complete the gap. </t>
  </si>
  <si>
    <t xml:space="preserve">Once completed, the planned trail would would provide the only bicycle corssng of the I5/Hwy 217 barriers for over 3 miles. There are some arterial crossings with narrow sidewalks, no bike facilities. The intent is to link the project to exisint regional trails, filling a gap. </t>
  </si>
  <si>
    <t xml:space="preserve">Multiple. There are no bicycle crossings for over 3 mile and sidewalks are narrow and uncomfortable. Schools, transit, </t>
  </si>
  <si>
    <t>N/A - unknown at this point in the process</t>
  </si>
  <si>
    <t xml:space="preserve">Communication with ODOT, evidenced in letter. Project applictn responded to Kittelson and ODOT input and refined scope to focus on alignment and 5-10% design. </t>
  </si>
  <si>
    <t>Could connect to existing trails, and city streets.</t>
  </si>
  <si>
    <t>Minimal level of public engagement to date is appropriate for where the project is at. The project is in the Tigard TSP and is consistent with the key themes of that plan which included public involvement. It is still conceptual so there has not been opportunities for robust public process.</t>
  </si>
  <si>
    <t xml:space="preserve">City TSP key themes are completely aligned with this project, e.g. breaking barriers to Hwy 217, connectivity, investing in trail system. Project has not yet been planned so opportunities for public engagement have not yet occurred. But project is in city TSP, so expressed as a priority there. </t>
  </si>
  <si>
    <t xml:space="preserve">Yes, in the past and currently underway. The planning process provided thorough stakeholder engagement. The proejct has been adopted into regional and local plans which include engeagement. The curretn RFFA project underway provides another layer of engegement. The project was also prioritzed through the Regional Investment Measure process. </t>
  </si>
  <si>
    <t xml:space="preserve">The application does not address this. This will be important to include. </t>
  </si>
  <si>
    <t>Bicycle and Pedestrian Parkway</t>
  </si>
  <si>
    <t xml:space="preserve">Appropriates trail design and crossings for trails that address safety, access and comfort. Improvements to streets, such as sidewalks and curbs, are checked under Community Streets in the checklist. </t>
  </si>
  <si>
    <t>provides apprpriate crossings for regional trail that is under design and has majority funding for construction</t>
  </si>
  <si>
    <t>Crossing of ODOT owned facility; ODOT is involved in the project.</t>
  </si>
  <si>
    <t>Pedestrian crossings facilitate ped and bike travel. interconnected signals are a possibility.</t>
  </si>
  <si>
    <t>Previous RFFA fundins, MSTIP funding, RAISE grant</t>
  </si>
  <si>
    <t>Through WCCC, planning process, RIM, regional and local plans, working group</t>
  </si>
  <si>
    <t>Project is part of 2018 Gresham ATP and in top 10 segments highlighted by community. ATP did extensive engagement, specifically with communities of color using community liaisons</t>
  </si>
  <si>
    <t>Community Engagement &amp; Empowerment, Inclusive Planning &amp; Design (from ATP)</t>
  </si>
  <si>
    <t>Would like to see more protection for the bike lanes, is there potential for some sort separation beyond buffer? I also understand this design given the context of the rest of 162nd. Hopefully the buffer sets street up for more robust protection along the whole corridor, other sections have more ROW to work with. Adding two sidewalks where there are zero now, along with a median and RFB crossing are a huge improvement from existing conditions</t>
  </si>
  <si>
    <t>Fills a very important pedestrian gap and sets corridor up for future investments along the whole length.</t>
  </si>
  <si>
    <t>Access to affordable housing/transit by improving crossing at Holladay as well as removing sidewalk/bikeway gap. Improves access to new greenway, access to new transit line on 162nd that connects to Columbia Corridor jobs. Project really seems to leverage other investments in the area to remove barriers</t>
  </si>
  <si>
    <t>Was not explicit in signal redesign at Halsey that TSMO would be incorporated</t>
  </si>
  <si>
    <t>Sounds like businesess and NA provided a lot of input on the design, and community based orgs support.</t>
  </si>
  <si>
    <t>Application details support from specfiic orgs, but seems to be one off conversations and not part of a larger process of engagement or inclusive planning.</t>
  </si>
  <si>
    <t>New sidewalk where there isn't one, and physically protected bike lanes, imrpoved crossings are all a big improvement from existing conditions</t>
  </si>
  <si>
    <t>Removing center turn lane to expand sidewalks/separate bike lane due to ROW constraints</t>
  </si>
  <si>
    <t>Improves access to businesses along corridor, transit along corridor, and connections from/to Cully neighborhood</t>
  </si>
  <si>
    <t>Details TSMO strategy at 57th/Fremont intersection rebuild.</t>
  </si>
  <si>
    <t>Was really hard to find explicit engagement, but after some digging through application materials it seems like through the SW Corridor Coalition as well as the SRTS planning process that engaged community this project was elevated. Some seemingly mistaken info in application though, referencing EPAP and Rosewood, who do not serve this area. I feel like this application could use a clearer response to this.</t>
  </si>
  <si>
    <t>Because of a lack of information about the different engagement efforts that led to the prioritization of this project, it's hard to apply the community engagement/empowerment or inclusive planning strategies to this project. A lot of reference to the demographics, specifically about the area's African immigrant population - but no details on how those communities informed this project</t>
  </si>
  <si>
    <t>Sidewalk only on one side. Not sure if plastic bollards are safe enough for the speed/narrow nature of this road, it seems that most users will just use the protected lane for both directions. Updated score to 1</t>
  </si>
  <si>
    <t>Culvert narrows ROW, working with BES to expand culvert to allow for sidewalks. A little concerned that the costs/permits associated with rebuilding the culvert being dependent on BES will impact the implementation of this project - they kind of just left it as something they will figure out after they receive funding. Sidewalk on only one side seems to be due to these constraints, but the application does not go into detail as to why only one sidewalk is being installed.Would like to score this a '1' instead of 2</t>
  </si>
  <si>
    <t>Gap extends beyond jurisdictional boundary, but also does not extend further east than SW 48th</t>
  </si>
  <si>
    <t>This project improves access to bus line #43 as well as Barbur Transit Center. It funds a priority investment route for Markham Elementary school</t>
  </si>
  <si>
    <t>Left TSMO question blank, but referenced TSMO in the 'Climate' section of Question B. Really hard to track this application's answers, but it does seem as if TSMO will be incorporated</t>
  </si>
  <si>
    <t>scored very high as a "public priority" in the 2017-18 Active Transportation Plan, baseed on web map survey responses and small group meetings.</t>
  </si>
  <si>
    <t>this topic was not addressed</t>
  </si>
  <si>
    <t>I-84 and the railroad are major barriers. 201st is high speed, high volume, high crash, no sidewalks.</t>
  </si>
  <si>
    <t>would new wayfinding signs be considered TSMO?</t>
  </si>
  <si>
    <t>no mention of trees within the corridor which may be impacted. No cultural resources work completed.  but otherwise they appear to have done their homework.</t>
  </si>
  <si>
    <t>applicant mentions Metro's current project to complete the nearby Marine Drive Trail gap.</t>
  </si>
  <si>
    <t>scored very high as a "public priority" in the 2017-18 Active Transportation Plan, baseed on web map survey responses and small group meetings. No discussion of how BIPOC specifically were engaged.</t>
  </si>
  <si>
    <t>I thik this project barely warrants a "yes." Mentioned "tribes" but gives no specifics. Which tribes?</t>
  </si>
  <si>
    <t>mentioned that because the site is unoccupied, anti-displacement is not applicable.</t>
  </si>
  <si>
    <t>High quality design with lots of amenities, natural features, lighting, interpretive elements. One concern is that intersection improvements a the south end of the project, at the Hist. Col. Riv. Hwy intersection, are not included in the proposal.</t>
  </si>
  <si>
    <t>address the contraint of the low railroad tressle while staying above flood restricted area.</t>
  </si>
  <si>
    <t>connects to existing regional trail on north end. Connects to bikes lanes and sidewalks on the south end.</t>
  </si>
  <si>
    <t>Provides safe alternative to 257th Ave, a high injury corridor.</t>
  </si>
  <si>
    <t>60% design has been completed, including coordination with railroad.</t>
  </si>
  <si>
    <t>Leverages urban renewal investments and ODOT's adjacent investment in the bike path across the Sandy River.</t>
  </si>
  <si>
    <t>Applicant did not address how input from communities of color or other marginalized communities informed this project. Briefly mentioned tribes but did not offer specifics.</t>
  </si>
  <si>
    <t>Engagement starting in 2006 with urban renewal district and parks master plan. 2014 Sandy River Access Plan. Open house in 2018 for 30% plans. Town Center Plan in '19-'20 included open houses and surveys.</t>
  </si>
  <si>
    <t>Project has had much consultation with neighborhood groups, who are supportive of improvements to MLK Blvd.</t>
  </si>
  <si>
    <t>Highly detailed project description; showed clear understanding and application of Livable Streets &amp; Trails Design guidance.</t>
  </si>
  <si>
    <t>It's not clear that this project has the potential to create displacement issues. Scoring it YES based on that.</t>
  </si>
  <si>
    <t>Question D2 describes how Sandy Blvd is identified in Fairview TSP public engagement in 2016, and details feedback received from public.</t>
  </si>
  <si>
    <t>Project application lacks sufficient detail to understand specific design elements. No barriers were identified that could not be overcome or would place constraints on the design (question C6).</t>
  </si>
  <si>
    <t>There is an indicated 1/10th mile gap from the Gresham city limit to 201st Ave.</t>
  </si>
  <si>
    <t>Project is not in an Equity Focus Area. But it is located amidst low-income housing and provides connection to employment and services in both directions from the project area. Project could improve opportunities for walking and biking to schools south of I-84, via 223rd Ave.</t>
  </si>
  <si>
    <t>Project design lacks the detail to fully respond to this question.</t>
  </si>
  <si>
    <t>This segment of Sandy is not on high-crash network</t>
  </si>
  <si>
    <t>GIS analysis scored this YES, but need to define extent of network gap. Is the gap (as defined) along Cornfoot alone, or further west along Col Slough Trail?</t>
  </si>
  <si>
    <t>RFFA Construction projects</t>
  </si>
  <si>
    <t>Trails Bond Construction projects</t>
  </si>
  <si>
    <t>Project focus is on improved crossings, transit stops.</t>
  </si>
  <si>
    <t>25-27 RFFA/Trails Bond Project Applications</t>
  </si>
  <si>
    <t>Project name</t>
  </si>
  <si>
    <t>Project phase(s)</t>
  </si>
  <si>
    <t>Fund source requested</t>
  </si>
  <si>
    <t xml:space="preserve">I-205 MUP </t>
  </si>
  <si>
    <t>Clack</t>
  </si>
  <si>
    <t>ROW/Util</t>
  </si>
  <si>
    <t>Tr Bond</t>
  </si>
  <si>
    <t>Lakeview Blvd: Jean to McEwan</t>
  </si>
  <si>
    <t>Trolley Trail: Milwaukie Bay Pk</t>
  </si>
  <si>
    <t>Willamette Falls Dr: 16th to Ostman</t>
  </si>
  <si>
    <t>ROW</t>
  </si>
  <si>
    <t>Gresham-Fairview Trail: Halsey to Sandy</t>
  </si>
  <si>
    <t>Mult</t>
  </si>
  <si>
    <t>Trails Bond</t>
  </si>
  <si>
    <t>Troutdale Rd: Stark to Beaver Ck</t>
  </si>
  <si>
    <t>Sandy River Greenway</t>
  </si>
  <si>
    <t>148th Ave: Halsey to Powell</t>
  </si>
  <si>
    <t>Port</t>
  </si>
  <si>
    <t>Portland</t>
  </si>
  <si>
    <t>Wash</t>
  </si>
  <si>
    <t>Cornfoot Rd MUP</t>
  </si>
  <si>
    <t>MLK Jr Blvd: Fremont to Lombard</t>
  </si>
  <si>
    <t>Planning/PD</t>
  </si>
  <si>
    <t>7th Ave: Washington to Division</t>
  </si>
  <si>
    <t>Taylors Fy Rd: 49th to Capitol Hwy</t>
  </si>
  <si>
    <t>NP Greenway: Kelley Pt to N. Slough</t>
  </si>
  <si>
    <t>NP Greenway: Columbia to Cathedral Pk</t>
  </si>
  <si>
    <t>Allen Blvd: Murray to King</t>
  </si>
  <si>
    <t>Emerald Necklace Trail</t>
  </si>
  <si>
    <t>Brookwood Pkwy Ped Overpass</t>
  </si>
  <si>
    <t>Westside Trail: Seg. 1</t>
  </si>
  <si>
    <t>Beaverton Creek Trail</t>
  </si>
  <si>
    <t>Fanno Creek Trail</t>
  </si>
  <si>
    <t>Tigard-Lake Oswego Trail</t>
  </si>
  <si>
    <t>total requested:</t>
  </si>
  <si>
    <t>Scored all three alignments- less detail was provided for the trail alternative so there was less clarity on the elements to be able to score. Final score expected to be mid-point of the range.
DK: Assigned Med rating due to lack of design certainty at this stage</t>
  </si>
  <si>
    <t>DK:Med rating assigned due to uncertainty of final design</t>
  </si>
  <si>
    <t>Very low gap rating</t>
  </si>
  <si>
    <t>Will connect to built segments of regional trail, but no new investments.  I assume gap closure credit is already accounted for elsewhere in this application.
DK: Changed to YES for consistency with other project ratings for leveraging/building upon previous investments.</t>
  </si>
  <si>
    <t>DK: Medium priority</t>
  </si>
  <si>
    <t>DK: Changed to YES for consistency with other NP Greenway project segment</t>
  </si>
  <si>
    <t xml:space="preserve">DK: Fully fills gap </t>
  </si>
  <si>
    <t>DK: YES - Westside Trail Master Plan</t>
  </si>
  <si>
    <t>Top 10 pct of County road improvement projects</t>
  </si>
  <si>
    <t>The indicated design follows that of previous projects on Sandy to the west and east of the project area. Very basic street design; meets minimum standards.</t>
  </si>
  <si>
    <t>This section of Sandy has much low-income housing.</t>
  </si>
  <si>
    <t>Improves an AT connection directly between EFA and area with high degree of jobs</t>
  </si>
  <si>
    <t>avg</t>
  </si>
  <si>
    <t>max</t>
  </si>
  <si>
    <t>min</t>
  </si>
  <si>
    <t>diff</t>
  </si>
  <si>
    <t>RFFA Planning/PD projects</t>
  </si>
  <si>
    <t>Trails Bond Planning/PD projects</t>
  </si>
  <si>
    <t>Multiple potential alignments, resulting in varying outcomes and designs; assigned M score as this is a planning/PD scale project</t>
  </si>
  <si>
    <t>DK: While community input was noted, there was not a mention of specific outreach to BIPOC or HMC</t>
  </si>
  <si>
    <t>DK: No identified outreach to BIPOC or HMC.</t>
  </si>
  <si>
    <t>DK: Community input described as primarily being through 40-Mile Loop Land Trust. No BIPOC or HNC input noted.</t>
  </si>
  <si>
    <t>While this is a separated multiuse path, it does feel like there could be more design elements, like separating modes, which could have been done. So giving this a "M" rating for being a separated multiuse path, but it feels a little lacking. I also gave an Y for appropriate design, but I still feel like there could be more done here.</t>
  </si>
  <si>
    <t>Legend:</t>
  </si>
  <si>
    <t>Overall</t>
  </si>
  <si>
    <t>Confirm scope and budget with ODOT since asking for Const funds only</t>
  </si>
  <si>
    <t>*Total funding request covers three project sections. Mult. Co. submitted separate cost estimates for each section. The RFFA requested amount for each section is unknown at this time.</t>
  </si>
  <si>
    <t>BEST</t>
  </si>
  <si>
    <t>BETTER</t>
  </si>
  <si>
    <t>GOOD</t>
  </si>
  <si>
    <t>Taylors Fy Rd</t>
  </si>
  <si>
    <t>Willamette Falls Dr</t>
  </si>
  <si>
    <t>Council Ck Trail</t>
  </si>
  <si>
    <t>Tigard-LO Trail</t>
  </si>
  <si>
    <t>Westside Trail Bridge</t>
  </si>
  <si>
    <t>Westside Trail: Seg 1</t>
  </si>
  <si>
    <t>Trolley Trail</t>
  </si>
  <si>
    <t>Gresh-Fairview Trail</t>
  </si>
  <si>
    <t>(Custom GIS layer)</t>
  </si>
  <si>
    <t>57th Ave/Cully Blvd</t>
  </si>
  <si>
    <t>Fanno Ck Trail</t>
  </si>
  <si>
    <t>DRAFT 25-27 Project Ratings</t>
  </si>
  <si>
    <t>Street</t>
  </si>
  <si>
    <t>Sub-  region</t>
  </si>
  <si>
    <t>Requested amount</t>
  </si>
  <si>
    <t>County</t>
  </si>
  <si>
    <t>Amount</t>
  </si>
  <si>
    <t>Projects</t>
  </si>
  <si>
    <t>Clackamas</t>
  </si>
  <si>
    <t>Multnomah</t>
  </si>
  <si>
    <t>Washington</t>
  </si>
  <si>
    <t>Construction</t>
  </si>
  <si>
    <t>Type</t>
  </si>
  <si>
    <t>162nd Ave: Glisan to Halsey</t>
  </si>
  <si>
    <t>trails</t>
  </si>
  <si>
    <t>design</t>
  </si>
  <si>
    <t>question</t>
  </si>
  <si>
    <t>total</t>
  </si>
  <si>
    <t>neg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</si>
</sst>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_(&quot;$&quot;* \(#,##0\);_(&quot;$&quot;* &quot;-&quot;??_);_(@_)"/>
  </numFmts>
  <fonts count="36" x14ac:knownFonts="1">
    <font>
      <sz val="11"/>
      <color theme="1"/>
      <name val="Corbel"/>
      <family val="2"/>
    </font>
    <font>
      <sz val="11"/>
      <color theme="1"/>
      <name val="Corbel"/>
      <family val="2"/>
    </font>
    <font>
      <u/>
      <sz val="11"/>
      <color theme="10"/>
      <name val="Corbel"/>
      <family val="2"/>
    </font>
    <font>
      <b/>
      <sz val="9"/>
      <color indexed="81"/>
      <name val="Tahoma"/>
      <family val="2"/>
    </font>
    <font>
      <sz val="9"/>
      <color indexed="81"/>
      <name val="Tahoma"/>
      <family val="2"/>
    </font>
    <font>
      <b/>
      <sz val="11"/>
      <color theme="1"/>
      <name val="Candara"/>
      <family val="2"/>
    </font>
    <font>
      <sz val="11"/>
      <color theme="1"/>
      <name val="Candara"/>
      <family val="2"/>
    </font>
    <font>
      <b/>
      <sz val="14"/>
      <color theme="1"/>
      <name val="Candara"/>
      <family val="2"/>
    </font>
    <font>
      <sz val="11"/>
      <color rgb="FFFFFFFF"/>
      <name val="Candara"/>
      <family val="2"/>
    </font>
    <font>
      <u/>
      <sz val="11"/>
      <color theme="10"/>
      <name val="Candara"/>
      <family val="2"/>
    </font>
    <font>
      <sz val="11"/>
      <color rgb="FF000000"/>
      <name val="Candara"/>
      <family val="2"/>
    </font>
    <font>
      <sz val="8"/>
      <color rgb="FF000000"/>
      <name val="Candara"/>
      <family val="2"/>
    </font>
    <font>
      <sz val="8"/>
      <color theme="1"/>
      <name val="Candara"/>
      <family val="2"/>
    </font>
    <font>
      <sz val="7"/>
      <color rgb="FF000000"/>
      <name val="Candara"/>
      <family val="2"/>
    </font>
    <font>
      <sz val="7"/>
      <color theme="1"/>
      <name val="Candara"/>
      <family val="2"/>
    </font>
    <font>
      <sz val="11"/>
      <color theme="0" tint="-0.34998626667073579"/>
      <name val="Candara"/>
      <family val="2"/>
    </font>
    <font>
      <sz val="10"/>
      <color theme="1"/>
      <name val="Candara"/>
      <family val="2"/>
    </font>
    <font>
      <b/>
      <sz val="10"/>
      <color theme="1"/>
      <name val="Candara"/>
      <family val="2"/>
    </font>
    <font>
      <sz val="10"/>
      <color theme="0" tint="-0.34998626667073579"/>
      <name val="Candara"/>
      <family val="2"/>
    </font>
    <font>
      <i/>
      <sz val="10"/>
      <color theme="1"/>
      <name val="Candara"/>
      <family val="2"/>
    </font>
    <font>
      <sz val="10"/>
      <name val="Candara"/>
      <family val="2"/>
    </font>
    <font>
      <i/>
      <sz val="10"/>
      <name val="Candara"/>
      <family val="2"/>
    </font>
    <font>
      <b/>
      <sz val="10"/>
      <color theme="0" tint="-0.34998626667073579"/>
      <name val="Candara"/>
      <family val="2"/>
    </font>
    <font>
      <b/>
      <sz val="10"/>
      <color theme="0" tint="-0.249977111117893"/>
      <name val="Candara"/>
      <family val="2"/>
    </font>
    <font>
      <sz val="10"/>
      <color theme="0" tint="-0.249977111117893"/>
      <name val="Candara"/>
      <family val="2"/>
    </font>
    <font>
      <b/>
      <sz val="10"/>
      <color theme="3" tint="0.59999389629810485"/>
      <name val="Candara"/>
      <family val="2"/>
    </font>
    <font>
      <sz val="10"/>
      <color theme="3" tint="0.59999389629810485"/>
      <name val="Candara"/>
      <family val="2"/>
    </font>
    <font>
      <b/>
      <sz val="10"/>
      <name val="Candara"/>
      <family val="2"/>
    </font>
    <font>
      <sz val="11"/>
      <name val="Candara"/>
      <family val="2"/>
    </font>
    <font>
      <sz val="11"/>
      <color theme="0"/>
      <name val="Candara"/>
      <family val="2"/>
    </font>
    <font>
      <sz val="9"/>
      <color indexed="81"/>
      <name val="Tahoma"/>
      <charset val="1"/>
    </font>
    <font>
      <b/>
      <sz val="9"/>
      <color indexed="81"/>
      <name val="Tahoma"/>
      <charset val="1"/>
    </font>
    <font>
      <b/>
      <sz val="14"/>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s>
  <fills count="21">
    <fill>
      <patternFill patternType="none"/>
    </fill>
    <fill>
      <patternFill patternType="gray125"/>
    </fill>
    <fill>
      <patternFill patternType="solid">
        <fgColor rgb="FF1F3864"/>
        <bgColor indexed="64"/>
      </patternFill>
    </fill>
    <fill>
      <patternFill patternType="solid">
        <fgColor rgb="FFBDD6EE"/>
        <bgColor indexed="64"/>
      </patternFill>
    </fill>
    <fill>
      <patternFill patternType="solid">
        <fgColor rgb="FFFFD966"/>
        <bgColor indexed="64"/>
      </patternFill>
    </fill>
    <fill>
      <patternFill patternType="solid">
        <fgColor rgb="FFFFFF00"/>
        <bgColor indexed="64"/>
      </patternFill>
    </fill>
    <fill>
      <patternFill patternType="solid">
        <fgColor theme="0"/>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99FF"/>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bgColor indexed="64"/>
      </patternFill>
    </fill>
    <fill>
      <patternFill patternType="solid">
        <fgColor theme="8"/>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0" tint="-0.249977111117893"/>
        <bgColor indexed="64"/>
      </patternFill>
    </fill>
  </fills>
  <borders count="4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
      <left/>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676">
    <xf numFmtId="0" fontId="0" fillId="0" borderId="0" xfId="0"/>
    <xf numFmtId="0" fontId="2" fillId="0" borderId="2" xfId="2" applyBorder="1" applyAlignment="1">
      <alignment horizontal="left" vertical="center" wrapText="1" indent="1"/>
    </xf>
    <xf numFmtId="0" fontId="5" fillId="0" borderId="0" xfId="0" applyFont="1"/>
    <xf numFmtId="0" fontId="6" fillId="0" borderId="0" xfId="0" applyFont="1"/>
    <xf numFmtId="0" fontId="6" fillId="0" borderId="0" xfId="0" applyFont="1" applyAlignment="1">
      <alignment horizontal="center" vertical="center"/>
    </xf>
    <xf numFmtId="0" fontId="6" fillId="0" borderId="0" xfId="0" applyFont="1" applyAlignment="1">
      <alignment horizontal="left" wrapText="1" indent="1"/>
    </xf>
    <xf numFmtId="0" fontId="7" fillId="0" borderId="4" xfId="0" applyFont="1" applyBorder="1" applyAlignment="1">
      <alignment vertical="center"/>
    </xf>
    <xf numFmtId="0" fontId="6" fillId="0" borderId="6" xfId="0" applyFont="1" applyBorder="1"/>
    <xf numFmtId="0" fontId="6" fillId="0" borderId="6" xfId="0" applyFont="1" applyBorder="1" applyAlignment="1">
      <alignment horizontal="center" vertical="center"/>
    </xf>
    <xf numFmtId="0" fontId="6" fillId="0" borderId="6" xfId="0" applyFont="1" applyBorder="1" applyAlignment="1">
      <alignment horizontal="left" wrapText="1" indent="1"/>
    </xf>
    <xf numFmtId="0" fontId="6" fillId="0" borderId="7" xfId="0" applyFont="1" applyBorder="1"/>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2" xfId="0" applyFont="1" applyFill="1" applyBorder="1" applyAlignment="1">
      <alignment horizontal="center" vertical="center" wrapText="1"/>
    </xf>
    <xf numFmtId="1" fontId="8" fillId="2" borderId="12" xfId="0" applyNumberFormat="1" applyFont="1" applyFill="1" applyBorder="1" applyAlignment="1">
      <alignment horizontal="center" vertical="center" wrapText="1"/>
    </xf>
    <xf numFmtId="0" fontId="8" fillId="2" borderId="11" xfId="0" applyFont="1" applyFill="1" applyBorder="1" applyAlignment="1">
      <alignment horizontal="center" vertical="center" wrapText="1"/>
    </xf>
    <xf numFmtId="0" fontId="10" fillId="3" borderId="2" xfId="0" applyFont="1" applyFill="1" applyBorder="1" applyAlignment="1">
      <alignment horizontal="left" vertical="center" wrapText="1" indent="1"/>
    </xf>
    <xf numFmtId="1" fontId="6" fillId="0" borderId="2" xfId="0" applyNumberFormat="1" applyFont="1" applyBorder="1" applyAlignment="1">
      <alignment horizontal="center" vertical="center"/>
    </xf>
    <xf numFmtId="0" fontId="6" fillId="0" borderId="2" xfId="0" applyFont="1" applyBorder="1" applyAlignment="1">
      <alignment horizontal="left" vertical="center" wrapText="1" indent="1"/>
    </xf>
    <xf numFmtId="0" fontId="9" fillId="0" borderId="2" xfId="2" applyFont="1" applyBorder="1" applyAlignment="1">
      <alignment horizontal="left" vertical="center" wrapText="1" indent="1"/>
    </xf>
    <xf numFmtId="0" fontId="10" fillId="4" borderId="2" xfId="0" applyFont="1" applyFill="1" applyBorder="1" applyAlignment="1">
      <alignment horizontal="left" vertical="center" wrapText="1" indent="1"/>
    </xf>
    <xf numFmtId="0" fontId="6" fillId="0" borderId="0" xfId="0" applyFont="1" applyAlignment="1">
      <alignment horizontal="right"/>
    </xf>
    <xf numFmtId="9" fontId="6" fillId="0" borderId="2" xfId="1" applyFont="1" applyBorder="1" applyAlignment="1">
      <alignment horizontal="center" vertical="center"/>
    </xf>
    <xf numFmtId="9" fontId="6" fillId="0" borderId="0" xfId="1" applyFont="1" applyBorder="1" applyAlignment="1">
      <alignment horizontal="center" vertical="center"/>
    </xf>
    <xf numFmtId="0" fontId="7" fillId="0" borderId="4" xfId="0" applyFont="1" applyBorder="1"/>
    <xf numFmtId="0" fontId="6" fillId="0" borderId="6" xfId="0" applyFont="1" applyBorder="1" applyAlignment="1">
      <alignment horizontal="left" vertical="center" wrapText="1" indent="1"/>
    </xf>
    <xf numFmtId="0" fontId="10" fillId="0" borderId="2" xfId="0" applyFont="1" applyBorder="1" applyAlignment="1">
      <alignment horizontal="left" vertical="center" wrapText="1" indent="1"/>
    </xf>
    <xf numFmtId="1" fontId="10" fillId="7" borderId="2" xfId="0" applyNumberFormat="1" applyFont="1" applyFill="1" applyBorder="1" applyAlignment="1">
      <alignment horizontal="left" vertical="center" wrapText="1" indent="1"/>
    </xf>
    <xf numFmtId="1" fontId="10" fillId="4" borderId="7" xfId="0" applyNumberFormat="1" applyFont="1" applyFill="1" applyBorder="1" applyAlignment="1">
      <alignment horizontal="left" vertical="center" wrapText="1" indent="1"/>
    </xf>
    <xf numFmtId="1" fontId="10" fillId="7" borderId="6" xfId="0" applyNumberFormat="1" applyFont="1" applyFill="1" applyBorder="1" applyAlignment="1">
      <alignment horizontal="left" vertical="center" wrapText="1" indent="1"/>
    </xf>
    <xf numFmtId="1" fontId="10" fillId="3" borderId="2" xfId="0" applyNumberFormat="1" applyFont="1" applyFill="1" applyBorder="1" applyAlignment="1">
      <alignment horizontal="left" vertical="center" wrapText="1" indent="1"/>
    </xf>
    <xf numFmtId="0" fontId="6" fillId="7" borderId="2" xfId="0" applyFont="1" applyFill="1" applyBorder="1" applyAlignment="1">
      <alignment horizontal="left" vertical="center" wrapText="1" indent="1"/>
    </xf>
    <xf numFmtId="0" fontId="10" fillId="3" borderId="1" xfId="0" applyFont="1" applyFill="1" applyBorder="1" applyAlignment="1">
      <alignment horizontal="left" vertical="center" wrapText="1" indent="1"/>
    </xf>
    <xf numFmtId="0" fontId="10" fillId="0" borderId="2" xfId="0" applyFont="1" applyFill="1" applyBorder="1" applyAlignment="1">
      <alignment horizontal="left" vertical="center" wrapText="1" indent="1"/>
    </xf>
    <xf numFmtId="0" fontId="10" fillId="7" borderId="2" xfId="0" applyFont="1" applyFill="1" applyBorder="1" applyAlignment="1">
      <alignment horizontal="left" vertical="center" wrapText="1" indent="1"/>
    </xf>
    <xf numFmtId="0" fontId="10" fillId="7" borderId="2" xfId="0" applyFont="1" applyFill="1" applyBorder="1" applyAlignment="1">
      <alignment horizontal="center" vertical="center" wrapText="1"/>
    </xf>
    <xf numFmtId="0" fontId="10" fillId="5" borderId="2" xfId="0" applyFont="1" applyFill="1" applyBorder="1" applyAlignment="1">
      <alignment horizontal="left" vertical="center" wrapText="1" indent="1"/>
    </xf>
    <xf numFmtId="0" fontId="12" fillId="0" borderId="0" xfId="0" applyFont="1" applyAlignment="1">
      <alignment vertical="center"/>
    </xf>
    <xf numFmtId="0" fontId="8" fillId="2" borderId="0"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6" fillId="0" borderId="7" xfId="0" applyFont="1" applyBorder="1" applyAlignment="1">
      <alignment horizontal="left" vertical="center" wrapText="1" indent="1"/>
    </xf>
    <xf numFmtId="9" fontId="6" fillId="0" borderId="1" xfId="1" applyFont="1" applyBorder="1" applyAlignment="1">
      <alignment horizontal="center" vertical="center"/>
    </xf>
    <xf numFmtId="9" fontId="6" fillId="0" borderId="13" xfId="1" applyFont="1" applyBorder="1" applyAlignment="1">
      <alignment horizontal="center" vertical="center"/>
    </xf>
    <xf numFmtId="0" fontId="8" fillId="2" borderId="2" xfId="0" applyFont="1" applyFill="1" applyBorder="1" applyAlignment="1">
      <alignment horizontal="center" vertical="center" wrapText="1"/>
    </xf>
    <xf numFmtId="0" fontId="6" fillId="0" borderId="2" xfId="0" applyFont="1" applyBorder="1" applyAlignment="1">
      <alignment horizontal="center" vertical="center"/>
    </xf>
    <xf numFmtId="0" fontId="6" fillId="5" borderId="7" xfId="0" applyFont="1" applyFill="1" applyBorder="1" applyAlignment="1">
      <alignment horizontal="left" vertical="center" wrapText="1" indent="1"/>
    </xf>
    <xf numFmtId="0" fontId="10" fillId="0" borderId="1" xfId="0" applyFont="1" applyBorder="1" applyAlignment="1">
      <alignment horizontal="left" vertical="center" wrapText="1" indent="1"/>
    </xf>
    <xf numFmtId="0" fontId="6" fillId="5" borderId="1" xfId="0" applyFont="1" applyFill="1" applyBorder="1" applyAlignment="1">
      <alignment horizontal="left" vertical="center" wrapText="1" indent="1"/>
    </xf>
    <xf numFmtId="0" fontId="9" fillId="6" borderId="2" xfId="2" applyFont="1" applyFill="1" applyBorder="1" applyAlignment="1">
      <alignment horizontal="left" vertical="center" wrapText="1" indent="1"/>
    </xf>
    <xf numFmtId="0" fontId="10" fillId="6" borderId="2" xfId="0" applyFont="1" applyFill="1" applyBorder="1" applyAlignment="1">
      <alignment horizontal="left" vertical="center" wrapText="1" indent="1"/>
    </xf>
    <xf numFmtId="1" fontId="10" fillId="3" borderId="1" xfId="0" applyNumberFormat="1" applyFont="1" applyFill="1" applyBorder="1" applyAlignment="1">
      <alignment horizontal="left" vertical="center" wrapText="1" indent="1"/>
    </xf>
    <xf numFmtId="1" fontId="6" fillId="0" borderId="1" xfId="0" applyNumberFormat="1" applyFont="1" applyBorder="1" applyAlignment="1">
      <alignment horizontal="center" vertical="center"/>
    </xf>
    <xf numFmtId="1" fontId="6" fillId="0" borderId="2" xfId="0" applyNumberFormat="1" applyFont="1" applyBorder="1" applyAlignment="1">
      <alignment horizontal="center" vertical="center"/>
    </xf>
    <xf numFmtId="0" fontId="10" fillId="7" borderId="1" xfId="0" applyFont="1" applyFill="1" applyBorder="1" applyAlignment="1">
      <alignment horizontal="left" vertical="center" wrapText="1" indent="1"/>
    </xf>
    <xf numFmtId="1" fontId="6" fillId="0" borderId="2" xfId="0" applyNumberFormat="1" applyFont="1" applyBorder="1" applyAlignment="1">
      <alignment horizontal="center" vertical="center"/>
    </xf>
    <xf numFmtId="0" fontId="10" fillId="3" borderId="2" xfId="0" applyFont="1" applyFill="1" applyBorder="1" applyAlignment="1">
      <alignment horizontal="center" vertical="center" wrapText="1"/>
    </xf>
    <xf numFmtId="1" fontId="10" fillId="7" borderId="16" xfId="0" applyNumberFormat="1" applyFont="1" applyFill="1" applyBorder="1" applyAlignment="1">
      <alignment horizontal="left" vertical="center" wrapText="1" indent="1"/>
    </xf>
    <xf numFmtId="1" fontId="6" fillId="0" borderId="0" xfId="0" applyNumberFormat="1" applyFont="1" applyAlignment="1">
      <alignment horizontal="center" vertical="center"/>
    </xf>
    <xf numFmtId="0" fontId="15" fillId="0" borderId="0" xfId="0" applyFont="1"/>
    <xf numFmtId="0" fontId="15" fillId="0" borderId="0" xfId="0" applyFont="1" applyAlignment="1">
      <alignment horizontal="center" vertical="center"/>
    </xf>
    <xf numFmtId="0" fontId="16" fillId="0" borderId="0" xfId="0" applyFont="1"/>
    <xf numFmtId="0" fontId="10" fillId="3" borderId="1" xfId="0" applyFont="1" applyFill="1" applyBorder="1" applyAlignment="1">
      <alignment horizontal="left" vertical="center" wrapText="1" indent="1"/>
    </xf>
    <xf numFmtId="1" fontId="6" fillId="0" borderId="2" xfId="0" applyNumberFormat="1" applyFont="1" applyBorder="1" applyAlignment="1">
      <alignment horizontal="center" vertical="center"/>
    </xf>
    <xf numFmtId="0" fontId="10" fillId="3" borderId="2" xfId="0" applyFont="1" applyFill="1" applyBorder="1" applyAlignment="1">
      <alignment horizontal="center" vertical="center" wrapText="1"/>
    </xf>
    <xf numFmtId="1" fontId="10" fillId="3" borderId="1" xfId="0" applyNumberFormat="1" applyFont="1" applyFill="1" applyBorder="1" applyAlignment="1">
      <alignment horizontal="left" vertical="center" wrapText="1" indent="1"/>
    </xf>
    <xf numFmtId="0" fontId="6" fillId="0" borderId="2" xfId="0" applyFont="1" applyBorder="1" applyAlignment="1">
      <alignment horizontal="left" vertical="center" wrapText="1" indent="1"/>
    </xf>
    <xf numFmtId="0" fontId="10" fillId="0" borderId="1" xfId="0" applyFont="1" applyBorder="1" applyAlignment="1">
      <alignment horizontal="left" vertical="center" wrapText="1" indent="1"/>
    </xf>
    <xf numFmtId="1" fontId="10" fillId="3" borderId="1" xfId="0" applyNumberFormat="1" applyFont="1" applyFill="1" applyBorder="1" applyAlignment="1">
      <alignment horizontal="left" vertical="center" wrapText="1" indent="1"/>
    </xf>
    <xf numFmtId="1" fontId="6" fillId="0" borderId="1" xfId="0" applyNumberFormat="1" applyFont="1" applyBorder="1" applyAlignment="1">
      <alignment horizontal="center" vertical="center"/>
    </xf>
    <xf numFmtId="0" fontId="10" fillId="0" borderId="2" xfId="0" applyFont="1" applyBorder="1" applyAlignment="1">
      <alignment horizontal="left" vertical="center" wrapText="1" indent="1"/>
    </xf>
    <xf numFmtId="0" fontId="6" fillId="0" borderId="7" xfId="0" applyFont="1" applyBorder="1" applyAlignment="1">
      <alignment horizontal="left" vertical="center" wrapText="1" indent="1"/>
    </xf>
    <xf numFmtId="1" fontId="6" fillId="0" borderId="2" xfId="0" applyNumberFormat="1" applyFont="1" applyBorder="1" applyAlignment="1">
      <alignment horizontal="center" vertical="center"/>
    </xf>
    <xf numFmtId="0" fontId="10" fillId="3" borderId="1" xfId="0" applyFont="1" applyFill="1" applyBorder="1" applyAlignment="1">
      <alignment horizontal="left" vertical="center" wrapText="1" indent="1"/>
    </xf>
    <xf numFmtId="0" fontId="10" fillId="3" borderId="2" xfId="0" applyFont="1" applyFill="1" applyBorder="1" applyAlignment="1">
      <alignment horizontal="center" vertical="center" wrapText="1"/>
    </xf>
    <xf numFmtId="0" fontId="10" fillId="3" borderId="5" xfId="0" applyFont="1" applyFill="1" applyBorder="1" applyAlignment="1">
      <alignment horizontal="left" vertical="center" wrapText="1" indent="1"/>
    </xf>
    <xf numFmtId="0" fontId="10" fillId="3" borderId="4" xfId="0" applyFont="1" applyFill="1" applyBorder="1" applyAlignment="1">
      <alignment horizontal="left" vertical="center" wrapText="1" indent="1"/>
    </xf>
    <xf numFmtId="0" fontId="6" fillId="0" borderId="2"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3" borderId="1" xfId="0" applyFont="1" applyFill="1" applyBorder="1" applyAlignment="1">
      <alignment horizontal="left" vertical="center" wrapText="1" indent="1"/>
    </xf>
    <xf numFmtId="0" fontId="10" fillId="0" borderId="2" xfId="0" applyFont="1" applyBorder="1" applyAlignment="1">
      <alignment horizontal="left" vertical="center" wrapText="1" indent="1"/>
    </xf>
    <xf numFmtId="1" fontId="6" fillId="0" borderId="2" xfId="0" applyNumberFormat="1" applyFont="1" applyBorder="1" applyAlignment="1">
      <alignment horizontal="center" vertical="center"/>
    </xf>
    <xf numFmtId="1" fontId="6" fillId="0" borderId="1" xfId="0" applyNumberFormat="1" applyFont="1" applyBorder="1" applyAlignment="1">
      <alignment horizontal="center" vertical="center"/>
    </xf>
    <xf numFmtId="0" fontId="10" fillId="3" borderId="2" xfId="0" applyFont="1" applyFill="1" applyBorder="1" applyAlignment="1">
      <alignment horizontal="center" vertical="center" wrapText="1"/>
    </xf>
    <xf numFmtId="0" fontId="6" fillId="0" borderId="7" xfId="0" applyFont="1" applyBorder="1" applyAlignment="1">
      <alignment horizontal="left" vertical="center" wrapText="1" indent="1"/>
    </xf>
    <xf numFmtId="1" fontId="10" fillId="3" borderId="1" xfId="0" applyNumberFormat="1" applyFont="1" applyFill="1" applyBorder="1" applyAlignment="1">
      <alignment horizontal="left" vertical="center" wrapText="1" indent="1"/>
    </xf>
    <xf numFmtId="0" fontId="17" fillId="0" borderId="17" xfId="0" applyFont="1" applyBorder="1" applyAlignment="1">
      <alignment horizontal="center" vertical="center" wrapText="1"/>
    </xf>
    <xf numFmtId="0" fontId="17" fillId="0" borderId="0" xfId="0" applyFont="1" applyAlignment="1">
      <alignment horizontal="center" vertical="center" wrapText="1"/>
    </xf>
    <xf numFmtId="0" fontId="17" fillId="0" borderId="0" xfId="0" applyFont="1"/>
    <xf numFmtId="0" fontId="16" fillId="0" borderId="0" xfId="0" applyFont="1" applyAlignment="1">
      <alignment horizontal="center"/>
    </xf>
    <xf numFmtId="0" fontId="18" fillId="0" borderId="0" xfId="0" applyFont="1" applyAlignment="1">
      <alignment horizontal="center"/>
    </xf>
    <xf numFmtId="0" fontId="16" fillId="0" borderId="22" xfId="0" applyFont="1" applyBorder="1"/>
    <xf numFmtId="0" fontId="16" fillId="0" borderId="23" xfId="0" applyFont="1" applyBorder="1" applyAlignment="1">
      <alignment horizontal="center"/>
    </xf>
    <xf numFmtId="0" fontId="16" fillId="10" borderId="23" xfId="0" applyFont="1" applyFill="1" applyBorder="1" applyAlignment="1">
      <alignment horizontal="center"/>
    </xf>
    <xf numFmtId="0" fontId="16" fillId="11" borderId="23" xfId="0" applyFont="1" applyFill="1" applyBorder="1" applyAlignment="1">
      <alignment horizontal="center"/>
    </xf>
    <xf numFmtId="0" fontId="16" fillId="0" borderId="24" xfId="0" applyFont="1" applyBorder="1" applyAlignment="1">
      <alignment horizontal="center"/>
    </xf>
    <xf numFmtId="0" fontId="16" fillId="0" borderId="25" xfId="0" applyFont="1" applyBorder="1" applyAlignment="1">
      <alignment horizontal="left" indent="1"/>
    </xf>
    <xf numFmtId="0" fontId="16" fillId="0" borderId="2" xfId="0" applyFont="1" applyBorder="1" applyAlignment="1">
      <alignment horizontal="center"/>
    </xf>
    <xf numFmtId="0" fontId="16" fillId="10" borderId="2" xfId="0" applyFont="1" applyFill="1" applyBorder="1" applyAlignment="1">
      <alignment horizontal="center"/>
    </xf>
    <xf numFmtId="0" fontId="16" fillId="11" borderId="2" xfId="0" applyFont="1" applyFill="1" applyBorder="1" applyAlignment="1">
      <alignment horizontal="center"/>
    </xf>
    <xf numFmtId="0" fontId="16" fillId="0" borderId="26" xfId="0" applyFont="1" applyBorder="1" applyAlignment="1">
      <alignment horizontal="center"/>
    </xf>
    <xf numFmtId="0" fontId="16" fillId="0" borderId="25" xfId="0" applyFont="1" applyBorder="1"/>
    <xf numFmtId="0" fontId="19" fillId="0" borderId="25" xfId="0" applyFont="1" applyBorder="1" applyAlignment="1">
      <alignment horizontal="left" indent="1"/>
    </xf>
    <xf numFmtId="0" fontId="16" fillId="0" borderId="25" xfId="0" applyFont="1" applyBorder="1" applyAlignment="1">
      <alignment horizontal="left"/>
    </xf>
    <xf numFmtId="0" fontId="19" fillId="0" borderId="27" xfId="0" applyFont="1" applyBorder="1" applyAlignment="1">
      <alignment horizontal="left" indent="1"/>
    </xf>
    <xf numFmtId="0" fontId="16" fillId="0" borderId="28" xfId="0" applyFont="1" applyBorder="1" applyAlignment="1">
      <alignment horizontal="center"/>
    </xf>
    <xf numFmtId="0" fontId="16" fillId="10" borderId="28" xfId="0" applyFont="1" applyFill="1" applyBorder="1" applyAlignment="1">
      <alignment horizontal="center"/>
    </xf>
    <xf numFmtId="0" fontId="16" fillId="11" borderId="28" xfId="0" applyFont="1" applyFill="1" applyBorder="1" applyAlignment="1">
      <alignment horizontal="center"/>
    </xf>
    <xf numFmtId="0" fontId="16" fillId="0" borderId="29" xfId="0" applyFont="1" applyBorder="1" applyAlignment="1">
      <alignment horizontal="center"/>
    </xf>
    <xf numFmtId="0" fontId="16" fillId="10" borderId="0" xfId="0" applyFont="1" applyFill="1" applyAlignment="1">
      <alignment horizontal="center"/>
    </xf>
    <xf numFmtId="0" fontId="16" fillId="11" borderId="0" xfId="0" applyFont="1" applyFill="1" applyAlignment="1">
      <alignment horizontal="center"/>
    </xf>
    <xf numFmtId="0" fontId="16" fillId="0" borderId="27" xfId="0" applyFont="1" applyBorder="1"/>
    <xf numFmtId="0" fontId="16" fillId="10" borderId="0" xfId="0" applyFont="1" applyFill="1"/>
    <xf numFmtId="0" fontId="16" fillId="11" borderId="0" xfId="0" applyFont="1" applyFill="1"/>
    <xf numFmtId="0" fontId="16" fillId="0" borderId="22" xfId="0" applyFont="1" applyBorder="1" applyAlignment="1">
      <alignment horizontal="left"/>
    </xf>
    <xf numFmtId="0" fontId="19" fillId="0" borderId="30" xfId="0" applyFont="1" applyBorder="1" applyAlignment="1">
      <alignment horizontal="left" indent="1"/>
    </xf>
    <xf numFmtId="0" fontId="16" fillId="0" borderId="31" xfId="0" applyFont="1" applyBorder="1" applyAlignment="1">
      <alignment horizontal="center"/>
    </xf>
    <xf numFmtId="0" fontId="16" fillId="10" borderId="31" xfId="0" applyFont="1" applyFill="1" applyBorder="1" applyAlignment="1">
      <alignment horizontal="center"/>
    </xf>
    <xf numFmtId="0" fontId="16" fillId="11" borderId="31" xfId="0" applyFont="1" applyFill="1" applyBorder="1" applyAlignment="1">
      <alignment horizontal="center"/>
    </xf>
    <xf numFmtId="0" fontId="16" fillId="0" borderId="33" xfId="0" applyFont="1" applyBorder="1" applyAlignment="1">
      <alignment horizontal="left"/>
    </xf>
    <xf numFmtId="0" fontId="16" fillId="0" borderId="3" xfId="0" applyFont="1" applyBorder="1" applyAlignment="1">
      <alignment horizontal="center"/>
    </xf>
    <xf numFmtId="0" fontId="16" fillId="10" borderId="3" xfId="0" applyFont="1" applyFill="1" applyBorder="1" applyAlignment="1">
      <alignment horizontal="center"/>
    </xf>
    <xf numFmtId="0" fontId="16" fillId="11" borderId="3" xfId="0" applyFont="1" applyFill="1" applyBorder="1" applyAlignment="1">
      <alignment horizontal="center"/>
    </xf>
    <xf numFmtId="0" fontId="16" fillId="0" borderId="27" xfId="0" applyFont="1" applyBorder="1" applyAlignment="1">
      <alignment horizontal="left"/>
    </xf>
    <xf numFmtId="0" fontId="20" fillId="0" borderId="22" xfId="0" applyFont="1" applyBorder="1" applyAlignment="1">
      <alignment horizontal="left"/>
    </xf>
    <xf numFmtId="0" fontId="19" fillId="0" borderId="22" xfId="0" applyFont="1" applyBorder="1" applyAlignment="1">
      <alignment horizontal="left" indent="1"/>
    </xf>
    <xf numFmtId="0" fontId="21" fillId="0" borderId="25" xfId="0" applyFont="1" applyBorder="1" applyAlignment="1">
      <alignment horizontal="left" indent="1"/>
    </xf>
    <xf numFmtId="0" fontId="16" fillId="0" borderId="35" xfId="0" applyFont="1" applyBorder="1" applyAlignment="1">
      <alignment horizontal="left"/>
    </xf>
    <xf numFmtId="0" fontId="16" fillId="0" borderId="36" xfId="0" applyFont="1" applyBorder="1" applyAlignment="1">
      <alignment horizontal="center"/>
    </xf>
    <xf numFmtId="0" fontId="16" fillId="10" borderId="36" xfId="0" applyFont="1" applyFill="1" applyBorder="1" applyAlignment="1">
      <alignment horizontal="center"/>
    </xf>
    <xf numFmtId="0" fontId="16" fillId="11" borderId="36" xfId="0" applyFont="1" applyFill="1" applyBorder="1" applyAlignment="1">
      <alignment horizontal="center"/>
    </xf>
    <xf numFmtId="0" fontId="16" fillId="0" borderId="33" xfId="0" applyFont="1" applyBorder="1"/>
    <xf numFmtId="0" fontId="17" fillId="0" borderId="0" xfId="0" applyFont="1" applyAlignment="1">
      <alignment horizontal="left"/>
    </xf>
    <xf numFmtId="0" fontId="16" fillId="13" borderId="23" xfId="0" applyFont="1" applyFill="1" applyBorder="1" applyAlignment="1">
      <alignment horizontal="center"/>
    </xf>
    <xf numFmtId="0" fontId="16" fillId="13" borderId="2" xfId="0" applyFont="1" applyFill="1" applyBorder="1" applyAlignment="1">
      <alignment horizontal="center"/>
    </xf>
    <xf numFmtId="0" fontId="16" fillId="13" borderId="28" xfId="0" applyFont="1" applyFill="1" applyBorder="1" applyAlignment="1">
      <alignment horizontal="center"/>
    </xf>
    <xf numFmtId="0" fontId="16" fillId="13" borderId="0" xfId="0" applyFont="1" applyFill="1" applyAlignment="1">
      <alignment horizontal="center"/>
    </xf>
    <xf numFmtId="0" fontId="16" fillId="0" borderId="0" xfId="0" applyFont="1" applyAlignment="1">
      <alignment horizontal="left"/>
    </xf>
    <xf numFmtId="0" fontId="16" fillId="0" borderId="0" xfId="0" applyFont="1" applyAlignment="1">
      <alignment horizontal="right"/>
    </xf>
    <xf numFmtId="9" fontId="16" fillId="0" borderId="0" xfId="1" applyFont="1" applyAlignment="1">
      <alignment horizontal="center"/>
    </xf>
    <xf numFmtId="9" fontId="16" fillId="0" borderId="0" xfId="1" applyFont="1" applyFill="1" applyAlignment="1">
      <alignment horizontal="center"/>
    </xf>
    <xf numFmtId="0" fontId="10" fillId="3" borderId="2" xfId="0" applyFont="1" applyFill="1" applyBorder="1" applyAlignment="1">
      <alignment horizontal="left" vertical="center" wrapText="1" indent="1"/>
    </xf>
    <xf numFmtId="0" fontId="18" fillId="8" borderId="23" xfId="0" applyFont="1" applyFill="1" applyBorder="1" applyAlignment="1">
      <alignment horizontal="center"/>
    </xf>
    <xf numFmtId="0" fontId="18" fillId="0" borderId="23" xfId="0" applyFont="1" applyBorder="1" applyAlignment="1">
      <alignment horizontal="center"/>
    </xf>
    <xf numFmtId="0" fontId="18" fillId="9" borderId="23" xfId="0" applyFont="1" applyFill="1" applyBorder="1" applyAlignment="1">
      <alignment horizontal="center"/>
    </xf>
    <xf numFmtId="0" fontId="18" fillId="8" borderId="2" xfId="0" applyFont="1" applyFill="1" applyBorder="1" applyAlignment="1">
      <alignment horizontal="center"/>
    </xf>
    <xf numFmtId="0" fontId="18" fillId="0" borderId="2" xfId="0" applyFont="1" applyBorder="1" applyAlignment="1">
      <alignment horizontal="center"/>
    </xf>
    <xf numFmtId="0" fontId="18" fillId="9" borderId="2" xfId="0" applyFont="1" applyFill="1" applyBorder="1" applyAlignment="1">
      <alignment horizontal="center"/>
    </xf>
    <xf numFmtId="0" fontId="18" fillId="8" borderId="28" xfId="0" applyFont="1" applyFill="1" applyBorder="1" applyAlignment="1">
      <alignment horizontal="center"/>
    </xf>
    <xf numFmtId="0" fontId="18" fillId="0" borderId="28" xfId="0" applyFont="1" applyBorder="1" applyAlignment="1">
      <alignment horizontal="center"/>
    </xf>
    <xf numFmtId="0" fontId="18" fillId="9" borderId="28" xfId="0" applyFont="1" applyFill="1" applyBorder="1" applyAlignment="1">
      <alignment horizontal="center"/>
    </xf>
    <xf numFmtId="0" fontId="18" fillId="8" borderId="0" xfId="0" applyFont="1" applyFill="1" applyAlignment="1">
      <alignment horizontal="center"/>
    </xf>
    <xf numFmtId="0" fontId="18" fillId="9" borderId="0" xfId="0" applyFont="1" applyFill="1" applyAlignment="1">
      <alignment horizontal="center"/>
    </xf>
    <xf numFmtId="0" fontId="18" fillId="8" borderId="0" xfId="0" applyFont="1" applyFill="1"/>
    <xf numFmtId="0" fontId="18" fillId="9" borderId="0" xfId="0" applyFont="1" applyFill="1"/>
    <xf numFmtId="0" fontId="18" fillId="8" borderId="31" xfId="0" applyFont="1" applyFill="1" applyBorder="1" applyAlignment="1">
      <alignment horizontal="center"/>
    </xf>
    <xf numFmtId="0" fontId="18" fillId="0" borderId="31" xfId="0" applyFont="1" applyBorder="1" applyAlignment="1">
      <alignment horizontal="center"/>
    </xf>
    <xf numFmtId="0" fontId="18" fillId="9" borderId="31" xfId="0" applyFont="1" applyFill="1" applyBorder="1" applyAlignment="1">
      <alignment horizontal="center"/>
    </xf>
    <xf numFmtId="0" fontId="18" fillId="8" borderId="3" xfId="0" applyFont="1" applyFill="1" applyBorder="1" applyAlignment="1">
      <alignment horizontal="center"/>
    </xf>
    <xf numFmtId="0" fontId="18" fillId="0" borderId="3" xfId="0" applyFont="1" applyBorder="1" applyAlignment="1">
      <alignment horizontal="center"/>
    </xf>
    <xf numFmtId="0" fontId="18" fillId="9" borderId="3" xfId="0" applyFont="1" applyFill="1" applyBorder="1" applyAlignment="1">
      <alignment horizontal="center"/>
    </xf>
    <xf numFmtId="0" fontId="18" fillId="8" borderId="36" xfId="0" applyFont="1" applyFill="1" applyBorder="1" applyAlignment="1">
      <alignment horizontal="center"/>
    </xf>
    <xf numFmtId="0" fontId="18" fillId="0" borderId="36" xfId="0" applyFont="1" applyBorder="1" applyAlignment="1">
      <alignment horizontal="center"/>
    </xf>
    <xf numFmtId="0" fontId="18" fillId="9" borderId="36" xfId="0" applyFont="1" applyFill="1" applyBorder="1" applyAlignment="1">
      <alignment horizontal="center"/>
    </xf>
    <xf numFmtId="9" fontId="18" fillId="0" borderId="0" xfId="1" applyFont="1" applyAlignment="1">
      <alignment horizontal="center"/>
    </xf>
    <xf numFmtId="0" fontId="18" fillId="12" borderId="23" xfId="0" applyFont="1" applyFill="1" applyBorder="1" applyAlignment="1">
      <alignment horizontal="center"/>
    </xf>
    <xf numFmtId="0" fontId="18" fillId="0" borderId="24" xfId="0" applyFont="1" applyBorder="1" applyAlignment="1">
      <alignment horizontal="center"/>
    </xf>
    <xf numFmtId="0" fontId="18" fillId="12" borderId="2" xfId="0" applyFont="1" applyFill="1" applyBorder="1" applyAlignment="1">
      <alignment horizontal="center"/>
    </xf>
    <xf numFmtId="0" fontId="18" fillId="0" borderId="26" xfId="0" applyFont="1" applyBorder="1" applyAlignment="1">
      <alignment horizontal="center"/>
    </xf>
    <xf numFmtId="0" fontId="18" fillId="12" borderId="28" xfId="0" applyFont="1" applyFill="1" applyBorder="1" applyAlignment="1">
      <alignment horizontal="center"/>
    </xf>
    <xf numFmtId="0" fontId="18" fillId="0" borderId="29" xfId="0" applyFont="1" applyBorder="1" applyAlignment="1">
      <alignment horizontal="center"/>
    </xf>
    <xf numFmtId="0" fontId="18" fillId="12" borderId="0" xfId="0" applyFont="1" applyFill="1" applyAlignment="1">
      <alignment horizontal="center"/>
    </xf>
    <xf numFmtId="0" fontId="18" fillId="12" borderId="0" xfId="0" applyFont="1" applyFill="1"/>
    <xf numFmtId="0" fontId="18" fillId="12" borderId="31" xfId="0" applyFont="1" applyFill="1" applyBorder="1" applyAlignment="1">
      <alignment horizontal="center"/>
    </xf>
    <xf numFmtId="0" fontId="18" fillId="0" borderId="32" xfId="0" applyFont="1" applyBorder="1" applyAlignment="1">
      <alignment horizontal="center"/>
    </xf>
    <xf numFmtId="0" fontId="18" fillId="12" borderId="3" xfId="0" applyFont="1" applyFill="1" applyBorder="1" applyAlignment="1">
      <alignment horizontal="center"/>
    </xf>
    <xf numFmtId="0" fontId="18" fillId="0" borderId="34" xfId="0" applyFont="1" applyBorder="1" applyAlignment="1">
      <alignment horizontal="center"/>
    </xf>
    <xf numFmtId="0" fontId="18" fillId="12" borderId="36" xfId="0" applyFont="1" applyFill="1" applyBorder="1" applyAlignment="1">
      <alignment horizontal="center"/>
    </xf>
    <xf numFmtId="0" fontId="18" fillId="0" borderId="37" xfId="0" applyFont="1" applyBorder="1" applyAlignment="1">
      <alignment horizontal="center"/>
    </xf>
    <xf numFmtId="0" fontId="18" fillId="10" borderId="23" xfId="0" applyFont="1" applyFill="1" applyBorder="1" applyAlignment="1">
      <alignment horizontal="center"/>
    </xf>
    <xf numFmtId="0" fontId="18" fillId="10" borderId="2" xfId="0" applyFont="1" applyFill="1" applyBorder="1" applyAlignment="1">
      <alignment horizontal="center"/>
    </xf>
    <xf numFmtId="0" fontId="18" fillId="10" borderId="28" xfId="0" applyFont="1" applyFill="1" applyBorder="1" applyAlignment="1">
      <alignment horizontal="center"/>
    </xf>
    <xf numFmtId="0" fontId="18" fillId="10" borderId="0" xfId="0" applyFont="1" applyFill="1" applyAlignment="1">
      <alignment horizontal="center"/>
    </xf>
    <xf numFmtId="0" fontId="18" fillId="10" borderId="0" xfId="0" applyFont="1" applyFill="1"/>
    <xf numFmtId="0" fontId="18" fillId="10" borderId="31" xfId="0" applyFont="1" applyFill="1" applyBorder="1" applyAlignment="1">
      <alignment horizontal="center"/>
    </xf>
    <xf numFmtId="0" fontId="18" fillId="10" borderId="3" xfId="0" applyFont="1" applyFill="1" applyBorder="1" applyAlignment="1">
      <alignment horizontal="center"/>
    </xf>
    <xf numFmtId="0" fontId="18" fillId="10" borderId="36" xfId="0" applyFont="1" applyFill="1" applyBorder="1" applyAlignment="1">
      <alignment horizontal="center"/>
    </xf>
    <xf numFmtId="9" fontId="18" fillId="0" borderId="0" xfId="1" applyFont="1" applyFill="1" applyAlignment="1">
      <alignment horizontal="center"/>
    </xf>
    <xf numFmtId="0" fontId="18" fillId="13" borderId="23" xfId="0" applyFont="1" applyFill="1" applyBorder="1" applyAlignment="1">
      <alignment horizontal="center"/>
    </xf>
    <xf numFmtId="0" fontId="18" fillId="13" borderId="2" xfId="0" applyFont="1" applyFill="1" applyBorder="1" applyAlignment="1">
      <alignment horizontal="center"/>
    </xf>
    <xf numFmtId="0" fontId="18" fillId="13" borderId="28" xfId="0" applyFont="1" applyFill="1" applyBorder="1" applyAlignment="1">
      <alignment horizontal="center"/>
    </xf>
    <xf numFmtId="0" fontId="18" fillId="13" borderId="0" xfId="0" applyFont="1" applyFill="1" applyAlignment="1">
      <alignment horizontal="center"/>
    </xf>
    <xf numFmtId="0" fontId="18" fillId="11" borderId="23" xfId="0" applyFont="1" applyFill="1" applyBorder="1" applyAlignment="1">
      <alignment horizontal="center"/>
    </xf>
    <xf numFmtId="0" fontId="18" fillId="11" borderId="2" xfId="0" applyFont="1" applyFill="1" applyBorder="1" applyAlignment="1">
      <alignment horizontal="center"/>
    </xf>
    <xf numFmtId="0" fontId="18" fillId="11" borderId="28" xfId="0" applyFont="1" applyFill="1" applyBorder="1" applyAlignment="1">
      <alignment horizontal="center"/>
    </xf>
    <xf numFmtId="0" fontId="18" fillId="11" borderId="0" xfId="0" applyFont="1" applyFill="1" applyAlignment="1">
      <alignment horizontal="center"/>
    </xf>
    <xf numFmtId="0" fontId="18" fillId="11" borderId="0" xfId="0" applyFont="1" applyFill="1"/>
    <xf numFmtId="0" fontId="18" fillId="11" borderId="31" xfId="0" applyFont="1" applyFill="1" applyBorder="1" applyAlignment="1">
      <alignment horizontal="center"/>
    </xf>
    <xf numFmtId="0" fontId="18" fillId="11" borderId="3" xfId="0" applyFont="1" applyFill="1" applyBorder="1" applyAlignment="1">
      <alignment horizontal="center"/>
    </xf>
    <xf numFmtId="0" fontId="18" fillId="11" borderId="36" xfId="0" applyFont="1" applyFill="1" applyBorder="1" applyAlignment="1">
      <alignment horizontal="center"/>
    </xf>
    <xf numFmtId="0" fontId="18" fillId="5" borderId="0" xfId="0" applyFont="1" applyFill="1" applyAlignment="1">
      <alignment horizontal="center"/>
    </xf>
    <xf numFmtId="0" fontId="16" fillId="5" borderId="0" xfId="0" applyFont="1" applyFill="1"/>
    <xf numFmtId="1" fontId="10" fillId="3" borderId="1" xfId="0" applyNumberFormat="1" applyFont="1" applyFill="1" applyBorder="1" applyAlignment="1">
      <alignment horizontal="left" vertical="center" wrapText="1" indent="1"/>
    </xf>
    <xf numFmtId="0" fontId="10" fillId="3" borderId="1" xfId="0" applyFont="1" applyFill="1" applyBorder="1" applyAlignment="1">
      <alignment horizontal="left" vertical="center" wrapText="1" indent="1"/>
    </xf>
    <xf numFmtId="0" fontId="6" fillId="0" borderId="2"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0" borderId="2" xfId="0" applyFont="1" applyBorder="1" applyAlignment="1">
      <alignment horizontal="left" vertical="center" wrapText="1" indent="1"/>
    </xf>
    <xf numFmtId="1" fontId="6" fillId="0" borderId="2" xfId="0" applyNumberFormat="1" applyFont="1" applyBorder="1" applyAlignment="1">
      <alignment horizontal="center" vertical="center"/>
    </xf>
    <xf numFmtId="1" fontId="6" fillId="0" borderId="1" xfId="0" applyNumberFormat="1" applyFont="1" applyBorder="1" applyAlignment="1">
      <alignment horizontal="center" vertical="center"/>
    </xf>
    <xf numFmtId="0" fontId="10" fillId="3" borderId="2" xfId="0" applyFont="1" applyFill="1" applyBorder="1" applyAlignment="1">
      <alignment horizontal="center" vertical="center" wrapText="1"/>
    </xf>
    <xf numFmtId="0" fontId="6" fillId="0" borderId="7" xfId="0" applyFont="1" applyBorder="1" applyAlignment="1">
      <alignment horizontal="left" vertical="center" wrapText="1" indent="1"/>
    </xf>
    <xf numFmtId="0" fontId="10" fillId="3" borderId="2" xfId="0" applyFont="1" applyFill="1" applyBorder="1" applyAlignment="1">
      <alignment horizontal="left" vertical="center" wrapText="1" indent="1"/>
    </xf>
    <xf numFmtId="0" fontId="24" fillId="0" borderId="0" xfId="0" applyFont="1" applyAlignment="1">
      <alignment horizontal="center"/>
    </xf>
    <xf numFmtId="0" fontId="24" fillId="8" borderId="23" xfId="0" applyFont="1" applyFill="1" applyBorder="1" applyAlignment="1">
      <alignment horizontal="center"/>
    </xf>
    <xf numFmtId="0" fontId="24" fillId="0" borderId="23" xfId="0" applyFont="1" applyBorder="1" applyAlignment="1">
      <alignment horizontal="center"/>
    </xf>
    <xf numFmtId="0" fontId="24" fillId="9" borderId="23" xfId="0" applyFont="1" applyFill="1" applyBorder="1" applyAlignment="1">
      <alignment horizontal="center"/>
    </xf>
    <xf numFmtId="0" fontId="24" fillId="10" borderId="23" xfId="0" applyFont="1" applyFill="1" applyBorder="1" applyAlignment="1">
      <alignment horizontal="center"/>
    </xf>
    <xf numFmtId="0" fontId="24" fillId="11" borderId="23" xfId="0" applyFont="1" applyFill="1" applyBorder="1" applyAlignment="1">
      <alignment horizontal="center"/>
    </xf>
    <xf numFmtId="0" fontId="24" fillId="12" borderId="23" xfId="0" applyFont="1" applyFill="1" applyBorder="1" applyAlignment="1">
      <alignment horizontal="center"/>
    </xf>
    <xf numFmtId="0" fontId="24" fillId="0" borderId="24" xfId="0" applyFont="1" applyBorder="1" applyAlignment="1">
      <alignment horizontal="center"/>
    </xf>
    <xf numFmtId="0" fontId="24" fillId="8" borderId="2" xfId="0" applyFont="1" applyFill="1" applyBorder="1" applyAlignment="1">
      <alignment horizontal="center"/>
    </xf>
    <xf numFmtId="0" fontId="24" fillId="0" borderId="2" xfId="0" applyFont="1" applyBorder="1" applyAlignment="1">
      <alignment horizontal="center"/>
    </xf>
    <xf numFmtId="0" fontId="24" fillId="9" borderId="2" xfId="0" applyFont="1" applyFill="1" applyBorder="1" applyAlignment="1">
      <alignment horizontal="center"/>
    </xf>
    <xf numFmtId="0" fontId="24" fillId="10" borderId="2" xfId="0" applyFont="1" applyFill="1" applyBorder="1" applyAlignment="1">
      <alignment horizontal="center"/>
    </xf>
    <xf numFmtId="0" fontId="24" fillId="11" borderId="2" xfId="0" applyFont="1" applyFill="1" applyBorder="1" applyAlignment="1">
      <alignment horizontal="center"/>
    </xf>
    <xf numFmtId="0" fontId="24" fillId="12" borderId="2" xfId="0" applyFont="1" applyFill="1" applyBorder="1" applyAlignment="1">
      <alignment horizontal="center"/>
    </xf>
    <xf numFmtId="0" fontId="24" fillId="0" borderId="26" xfId="0" applyFont="1" applyBorder="1" applyAlignment="1">
      <alignment horizontal="center"/>
    </xf>
    <xf numFmtId="0" fontId="24" fillId="8" borderId="28" xfId="0" applyFont="1" applyFill="1" applyBorder="1" applyAlignment="1">
      <alignment horizontal="center"/>
    </xf>
    <xf numFmtId="0" fontId="24" fillId="0" borderId="28" xfId="0" applyFont="1" applyBorder="1" applyAlignment="1">
      <alignment horizontal="center"/>
    </xf>
    <xf numFmtId="0" fontId="24" fillId="9" borderId="28" xfId="0" applyFont="1" applyFill="1" applyBorder="1" applyAlignment="1">
      <alignment horizontal="center"/>
    </xf>
    <xf numFmtId="0" fontId="24" fillId="10" borderId="28" xfId="0" applyFont="1" applyFill="1" applyBorder="1" applyAlignment="1">
      <alignment horizontal="center"/>
    </xf>
    <xf numFmtId="0" fontId="24" fillId="11" borderId="28" xfId="0" applyFont="1" applyFill="1" applyBorder="1" applyAlignment="1">
      <alignment horizontal="center"/>
    </xf>
    <xf numFmtId="0" fontId="24" fillId="12" borderId="28" xfId="0" applyFont="1" applyFill="1" applyBorder="1" applyAlignment="1">
      <alignment horizontal="center"/>
    </xf>
    <xf numFmtId="0" fontId="24" fillId="0" borderId="29" xfId="0" applyFont="1" applyBorder="1" applyAlignment="1">
      <alignment horizontal="center"/>
    </xf>
    <xf numFmtId="0" fontId="24" fillId="8" borderId="0" xfId="0" applyFont="1" applyFill="1" applyAlignment="1">
      <alignment horizontal="center"/>
    </xf>
    <xf numFmtId="0" fontId="24" fillId="9" borderId="0" xfId="0" applyFont="1" applyFill="1" applyAlignment="1">
      <alignment horizontal="center"/>
    </xf>
    <xf numFmtId="0" fontId="24" fillId="10" borderId="0" xfId="0" applyFont="1" applyFill="1" applyAlignment="1">
      <alignment horizontal="center"/>
    </xf>
    <xf numFmtId="0" fontId="24" fillId="11" borderId="0" xfId="0" applyFont="1" applyFill="1" applyAlignment="1">
      <alignment horizontal="center"/>
    </xf>
    <xf numFmtId="0" fontId="24" fillId="12" borderId="0" xfId="0" applyFont="1" applyFill="1" applyAlignment="1">
      <alignment horizontal="center"/>
    </xf>
    <xf numFmtId="0" fontId="24" fillId="8" borderId="0" xfId="0" applyFont="1" applyFill="1"/>
    <xf numFmtId="0" fontId="24" fillId="9" borderId="0" xfId="0" applyFont="1" applyFill="1"/>
    <xf numFmtId="0" fontId="24" fillId="10" borderId="0" xfId="0" applyFont="1" applyFill="1"/>
    <xf numFmtId="0" fontId="24" fillId="11" borderId="0" xfId="0" applyFont="1" applyFill="1"/>
    <xf numFmtId="0" fontId="24" fillId="12" borderId="0" xfId="0" applyFont="1" applyFill="1"/>
    <xf numFmtId="0" fontId="24" fillId="8" borderId="31" xfId="0" applyFont="1" applyFill="1" applyBorder="1" applyAlignment="1">
      <alignment horizontal="center"/>
    </xf>
    <xf numFmtId="0" fontId="24" fillId="0" borderId="31" xfId="0" applyFont="1" applyBorder="1" applyAlignment="1">
      <alignment horizontal="center"/>
    </xf>
    <xf numFmtId="0" fontId="24" fillId="9" borderId="31" xfId="0" applyFont="1" applyFill="1" applyBorder="1" applyAlignment="1">
      <alignment horizontal="center"/>
    </xf>
    <xf numFmtId="0" fontId="24" fillId="10" borderId="31" xfId="0" applyFont="1" applyFill="1" applyBorder="1" applyAlignment="1">
      <alignment horizontal="center"/>
    </xf>
    <xf numFmtId="0" fontId="24" fillId="11" borderId="31" xfId="0" applyFont="1" applyFill="1" applyBorder="1" applyAlignment="1">
      <alignment horizontal="center"/>
    </xf>
    <xf numFmtId="0" fontId="24" fillId="12" borderId="31" xfId="0" applyFont="1" applyFill="1" applyBorder="1" applyAlignment="1">
      <alignment horizontal="center"/>
    </xf>
    <xf numFmtId="0" fontId="24" fillId="0" borderId="32" xfId="0" applyFont="1" applyBorder="1" applyAlignment="1">
      <alignment horizontal="center"/>
    </xf>
    <xf numFmtId="0" fontId="24" fillId="8" borderId="3" xfId="0" applyFont="1" applyFill="1" applyBorder="1" applyAlignment="1">
      <alignment horizontal="center"/>
    </xf>
    <xf numFmtId="0" fontId="24" fillId="0" borderId="3" xfId="0" applyFont="1" applyBorder="1" applyAlignment="1">
      <alignment horizontal="center"/>
    </xf>
    <xf numFmtId="0" fontId="24" fillId="9" borderId="3" xfId="0" applyFont="1" applyFill="1" applyBorder="1" applyAlignment="1">
      <alignment horizontal="center"/>
    </xf>
    <xf numFmtId="0" fontId="24" fillId="10" borderId="3" xfId="0" applyFont="1" applyFill="1" applyBorder="1" applyAlignment="1">
      <alignment horizontal="center"/>
    </xf>
    <xf numFmtId="0" fontId="24" fillId="11" borderId="3" xfId="0" applyFont="1" applyFill="1" applyBorder="1" applyAlignment="1">
      <alignment horizontal="center"/>
    </xf>
    <xf numFmtId="0" fontId="24" fillId="12" borderId="3" xfId="0" applyFont="1" applyFill="1" applyBorder="1" applyAlignment="1">
      <alignment horizontal="center"/>
    </xf>
    <xf numFmtId="0" fontId="24" fillId="0" borderId="34" xfId="0" applyFont="1" applyBorder="1" applyAlignment="1">
      <alignment horizontal="center"/>
    </xf>
    <xf numFmtId="0" fontId="24" fillId="8" borderId="36" xfId="0" applyFont="1" applyFill="1" applyBorder="1" applyAlignment="1">
      <alignment horizontal="center"/>
    </xf>
    <xf numFmtId="0" fontId="24" fillId="0" borderId="36" xfId="0" applyFont="1" applyBorder="1" applyAlignment="1">
      <alignment horizontal="center"/>
    </xf>
    <xf numFmtId="0" fontId="24" fillId="9" borderId="36" xfId="0" applyFont="1" applyFill="1" applyBorder="1" applyAlignment="1">
      <alignment horizontal="center"/>
    </xf>
    <xf numFmtId="0" fontId="24" fillId="10" borderId="36" xfId="0" applyFont="1" applyFill="1" applyBorder="1" applyAlignment="1">
      <alignment horizontal="center"/>
    </xf>
    <xf numFmtId="0" fontId="24" fillId="11" borderId="36" xfId="0" applyFont="1" applyFill="1" applyBorder="1" applyAlignment="1">
      <alignment horizontal="center"/>
    </xf>
    <xf numFmtId="0" fontId="24" fillId="12" borderId="36" xfId="0" applyFont="1" applyFill="1" applyBorder="1" applyAlignment="1">
      <alignment horizontal="center"/>
    </xf>
    <xf numFmtId="0" fontId="24" fillId="0" borderId="37" xfId="0" applyFont="1" applyBorder="1" applyAlignment="1">
      <alignment horizontal="center"/>
    </xf>
    <xf numFmtId="9" fontId="24" fillId="0" borderId="0" xfId="1" applyFont="1" applyAlignment="1">
      <alignment horizontal="center"/>
    </xf>
    <xf numFmtId="9" fontId="24" fillId="0" borderId="0" xfId="1" applyFont="1" applyFill="1" applyAlignment="1">
      <alignment horizontal="center"/>
    </xf>
    <xf numFmtId="0" fontId="6" fillId="0" borderId="2" xfId="0" applyFont="1" applyBorder="1" applyAlignment="1">
      <alignment horizontal="left" vertical="center" wrapText="1" indent="1"/>
    </xf>
    <xf numFmtId="0" fontId="10" fillId="0" borderId="1" xfId="0" applyFont="1" applyBorder="1" applyAlignment="1">
      <alignment horizontal="left" vertical="center" wrapText="1" indent="1"/>
    </xf>
    <xf numFmtId="1" fontId="10" fillId="3" borderId="1" xfId="0" applyNumberFormat="1" applyFont="1" applyFill="1" applyBorder="1" applyAlignment="1">
      <alignment horizontal="left" vertical="center" wrapText="1" indent="1"/>
    </xf>
    <xf numFmtId="1" fontId="6" fillId="0" borderId="1" xfId="0" applyNumberFormat="1" applyFont="1" applyBorder="1" applyAlignment="1">
      <alignment horizontal="center" vertical="center"/>
    </xf>
    <xf numFmtId="0" fontId="10" fillId="0" borderId="2" xfId="0" applyFont="1" applyBorder="1" applyAlignment="1">
      <alignment horizontal="left" vertical="center" wrapText="1" indent="1"/>
    </xf>
    <xf numFmtId="0" fontId="6" fillId="0" borderId="7" xfId="0" applyFont="1" applyBorder="1" applyAlignment="1">
      <alignment horizontal="left" vertical="center" wrapText="1" indent="1"/>
    </xf>
    <xf numFmtId="1" fontId="6" fillId="0" borderId="2" xfId="0" applyNumberFormat="1" applyFont="1" applyBorder="1" applyAlignment="1">
      <alignment horizontal="center" vertical="center"/>
    </xf>
    <xf numFmtId="0" fontId="10" fillId="3" borderId="1" xfId="0" applyFont="1" applyFill="1" applyBorder="1" applyAlignment="1">
      <alignment horizontal="left" vertical="center" wrapText="1" indent="1"/>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indent="1"/>
    </xf>
    <xf numFmtId="0" fontId="16" fillId="8" borderId="23" xfId="0" applyFont="1" applyFill="1" applyBorder="1" applyAlignment="1">
      <alignment horizontal="center"/>
    </xf>
    <xf numFmtId="0" fontId="16" fillId="9" borderId="23" xfId="0" applyFont="1" applyFill="1" applyBorder="1" applyAlignment="1">
      <alignment horizontal="center"/>
    </xf>
    <xf numFmtId="0" fontId="16" fillId="12" borderId="23" xfId="0" applyFont="1" applyFill="1" applyBorder="1" applyAlignment="1">
      <alignment horizontal="center"/>
    </xf>
    <xf numFmtId="0" fontId="16" fillId="8" borderId="2" xfId="0" applyFont="1" applyFill="1" applyBorder="1" applyAlignment="1">
      <alignment horizontal="center"/>
    </xf>
    <xf numFmtId="0" fontId="16" fillId="9" borderId="2" xfId="0" applyFont="1" applyFill="1" applyBorder="1" applyAlignment="1">
      <alignment horizontal="center"/>
    </xf>
    <xf numFmtId="0" fontId="16" fillId="12" borderId="2" xfId="0" applyFont="1" applyFill="1" applyBorder="1" applyAlignment="1">
      <alignment horizontal="center"/>
    </xf>
    <xf numFmtId="0" fontId="16" fillId="8" borderId="28" xfId="0" applyFont="1" applyFill="1" applyBorder="1" applyAlignment="1">
      <alignment horizontal="center"/>
    </xf>
    <xf numFmtId="0" fontId="16" fillId="9" borderId="28" xfId="0" applyFont="1" applyFill="1" applyBorder="1" applyAlignment="1">
      <alignment horizontal="center"/>
    </xf>
    <xf numFmtId="0" fontId="16" fillId="12" borderId="28" xfId="0" applyFont="1" applyFill="1" applyBorder="1" applyAlignment="1">
      <alignment horizontal="center"/>
    </xf>
    <xf numFmtId="0" fontId="16" fillId="8" borderId="0" xfId="0" applyFont="1" applyFill="1" applyAlignment="1">
      <alignment horizontal="center"/>
    </xf>
    <xf numFmtId="0" fontId="16" fillId="9" borderId="0" xfId="0" applyFont="1" applyFill="1" applyAlignment="1">
      <alignment horizontal="center"/>
    </xf>
    <xf numFmtId="0" fontId="16" fillId="12" borderId="0" xfId="0" applyFont="1" applyFill="1" applyAlignment="1">
      <alignment horizontal="center"/>
    </xf>
    <xf numFmtId="0" fontId="16" fillId="8" borderId="0" xfId="0" applyFont="1" applyFill="1"/>
    <xf numFmtId="0" fontId="16" fillId="9" borderId="0" xfId="0" applyFont="1" applyFill="1"/>
    <xf numFmtId="0" fontId="16" fillId="12" borderId="0" xfId="0" applyFont="1" applyFill="1"/>
    <xf numFmtId="0" fontId="16" fillId="8" borderId="31" xfId="0" applyFont="1" applyFill="1" applyBorder="1" applyAlignment="1">
      <alignment horizontal="center"/>
    </xf>
    <xf numFmtId="0" fontId="16" fillId="9" borderId="31" xfId="0" applyFont="1" applyFill="1" applyBorder="1" applyAlignment="1">
      <alignment horizontal="center"/>
    </xf>
    <xf numFmtId="0" fontId="16" fillId="12" borderId="31" xfId="0" applyFont="1" applyFill="1" applyBorder="1" applyAlignment="1">
      <alignment horizontal="center"/>
    </xf>
    <xf numFmtId="0" fontId="16" fillId="0" borderId="32" xfId="0" applyFont="1" applyBorder="1" applyAlignment="1">
      <alignment horizontal="center"/>
    </xf>
    <xf numFmtId="0" fontId="16" fillId="8" borderId="3" xfId="0" applyFont="1" applyFill="1" applyBorder="1" applyAlignment="1">
      <alignment horizontal="center"/>
    </xf>
    <xf numFmtId="0" fontId="16" fillId="9" borderId="3" xfId="0" applyFont="1" applyFill="1" applyBorder="1" applyAlignment="1">
      <alignment horizontal="center"/>
    </xf>
    <xf numFmtId="0" fontId="16" fillId="12" borderId="3" xfId="0" applyFont="1" applyFill="1" applyBorder="1" applyAlignment="1">
      <alignment horizontal="center"/>
    </xf>
    <xf numFmtId="0" fontId="16" fillId="0" borderId="34" xfId="0" applyFont="1" applyBorder="1" applyAlignment="1">
      <alignment horizontal="center"/>
    </xf>
    <xf numFmtId="0" fontId="16" fillId="8" borderId="36" xfId="0" applyFont="1" applyFill="1" applyBorder="1" applyAlignment="1">
      <alignment horizontal="center"/>
    </xf>
    <xf numFmtId="0" fontId="16" fillId="9" borderId="36" xfId="0" applyFont="1" applyFill="1" applyBorder="1" applyAlignment="1">
      <alignment horizontal="center"/>
    </xf>
    <xf numFmtId="0" fontId="16" fillId="12" borderId="36" xfId="0" applyFont="1" applyFill="1" applyBorder="1" applyAlignment="1">
      <alignment horizontal="center"/>
    </xf>
    <xf numFmtId="0" fontId="16" fillId="0" borderId="37" xfId="0" applyFont="1" applyBorder="1" applyAlignment="1">
      <alignment horizontal="center"/>
    </xf>
    <xf numFmtId="0" fontId="24" fillId="13" borderId="23" xfId="0" applyFont="1" applyFill="1" applyBorder="1" applyAlignment="1">
      <alignment horizontal="center"/>
    </xf>
    <xf numFmtId="0" fontId="24" fillId="13" borderId="2" xfId="0" applyFont="1" applyFill="1" applyBorder="1" applyAlignment="1">
      <alignment horizontal="center"/>
    </xf>
    <xf numFmtId="0" fontId="24" fillId="13" borderId="28" xfId="0" applyFont="1" applyFill="1" applyBorder="1" applyAlignment="1">
      <alignment horizontal="center"/>
    </xf>
    <xf numFmtId="0" fontId="24" fillId="13" borderId="0" xfId="0" applyFont="1" applyFill="1" applyAlignment="1">
      <alignment horizontal="center"/>
    </xf>
    <xf numFmtId="1" fontId="10" fillId="3" borderId="1" xfId="0" applyNumberFormat="1" applyFont="1" applyFill="1" applyBorder="1" applyAlignment="1">
      <alignment horizontal="left" vertical="center" wrapText="1" indent="1"/>
    </xf>
    <xf numFmtId="0" fontId="10" fillId="3" borderId="1" xfId="0" applyFont="1" applyFill="1" applyBorder="1" applyAlignment="1">
      <alignment horizontal="left" vertical="center" wrapText="1" indent="1"/>
    </xf>
    <xf numFmtId="0" fontId="6" fillId="0" borderId="2"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0" borderId="2" xfId="0" applyFont="1" applyBorder="1" applyAlignment="1">
      <alignment horizontal="left" vertical="center" wrapText="1" indent="1"/>
    </xf>
    <xf numFmtId="1" fontId="6" fillId="0" borderId="2" xfId="0" applyNumberFormat="1" applyFont="1" applyBorder="1" applyAlignment="1">
      <alignment horizontal="center" vertical="center"/>
    </xf>
    <xf numFmtId="1" fontId="6" fillId="0" borderId="1" xfId="0" applyNumberFormat="1" applyFont="1" applyBorder="1" applyAlignment="1">
      <alignment horizontal="center" vertical="center"/>
    </xf>
    <xf numFmtId="0" fontId="10" fillId="3" borderId="2" xfId="0" applyFont="1" applyFill="1" applyBorder="1" applyAlignment="1">
      <alignment horizontal="center" vertical="center" wrapText="1"/>
    </xf>
    <xf numFmtId="0" fontId="6" fillId="0" borderId="7" xfId="0" applyFont="1" applyBorder="1" applyAlignment="1">
      <alignment horizontal="left" vertical="center" wrapText="1" indent="1"/>
    </xf>
    <xf numFmtId="0" fontId="10" fillId="3" borderId="2" xfId="0" applyFont="1" applyFill="1" applyBorder="1" applyAlignment="1">
      <alignment horizontal="left" vertical="center" wrapText="1" indent="1"/>
    </xf>
    <xf numFmtId="0" fontId="26" fillId="0" borderId="0" xfId="0" applyFont="1" applyAlignment="1">
      <alignment horizontal="center"/>
    </xf>
    <xf numFmtId="0" fontId="26" fillId="8" borderId="23" xfId="0" applyFont="1" applyFill="1" applyBorder="1" applyAlignment="1">
      <alignment horizontal="center"/>
    </xf>
    <xf numFmtId="0" fontId="26" fillId="0" borderId="23" xfId="0" applyFont="1" applyBorder="1" applyAlignment="1">
      <alignment horizontal="center"/>
    </xf>
    <xf numFmtId="0" fontId="26" fillId="9" borderId="23" xfId="0" applyFont="1" applyFill="1" applyBorder="1" applyAlignment="1">
      <alignment horizontal="center"/>
    </xf>
    <xf numFmtId="0" fontId="26" fillId="10" borderId="23" xfId="0" applyFont="1" applyFill="1" applyBorder="1" applyAlignment="1">
      <alignment horizontal="center"/>
    </xf>
    <xf numFmtId="0" fontId="26" fillId="11" borderId="23" xfId="0" applyFont="1" applyFill="1" applyBorder="1" applyAlignment="1">
      <alignment horizontal="center"/>
    </xf>
    <xf numFmtId="0" fontId="26" fillId="12" borderId="23" xfId="0" applyFont="1" applyFill="1" applyBorder="1" applyAlignment="1">
      <alignment horizontal="center"/>
    </xf>
    <xf numFmtId="0" fontId="26" fillId="0" borderId="24" xfId="0" applyFont="1" applyBorder="1" applyAlignment="1">
      <alignment horizontal="center"/>
    </xf>
    <xf numFmtId="0" fontId="26" fillId="8" borderId="2" xfId="0" applyFont="1" applyFill="1" applyBorder="1" applyAlignment="1">
      <alignment horizontal="center"/>
    </xf>
    <xf numFmtId="0" fontId="26" fillId="0" borderId="2" xfId="0" applyFont="1" applyBorder="1" applyAlignment="1">
      <alignment horizontal="center"/>
    </xf>
    <xf numFmtId="0" fontId="26" fillId="9" borderId="2" xfId="0" applyFont="1" applyFill="1" applyBorder="1" applyAlignment="1">
      <alignment horizontal="center"/>
    </xf>
    <xf numFmtId="0" fontId="26" fillId="10" borderId="2" xfId="0" applyFont="1" applyFill="1" applyBorder="1" applyAlignment="1">
      <alignment horizontal="center"/>
    </xf>
    <xf numFmtId="0" fontId="26" fillId="11" borderId="2" xfId="0" applyFont="1" applyFill="1" applyBorder="1" applyAlignment="1">
      <alignment horizontal="center"/>
    </xf>
    <xf numFmtId="0" fontId="26" fillId="12" borderId="2" xfId="0" applyFont="1" applyFill="1" applyBorder="1" applyAlignment="1">
      <alignment horizontal="center"/>
    </xf>
    <xf numFmtId="0" fontId="26" fillId="0" borderId="26" xfId="0" applyFont="1" applyBorder="1" applyAlignment="1">
      <alignment horizontal="center"/>
    </xf>
    <xf numFmtId="0" fontId="26" fillId="8" borderId="28" xfId="0" applyFont="1" applyFill="1" applyBorder="1" applyAlignment="1">
      <alignment horizontal="center"/>
    </xf>
    <xf numFmtId="0" fontId="26" fillId="0" borderId="28" xfId="0" applyFont="1" applyBorder="1" applyAlignment="1">
      <alignment horizontal="center"/>
    </xf>
    <xf numFmtId="0" fontId="26" fillId="9" borderId="28" xfId="0" applyFont="1" applyFill="1" applyBorder="1" applyAlignment="1">
      <alignment horizontal="center"/>
    </xf>
    <xf numFmtId="0" fontId="26" fillId="10" borderId="28" xfId="0" applyFont="1" applyFill="1" applyBorder="1" applyAlignment="1">
      <alignment horizontal="center"/>
    </xf>
    <xf numFmtId="0" fontId="26" fillId="11" borderId="28" xfId="0" applyFont="1" applyFill="1" applyBorder="1" applyAlignment="1">
      <alignment horizontal="center"/>
    </xf>
    <xf numFmtId="0" fontId="26" fillId="12" borderId="28" xfId="0" applyFont="1" applyFill="1" applyBorder="1" applyAlignment="1">
      <alignment horizontal="center"/>
    </xf>
    <xf numFmtId="0" fontId="26" fillId="0" borderId="29" xfId="0" applyFont="1" applyBorder="1" applyAlignment="1">
      <alignment horizontal="center"/>
    </xf>
    <xf numFmtId="0" fontId="26" fillId="8" borderId="0" xfId="0" applyFont="1" applyFill="1" applyAlignment="1">
      <alignment horizontal="center"/>
    </xf>
    <xf numFmtId="0" fontId="26" fillId="9" borderId="0" xfId="0" applyFont="1" applyFill="1" applyAlignment="1">
      <alignment horizontal="center"/>
    </xf>
    <xf numFmtId="0" fontId="26" fillId="10" borderId="0" xfId="0" applyFont="1" applyFill="1" applyAlignment="1">
      <alignment horizontal="center"/>
    </xf>
    <xf numFmtId="0" fontId="26" fillId="11" borderId="0" xfId="0" applyFont="1" applyFill="1" applyAlignment="1">
      <alignment horizontal="center"/>
    </xf>
    <xf numFmtId="0" fontId="26" fillId="12" borderId="0" xfId="0" applyFont="1" applyFill="1" applyAlignment="1">
      <alignment horizontal="center"/>
    </xf>
    <xf numFmtId="0" fontId="26" fillId="8" borderId="0" xfId="0" applyFont="1" applyFill="1"/>
    <xf numFmtId="0" fontId="26" fillId="9" borderId="0" xfId="0" applyFont="1" applyFill="1"/>
    <xf numFmtId="0" fontId="26" fillId="10" borderId="0" xfId="0" applyFont="1" applyFill="1"/>
    <xf numFmtId="0" fontId="26" fillId="11" borderId="0" xfId="0" applyFont="1" applyFill="1"/>
    <xf numFmtId="0" fontId="26" fillId="12" borderId="0" xfId="0" applyFont="1" applyFill="1"/>
    <xf numFmtId="0" fontId="26" fillId="8" borderId="31" xfId="0" applyFont="1" applyFill="1" applyBorder="1" applyAlignment="1">
      <alignment horizontal="center"/>
    </xf>
    <xf numFmtId="0" fontId="26" fillId="0" borderId="31" xfId="0" applyFont="1" applyBorder="1" applyAlignment="1">
      <alignment horizontal="center"/>
    </xf>
    <xf numFmtId="0" fontId="26" fillId="9" borderId="31" xfId="0" applyFont="1" applyFill="1" applyBorder="1" applyAlignment="1">
      <alignment horizontal="center"/>
    </xf>
    <xf numFmtId="0" fontId="26" fillId="10" borderId="31" xfId="0" applyFont="1" applyFill="1" applyBorder="1" applyAlignment="1">
      <alignment horizontal="center"/>
    </xf>
    <xf numFmtId="0" fontId="26" fillId="11" borderId="31" xfId="0" applyFont="1" applyFill="1" applyBorder="1" applyAlignment="1">
      <alignment horizontal="center"/>
    </xf>
    <xf numFmtId="0" fontId="26" fillId="12" borderId="31" xfId="0" applyFont="1" applyFill="1" applyBorder="1" applyAlignment="1">
      <alignment horizontal="center"/>
    </xf>
    <xf numFmtId="0" fontId="26" fillId="0" borderId="32" xfId="0" applyFont="1" applyBorder="1" applyAlignment="1">
      <alignment horizontal="center"/>
    </xf>
    <xf numFmtId="0" fontId="26" fillId="8" borderId="3" xfId="0" applyFont="1" applyFill="1" applyBorder="1" applyAlignment="1">
      <alignment horizontal="center"/>
    </xf>
    <xf numFmtId="0" fontId="26" fillId="0" borderId="3" xfId="0" applyFont="1" applyBorder="1" applyAlignment="1">
      <alignment horizontal="center"/>
    </xf>
    <xf numFmtId="0" fontId="26" fillId="9" borderId="3" xfId="0" applyFont="1" applyFill="1" applyBorder="1" applyAlignment="1">
      <alignment horizontal="center"/>
    </xf>
    <xf numFmtId="0" fontId="26" fillId="10" borderId="3" xfId="0" applyFont="1" applyFill="1" applyBorder="1" applyAlignment="1">
      <alignment horizontal="center"/>
    </xf>
    <xf numFmtId="0" fontId="26" fillId="11" borderId="3" xfId="0" applyFont="1" applyFill="1" applyBorder="1" applyAlignment="1">
      <alignment horizontal="center"/>
    </xf>
    <xf numFmtId="0" fontId="26" fillId="12" borderId="3" xfId="0" applyFont="1" applyFill="1" applyBorder="1" applyAlignment="1">
      <alignment horizontal="center"/>
    </xf>
    <xf numFmtId="0" fontId="26" fillId="0" borderId="34" xfId="0" applyFont="1" applyBorder="1" applyAlignment="1">
      <alignment horizontal="center"/>
    </xf>
    <xf numFmtId="0" fontId="26" fillId="8" borderId="36" xfId="0" applyFont="1" applyFill="1" applyBorder="1" applyAlignment="1">
      <alignment horizontal="center"/>
    </xf>
    <xf numFmtId="0" fontId="26" fillId="0" borderId="36" xfId="0" applyFont="1" applyBorder="1" applyAlignment="1">
      <alignment horizontal="center"/>
    </xf>
    <xf numFmtId="0" fontId="26" fillId="9" borderId="36" xfId="0" applyFont="1" applyFill="1" applyBorder="1" applyAlignment="1">
      <alignment horizontal="center"/>
    </xf>
    <xf numFmtId="0" fontId="26" fillId="10" borderId="36" xfId="0" applyFont="1" applyFill="1" applyBorder="1" applyAlignment="1">
      <alignment horizontal="center"/>
    </xf>
    <xf numFmtId="0" fontId="26" fillId="11" borderId="36" xfId="0" applyFont="1" applyFill="1" applyBorder="1" applyAlignment="1">
      <alignment horizontal="center"/>
    </xf>
    <xf numFmtId="0" fontId="26" fillId="12" borderId="36" xfId="0" applyFont="1" applyFill="1" applyBorder="1" applyAlignment="1">
      <alignment horizontal="center"/>
    </xf>
    <xf numFmtId="0" fontId="26" fillId="0" borderId="37" xfId="0" applyFont="1" applyBorder="1" applyAlignment="1">
      <alignment horizontal="center"/>
    </xf>
    <xf numFmtId="9" fontId="26" fillId="0" borderId="0" xfId="1" applyFont="1" applyAlignment="1">
      <alignment horizontal="center"/>
    </xf>
    <xf numFmtId="9" fontId="26" fillId="0" borderId="0" xfId="1" applyFont="1" applyFill="1" applyAlignment="1">
      <alignment horizontal="center"/>
    </xf>
    <xf numFmtId="0" fontId="17" fillId="0" borderId="0" xfId="0" applyFont="1" applyAlignment="1">
      <alignment horizontal="center"/>
    </xf>
    <xf numFmtId="9" fontId="17" fillId="0" borderId="0" xfId="1" applyFont="1" applyAlignment="1">
      <alignment horizontal="center"/>
    </xf>
    <xf numFmtId="0" fontId="26" fillId="13" borderId="23" xfId="0" applyFont="1" applyFill="1" applyBorder="1" applyAlignment="1">
      <alignment horizontal="center"/>
    </xf>
    <xf numFmtId="0" fontId="26" fillId="13" borderId="2" xfId="0" applyFont="1" applyFill="1" applyBorder="1" applyAlignment="1">
      <alignment horizontal="center"/>
    </xf>
    <xf numFmtId="0" fontId="26" fillId="13" borderId="28" xfId="0" applyFont="1" applyFill="1" applyBorder="1" applyAlignment="1">
      <alignment horizontal="center"/>
    </xf>
    <xf numFmtId="0" fontId="26" fillId="13" borderId="0" xfId="0" applyFont="1" applyFill="1" applyAlignment="1">
      <alignment horizontal="center"/>
    </xf>
    <xf numFmtId="0" fontId="6" fillId="0" borderId="2" xfId="0" applyFont="1" applyBorder="1" applyAlignment="1">
      <alignment horizontal="left" vertical="center" wrapText="1" indent="1"/>
    </xf>
    <xf numFmtId="0" fontId="10" fillId="0" borderId="1" xfId="0" applyFont="1" applyBorder="1" applyAlignment="1">
      <alignment horizontal="left" vertical="center" wrapText="1" indent="1"/>
    </xf>
    <xf numFmtId="1" fontId="10" fillId="3" borderId="1" xfId="0" applyNumberFormat="1" applyFont="1" applyFill="1" applyBorder="1" applyAlignment="1">
      <alignment horizontal="left" vertical="center" wrapText="1" indent="1"/>
    </xf>
    <xf numFmtId="1" fontId="6" fillId="0" borderId="1" xfId="0" applyNumberFormat="1" applyFont="1" applyBorder="1" applyAlignment="1">
      <alignment horizontal="center" vertical="center"/>
    </xf>
    <xf numFmtId="0" fontId="10" fillId="0" borderId="2" xfId="0" applyFont="1" applyBorder="1" applyAlignment="1">
      <alignment horizontal="left" vertical="center" wrapText="1" indent="1"/>
    </xf>
    <xf numFmtId="0" fontId="6" fillId="0" borderId="7" xfId="0" applyFont="1" applyBorder="1" applyAlignment="1">
      <alignment horizontal="left" vertical="center" wrapText="1" indent="1"/>
    </xf>
    <xf numFmtId="1" fontId="6" fillId="0" borderId="2" xfId="0" applyNumberFormat="1" applyFont="1" applyBorder="1" applyAlignment="1">
      <alignment horizontal="center" vertical="center"/>
    </xf>
    <xf numFmtId="0" fontId="10" fillId="3" borderId="1" xfId="0" applyFont="1" applyFill="1" applyBorder="1" applyAlignment="1">
      <alignment horizontal="left" vertical="center" wrapText="1" indent="1"/>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indent="1"/>
    </xf>
    <xf numFmtId="1" fontId="6" fillId="5" borderId="2" xfId="0" applyNumberFormat="1" applyFont="1" applyFill="1" applyBorder="1" applyAlignment="1">
      <alignment horizontal="center" vertical="center"/>
    </xf>
    <xf numFmtId="1" fontId="10" fillId="3" borderId="1" xfId="0" applyNumberFormat="1" applyFont="1" applyFill="1" applyBorder="1" applyAlignment="1">
      <alignment horizontal="left" vertical="center" wrapText="1" indent="1"/>
    </xf>
    <xf numFmtId="0" fontId="10" fillId="3" borderId="1" xfId="0" applyFont="1" applyFill="1" applyBorder="1" applyAlignment="1">
      <alignment horizontal="left" vertical="center" wrapText="1" indent="1"/>
    </xf>
    <xf numFmtId="0" fontId="6" fillId="0" borderId="2"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0" borderId="2" xfId="0" applyFont="1" applyBorder="1" applyAlignment="1">
      <alignment horizontal="left" vertical="center" wrapText="1" indent="1"/>
    </xf>
    <xf numFmtId="1" fontId="6" fillId="0" borderId="2" xfId="0" applyNumberFormat="1" applyFont="1" applyBorder="1" applyAlignment="1">
      <alignment horizontal="center" vertical="center"/>
    </xf>
    <xf numFmtId="1" fontId="6" fillId="0" borderId="1" xfId="0" applyNumberFormat="1" applyFont="1" applyBorder="1" applyAlignment="1">
      <alignment horizontal="center" vertical="center"/>
    </xf>
    <xf numFmtId="0" fontId="10" fillId="3" borderId="2" xfId="0" applyFont="1" applyFill="1" applyBorder="1" applyAlignment="1">
      <alignment horizontal="center" vertical="center" wrapText="1"/>
    </xf>
    <xf numFmtId="0" fontId="6" fillId="0" borderId="7" xfId="0" applyFont="1" applyBorder="1" applyAlignment="1">
      <alignment horizontal="left" vertical="center" wrapText="1" indent="1"/>
    </xf>
    <xf numFmtId="0" fontId="10" fillId="3" borderId="2" xfId="0" applyFont="1" applyFill="1" applyBorder="1" applyAlignment="1">
      <alignment horizontal="left" vertical="center" wrapText="1" indent="1"/>
    </xf>
    <xf numFmtId="0" fontId="6" fillId="5" borderId="2" xfId="0" applyFont="1" applyFill="1" applyBorder="1" applyAlignment="1">
      <alignment horizontal="left" vertical="center" wrapText="1" indent="1"/>
    </xf>
    <xf numFmtId="0" fontId="20" fillId="0" borderId="0" xfId="0" applyFont="1" applyAlignment="1">
      <alignment horizontal="center"/>
    </xf>
    <xf numFmtId="0" fontId="20" fillId="13" borderId="23" xfId="0" applyFont="1" applyFill="1" applyBorder="1" applyAlignment="1">
      <alignment horizontal="center"/>
    </xf>
    <xf numFmtId="0" fontId="20" fillId="0" borderId="24" xfId="0" applyFont="1" applyBorder="1" applyAlignment="1">
      <alignment horizontal="center"/>
    </xf>
    <xf numFmtId="0" fontId="20" fillId="13" borderId="2" xfId="0" applyFont="1" applyFill="1" applyBorder="1" applyAlignment="1">
      <alignment horizontal="center"/>
    </xf>
    <xf numFmtId="0" fontId="20" fillId="0" borderId="26" xfId="0" applyFont="1" applyBorder="1" applyAlignment="1">
      <alignment horizontal="center"/>
    </xf>
    <xf numFmtId="0" fontId="20" fillId="13" borderId="28" xfId="0" applyFont="1" applyFill="1" applyBorder="1" applyAlignment="1">
      <alignment horizontal="center"/>
    </xf>
    <xf numFmtId="0" fontId="20" fillId="0" borderId="29" xfId="0" applyFont="1" applyBorder="1" applyAlignment="1">
      <alignment horizontal="center"/>
    </xf>
    <xf numFmtId="0" fontId="20" fillId="13" borderId="0" xfId="0" applyFont="1" applyFill="1" applyAlignment="1">
      <alignment horizontal="center"/>
    </xf>
    <xf numFmtId="9" fontId="20" fillId="0" borderId="0" xfId="1" applyFont="1" applyAlignment="1">
      <alignment horizontal="center"/>
    </xf>
    <xf numFmtId="0" fontId="10" fillId="5" borderId="2" xfId="0" applyFont="1" applyFill="1" applyBorder="1" applyAlignment="1">
      <alignment horizontal="center" vertical="center" wrapText="1"/>
    </xf>
    <xf numFmtId="0" fontId="28" fillId="0" borderId="2"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2" xfId="0" applyFont="1" applyBorder="1" applyAlignment="1">
      <alignment horizontal="left" vertical="center" wrapText="1" indent="1"/>
    </xf>
    <xf numFmtId="0" fontId="28" fillId="0" borderId="7" xfId="0" applyFont="1" applyBorder="1" applyAlignment="1">
      <alignment horizontal="left" vertical="center" wrapText="1" indent="1"/>
    </xf>
    <xf numFmtId="0" fontId="6" fillId="0" borderId="2" xfId="0" applyFont="1" applyBorder="1" applyAlignment="1">
      <alignment vertical="center"/>
    </xf>
    <xf numFmtId="0" fontId="29" fillId="2" borderId="2"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10" fillId="0" borderId="2" xfId="0" applyFont="1" applyBorder="1" applyAlignment="1">
      <alignment horizontal="left" vertical="center" wrapText="1" indent="1"/>
    </xf>
    <xf numFmtId="1" fontId="6" fillId="0" borderId="2" xfId="0" applyNumberFormat="1" applyFont="1" applyBorder="1" applyAlignment="1">
      <alignment horizontal="center" vertical="center"/>
    </xf>
    <xf numFmtId="0" fontId="10" fillId="3" borderId="2" xfId="0" applyFont="1" applyFill="1" applyBorder="1" applyAlignment="1">
      <alignment horizontal="center" vertical="center" wrapText="1"/>
    </xf>
    <xf numFmtId="0" fontId="28" fillId="0" borderId="7" xfId="0" applyFont="1" applyBorder="1" applyAlignment="1">
      <alignment horizontal="left" vertical="center" wrapText="1" indent="1"/>
    </xf>
    <xf numFmtId="0" fontId="10" fillId="3" borderId="2" xfId="0" applyFont="1" applyFill="1" applyBorder="1" applyAlignment="1">
      <alignment horizontal="left" vertical="center" wrapText="1" indent="1"/>
    </xf>
    <xf numFmtId="0" fontId="9" fillId="0" borderId="2" xfId="2" applyFont="1" applyBorder="1" applyAlignment="1" applyProtection="1">
      <alignment horizontal="left" vertical="center" wrapText="1" indent="1"/>
      <protection locked="0"/>
    </xf>
    <xf numFmtId="0" fontId="6" fillId="0" borderId="2" xfId="0" applyFont="1" applyBorder="1"/>
    <xf numFmtId="0" fontId="6" fillId="0" borderId="2" xfId="0" applyFont="1" applyBorder="1" applyAlignment="1">
      <alignment wrapText="1"/>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horizontal="right" vertical="center"/>
    </xf>
    <xf numFmtId="9" fontId="33" fillId="15" borderId="2" xfId="0" applyNumberFormat="1" applyFont="1" applyFill="1" applyBorder="1" applyAlignment="1">
      <alignment horizontal="center" vertical="center" wrapText="1"/>
    </xf>
    <xf numFmtId="9" fontId="33" fillId="16" borderId="2" xfId="0" applyNumberFormat="1" applyFont="1" applyFill="1" applyBorder="1" applyAlignment="1">
      <alignment horizontal="center" vertical="center" wrapText="1"/>
    </xf>
    <xf numFmtId="9" fontId="33" fillId="17" borderId="2" xfId="0" applyNumberFormat="1" applyFont="1" applyFill="1" applyBorder="1" applyAlignment="1">
      <alignment horizontal="center" vertical="center" wrapText="1"/>
    </xf>
    <xf numFmtId="0" fontId="33" fillId="0" borderId="0" xfId="0" applyFont="1" applyAlignment="1">
      <alignment horizontal="left" vertical="center"/>
    </xf>
    <xf numFmtId="0" fontId="34" fillId="0" borderId="0" xfId="0" applyFont="1" applyAlignment="1">
      <alignment horizontal="center" vertical="center" wrapText="1"/>
    </xf>
    <xf numFmtId="0" fontId="34" fillId="0" borderId="0" xfId="0" applyFont="1" applyAlignment="1">
      <alignment horizontal="left" vertical="center" wrapText="1"/>
    </xf>
    <xf numFmtId="0" fontId="33" fillId="0" borderId="13" xfId="0" applyFont="1" applyBorder="1"/>
    <xf numFmtId="0" fontId="33" fillId="0" borderId="0" xfId="0" applyFont="1" applyAlignment="1">
      <alignment horizontal="left"/>
    </xf>
    <xf numFmtId="0" fontId="33" fillId="0" borderId="0" xfId="0" applyFont="1"/>
    <xf numFmtId="0" fontId="33" fillId="0" borderId="2" xfId="0" applyFont="1" applyBorder="1"/>
    <xf numFmtId="164" fontId="33" fillId="0" borderId="2" xfId="3" applyNumberFormat="1" applyFont="1" applyBorder="1"/>
    <xf numFmtId="0" fontId="33" fillId="0" borderId="2" xfId="0" applyFont="1" applyBorder="1" applyAlignment="1">
      <alignment horizontal="center"/>
    </xf>
    <xf numFmtId="0" fontId="33" fillId="0" borderId="2" xfId="0" applyFont="1" applyFill="1" applyBorder="1"/>
    <xf numFmtId="164" fontId="33" fillId="0" borderId="2" xfId="3" applyNumberFormat="1" applyFont="1" applyFill="1" applyBorder="1"/>
    <xf numFmtId="9" fontId="33" fillId="0" borderId="2" xfId="0" applyNumberFormat="1" applyFont="1" applyBorder="1" applyAlignment="1">
      <alignment horizontal="center"/>
    </xf>
    <xf numFmtId="0" fontId="33" fillId="0" borderId="0" xfId="0" applyFont="1" applyAlignment="1">
      <alignment horizontal="center"/>
    </xf>
    <xf numFmtId="9" fontId="33" fillId="0" borderId="2" xfId="0" applyNumberFormat="1" applyFont="1" applyFill="1" applyBorder="1" applyAlignment="1">
      <alignment horizontal="center"/>
    </xf>
    <xf numFmtId="0" fontId="33" fillId="0" borderId="2" xfId="0" applyFont="1" applyFill="1" applyBorder="1" applyAlignment="1">
      <alignment horizontal="center"/>
    </xf>
    <xf numFmtId="0" fontId="33" fillId="0" borderId="0" xfId="0" applyFont="1" applyAlignment="1">
      <alignment horizontal="right"/>
    </xf>
    <xf numFmtId="9" fontId="33" fillId="0" borderId="0" xfId="0" applyNumberFormat="1" applyFont="1" applyAlignment="1">
      <alignment horizontal="center"/>
    </xf>
    <xf numFmtId="0" fontId="33" fillId="0" borderId="0" xfId="0" applyFont="1" applyFill="1" applyAlignment="1">
      <alignment vertical="center"/>
    </xf>
    <xf numFmtId="0" fontId="33" fillId="0" borderId="0" xfId="0" applyFont="1" applyAlignment="1">
      <alignment horizontal="center" vertical="center"/>
    </xf>
    <xf numFmtId="0" fontId="34" fillId="0" borderId="0" xfId="0" applyFont="1" applyFill="1" applyAlignment="1">
      <alignment horizontal="center" vertical="center" wrapText="1"/>
    </xf>
    <xf numFmtId="9" fontId="33" fillId="0" borderId="13" xfId="0" applyNumberFormat="1" applyFont="1" applyFill="1" applyBorder="1" applyAlignment="1">
      <alignment horizontal="center"/>
    </xf>
    <xf numFmtId="9" fontId="33" fillId="0" borderId="13" xfId="0" applyNumberFormat="1" applyFont="1" applyBorder="1" applyAlignment="1">
      <alignment horizontal="left"/>
    </xf>
    <xf numFmtId="0" fontId="33" fillId="0" borderId="13" xfId="0" applyFont="1" applyBorder="1" applyAlignment="1">
      <alignment horizontal="center"/>
    </xf>
    <xf numFmtId="9" fontId="33" fillId="0" borderId="13" xfId="0" applyNumberFormat="1" applyFont="1" applyBorder="1"/>
    <xf numFmtId="0" fontId="33" fillId="0" borderId="8" xfId="0" applyFont="1" applyBorder="1" applyAlignment="1">
      <alignment horizontal="center"/>
    </xf>
    <xf numFmtId="0" fontId="33" fillId="0" borderId="0" xfId="0" applyFont="1" applyBorder="1" applyAlignment="1">
      <alignment horizontal="center"/>
    </xf>
    <xf numFmtId="9" fontId="33" fillId="0" borderId="0" xfId="0" applyNumberFormat="1" applyFont="1" applyFill="1" applyBorder="1" applyAlignment="1">
      <alignment horizontal="center"/>
    </xf>
    <xf numFmtId="9" fontId="33" fillId="0" borderId="0" xfId="0" applyNumberFormat="1" applyFont="1" applyBorder="1" applyAlignment="1">
      <alignment horizontal="left"/>
    </xf>
    <xf numFmtId="9" fontId="33" fillId="0" borderId="0" xfId="0" applyNumberFormat="1" applyFont="1" applyBorder="1"/>
    <xf numFmtId="9" fontId="33" fillId="0" borderId="0" xfId="0" applyNumberFormat="1" applyFont="1" applyBorder="1" applyAlignment="1">
      <alignment horizontal="center"/>
    </xf>
    <xf numFmtId="0" fontId="33" fillId="0" borderId="9" xfId="0" applyFont="1" applyBorder="1"/>
    <xf numFmtId="0" fontId="33" fillId="0" borderId="0" xfId="0" applyFont="1" applyBorder="1"/>
    <xf numFmtId="0" fontId="33" fillId="0" borderId="38" xfId="0" applyFont="1" applyBorder="1" applyAlignment="1">
      <alignment horizontal="center"/>
    </xf>
    <xf numFmtId="9" fontId="33" fillId="0" borderId="38" xfId="0" applyNumberFormat="1" applyFont="1" applyFill="1" applyBorder="1" applyAlignment="1">
      <alignment horizontal="center"/>
    </xf>
    <xf numFmtId="9" fontId="33" fillId="0" borderId="38" xfId="0" applyNumberFormat="1" applyFont="1" applyBorder="1" applyAlignment="1">
      <alignment horizontal="left"/>
    </xf>
    <xf numFmtId="9" fontId="33" fillId="0" borderId="38" xfId="0" applyNumberFormat="1" applyFont="1" applyBorder="1"/>
    <xf numFmtId="0" fontId="33" fillId="0" borderId="10" xfId="0" applyFont="1" applyBorder="1"/>
    <xf numFmtId="0" fontId="33" fillId="0" borderId="0" xfId="0" applyFont="1" applyBorder="1" applyAlignment="1">
      <alignment horizontal="right"/>
    </xf>
    <xf numFmtId="9" fontId="33" fillId="0" borderId="0" xfId="0" applyNumberFormat="1" applyFont="1" applyFill="1" applyAlignment="1">
      <alignment horizontal="center"/>
    </xf>
    <xf numFmtId="9" fontId="33" fillId="0" borderId="0" xfId="0" applyNumberFormat="1" applyFont="1" applyAlignment="1">
      <alignment horizontal="left"/>
    </xf>
    <xf numFmtId="9" fontId="33" fillId="0" borderId="0" xfId="0" applyNumberFormat="1" applyFont="1"/>
    <xf numFmtId="9" fontId="33" fillId="14" borderId="0" xfId="0" applyNumberFormat="1" applyFont="1" applyFill="1" applyBorder="1" applyAlignment="1">
      <alignment horizontal="left"/>
    </xf>
    <xf numFmtId="0" fontId="33" fillId="14" borderId="0" xfId="0" applyFont="1" applyFill="1" applyBorder="1" applyAlignment="1">
      <alignment horizontal="center"/>
    </xf>
    <xf numFmtId="9" fontId="33" fillId="14" borderId="0" xfId="0" applyNumberFormat="1" applyFont="1" applyFill="1" applyBorder="1"/>
    <xf numFmtId="9" fontId="33" fillId="14" borderId="0" xfId="0" applyNumberFormat="1" applyFont="1" applyFill="1" applyBorder="1" applyAlignment="1">
      <alignment horizontal="center"/>
    </xf>
    <xf numFmtId="0" fontId="33" fillId="0" borderId="0" xfId="0" applyFont="1" applyBorder="1" applyAlignment="1">
      <alignment horizontal="left"/>
    </xf>
    <xf numFmtId="9" fontId="33" fillId="0" borderId="0" xfId="0" applyNumberFormat="1" applyFont="1" applyBorder="1" applyAlignment="1">
      <alignment horizontal="center" vertical="center"/>
    </xf>
    <xf numFmtId="0" fontId="33" fillId="0" borderId="13" xfId="0" applyFont="1" applyFill="1" applyBorder="1"/>
    <xf numFmtId="0" fontId="33" fillId="0" borderId="8" xfId="0" applyFont="1" applyBorder="1"/>
    <xf numFmtId="9" fontId="33" fillId="0" borderId="9" xfId="0" applyNumberFormat="1" applyFont="1" applyBorder="1"/>
    <xf numFmtId="0" fontId="33" fillId="14" borderId="0" xfId="0" applyFont="1" applyFill="1" applyBorder="1" applyAlignment="1">
      <alignment horizontal="left"/>
    </xf>
    <xf numFmtId="9" fontId="33" fillId="14" borderId="38" xfId="0" applyNumberFormat="1" applyFont="1" applyFill="1" applyBorder="1" applyAlignment="1">
      <alignment horizontal="left"/>
    </xf>
    <xf numFmtId="0" fontId="33" fillId="14" borderId="38" xfId="0" applyFont="1" applyFill="1" applyBorder="1" applyAlignment="1">
      <alignment horizontal="center"/>
    </xf>
    <xf numFmtId="9" fontId="33" fillId="14" borderId="38" xfId="0" applyNumberFormat="1" applyFont="1" applyFill="1" applyBorder="1"/>
    <xf numFmtId="9" fontId="33" fillId="14" borderId="38" xfId="0" applyNumberFormat="1" applyFont="1" applyFill="1" applyBorder="1" applyAlignment="1">
      <alignment horizontal="center"/>
    </xf>
    <xf numFmtId="0" fontId="33" fillId="0" borderId="0" xfId="0" applyFont="1" applyFill="1"/>
    <xf numFmtId="0" fontId="34" fillId="0" borderId="4" xfId="0" applyFont="1" applyBorder="1"/>
    <xf numFmtId="0" fontId="33" fillId="0" borderId="6" xfId="0" applyFont="1" applyBorder="1"/>
    <xf numFmtId="164" fontId="33" fillId="0" borderId="6" xfId="3" applyNumberFormat="1" applyFont="1" applyBorder="1"/>
    <xf numFmtId="9" fontId="33" fillId="0" borderId="6" xfId="0" applyNumberFormat="1" applyFont="1" applyBorder="1" applyAlignment="1">
      <alignment horizontal="center"/>
    </xf>
    <xf numFmtId="9" fontId="33" fillId="0" borderId="7" xfId="0" applyNumberFormat="1" applyFont="1" applyBorder="1" applyAlignment="1">
      <alignment horizontal="center"/>
    </xf>
    <xf numFmtId="0" fontId="35" fillId="0" borderId="0" xfId="0" applyFont="1" applyFill="1" applyAlignment="1">
      <alignment horizontal="left" vertical="center"/>
    </xf>
    <xf numFmtId="0" fontId="34" fillId="0" borderId="2" xfId="0" applyFont="1" applyFill="1" applyBorder="1" applyAlignment="1">
      <alignment horizontal="center" vertical="center" wrapText="1"/>
    </xf>
    <xf numFmtId="0" fontId="33" fillId="0" borderId="2" xfId="0" applyFont="1" applyFill="1" applyBorder="1" applyAlignment="1">
      <alignment horizontal="left" indent="1"/>
    </xf>
    <xf numFmtId="0" fontId="34" fillId="0" borderId="2" xfId="0" applyFont="1" applyFill="1" applyBorder="1" applyAlignment="1">
      <alignment horizontal="right"/>
    </xf>
    <xf numFmtId="164" fontId="34" fillId="0" borderId="2" xfId="0" applyNumberFormat="1" applyFont="1" applyFill="1" applyBorder="1"/>
    <xf numFmtId="0" fontId="34" fillId="0" borderId="2" xfId="0" applyFont="1" applyFill="1" applyBorder="1"/>
    <xf numFmtId="164" fontId="33" fillId="0" borderId="0" xfId="0" applyNumberFormat="1" applyFont="1" applyFill="1"/>
    <xf numFmtId="0" fontId="33" fillId="0" borderId="1" xfId="0" applyFont="1" applyFill="1" applyBorder="1" applyAlignment="1">
      <alignment horizontal="left" indent="1"/>
    </xf>
    <xf numFmtId="164" fontId="33" fillId="0" borderId="1" xfId="3" applyNumberFormat="1" applyFont="1" applyFill="1" applyBorder="1"/>
    <xf numFmtId="0" fontId="33" fillId="0" borderId="4" xfId="0" applyFont="1" applyFill="1" applyBorder="1" applyAlignment="1">
      <alignment horizontal="left" vertical="center"/>
    </xf>
    <xf numFmtId="0" fontId="35" fillId="0" borderId="6" xfId="0" applyFont="1" applyFill="1" applyBorder="1" applyAlignment="1">
      <alignment horizontal="right" vertical="center"/>
    </xf>
    <xf numFmtId="164" fontId="35" fillId="0" borderId="7" xfId="0" applyNumberFormat="1" applyFont="1" applyFill="1" applyBorder="1" applyAlignment="1">
      <alignment vertical="center"/>
    </xf>
    <xf numFmtId="9" fontId="33" fillId="15" borderId="1" xfId="0" applyNumberFormat="1" applyFont="1" applyFill="1" applyBorder="1" applyAlignment="1">
      <alignment horizontal="center" vertical="center" wrapText="1"/>
    </xf>
    <xf numFmtId="9" fontId="33" fillId="16" borderId="1" xfId="0" applyNumberFormat="1" applyFont="1" applyFill="1" applyBorder="1" applyAlignment="1">
      <alignment horizontal="center" vertical="center" wrapText="1"/>
    </xf>
    <xf numFmtId="9" fontId="33" fillId="17" borderId="1" xfId="0" applyNumberFormat="1" applyFont="1" applyFill="1" applyBorder="1" applyAlignment="1">
      <alignment horizontal="center" vertical="center" wrapText="1"/>
    </xf>
    <xf numFmtId="0" fontId="34" fillId="0" borderId="2" xfId="0" applyFont="1" applyBorder="1" applyAlignment="1">
      <alignment horizontal="center" vertical="center" wrapText="1"/>
    </xf>
    <xf numFmtId="0" fontId="33" fillId="18" borderId="2" xfId="0" applyFont="1" applyFill="1" applyBorder="1" applyAlignment="1">
      <alignment horizontal="left" indent="1"/>
    </xf>
    <xf numFmtId="164" fontId="33" fillId="18" borderId="2" xfId="3" applyNumberFormat="1" applyFont="1" applyFill="1" applyBorder="1"/>
    <xf numFmtId="0" fontId="33" fillId="18" borderId="2" xfId="0" applyFont="1" applyFill="1" applyBorder="1"/>
    <xf numFmtId="0" fontId="33" fillId="17" borderId="2" xfId="0" applyFont="1" applyFill="1" applyBorder="1" applyAlignment="1">
      <alignment horizontal="left" indent="1"/>
    </xf>
    <xf numFmtId="164" fontId="33" fillId="17" borderId="2" xfId="3" applyNumberFormat="1" applyFont="1" applyFill="1" applyBorder="1"/>
    <xf numFmtId="0" fontId="33" fillId="17" borderId="2" xfId="0" applyFont="1" applyFill="1" applyBorder="1"/>
    <xf numFmtId="0" fontId="33" fillId="9" borderId="2" xfId="0" applyFont="1" applyFill="1" applyBorder="1" applyAlignment="1">
      <alignment horizontal="left" indent="1"/>
    </xf>
    <xf numFmtId="164" fontId="33" fillId="9" borderId="2" xfId="3" applyNumberFormat="1" applyFont="1" applyFill="1" applyBorder="1"/>
    <xf numFmtId="0" fontId="33" fillId="9" borderId="2" xfId="0" applyFont="1" applyFill="1" applyBorder="1"/>
    <xf numFmtId="0" fontId="33" fillId="19" borderId="2" xfId="0" applyFont="1" applyFill="1" applyBorder="1" applyAlignment="1">
      <alignment horizontal="left" indent="1"/>
    </xf>
    <xf numFmtId="164" fontId="33" fillId="19" borderId="2" xfId="3" applyNumberFormat="1" applyFont="1" applyFill="1" applyBorder="1"/>
    <xf numFmtId="0" fontId="33" fillId="19" borderId="2" xfId="0" applyFont="1" applyFill="1" applyBorder="1"/>
    <xf numFmtId="0" fontId="33" fillId="19" borderId="1" xfId="0" applyFont="1" applyFill="1" applyBorder="1" applyAlignment="1">
      <alignment horizontal="left" indent="1"/>
    </xf>
    <xf numFmtId="164" fontId="33" fillId="19" borderId="1" xfId="3" applyNumberFormat="1" applyFont="1" applyFill="1" applyBorder="1"/>
    <xf numFmtId="164" fontId="34" fillId="11" borderId="2" xfId="0" applyNumberFormat="1" applyFont="1" applyFill="1" applyBorder="1"/>
    <xf numFmtId="164" fontId="34" fillId="17" borderId="2" xfId="0" applyNumberFormat="1" applyFont="1" applyFill="1" applyBorder="1"/>
    <xf numFmtId="164" fontId="34" fillId="9" borderId="2" xfId="0" applyNumberFormat="1" applyFont="1" applyFill="1" applyBorder="1"/>
    <xf numFmtId="164" fontId="34" fillId="19" borderId="2" xfId="0" applyNumberFormat="1" applyFont="1" applyFill="1" applyBorder="1"/>
    <xf numFmtId="0" fontId="33" fillId="0" borderId="0" xfId="0" applyFont="1" applyFill="1" applyAlignment="1">
      <alignment horizontal="center"/>
    </xf>
    <xf numFmtId="0" fontId="34" fillId="0" borderId="2" xfId="0" applyFont="1" applyFill="1" applyBorder="1" applyAlignment="1">
      <alignment horizontal="center"/>
    </xf>
    <xf numFmtId="0" fontId="34" fillId="20" borderId="2" xfId="0" applyFont="1" applyFill="1" applyBorder="1" applyAlignment="1">
      <alignment horizontal="center"/>
    </xf>
    <xf numFmtId="0" fontId="34" fillId="11" borderId="2" xfId="0" applyFont="1" applyFill="1" applyBorder="1" applyAlignment="1">
      <alignment horizontal="center"/>
    </xf>
    <xf numFmtId="0" fontId="34" fillId="17" borderId="2" xfId="0" applyFont="1" applyFill="1" applyBorder="1" applyAlignment="1">
      <alignment horizontal="center"/>
    </xf>
    <xf numFmtId="0" fontId="34" fillId="9" borderId="2" xfId="0" applyFont="1" applyFill="1" applyBorder="1" applyAlignment="1">
      <alignment horizontal="center"/>
    </xf>
    <xf numFmtId="0" fontId="34" fillId="19" borderId="2" xfId="0" applyFont="1" applyFill="1" applyBorder="1" applyAlignment="1">
      <alignment horizontal="center"/>
    </xf>
    <xf numFmtId="0" fontId="34" fillId="0" borderId="2" xfId="0" applyFont="1" applyFill="1" applyBorder="1" applyAlignment="1">
      <alignment horizontal="right" indent="1"/>
    </xf>
    <xf numFmtId="0" fontId="34" fillId="11" borderId="2" xfId="0" applyFont="1" applyFill="1" applyBorder="1" applyAlignment="1">
      <alignment horizontal="right" indent="1"/>
    </xf>
    <xf numFmtId="0" fontId="34" fillId="17" borderId="2" xfId="0" applyFont="1" applyFill="1" applyBorder="1" applyAlignment="1">
      <alignment horizontal="right" indent="1"/>
    </xf>
    <xf numFmtId="0" fontId="34" fillId="9" borderId="2" xfId="0" applyFont="1" applyFill="1" applyBorder="1" applyAlignment="1">
      <alignment horizontal="right" indent="1"/>
    </xf>
    <xf numFmtId="0" fontId="34" fillId="19" borderId="2" xfId="0" applyFont="1" applyFill="1" applyBorder="1" applyAlignment="1">
      <alignment horizontal="right" indent="1"/>
    </xf>
    <xf numFmtId="0" fontId="34" fillId="0" borderId="4"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34" fillId="0" borderId="7" xfId="0" applyFont="1" applyFill="1" applyBorder="1" applyAlignment="1">
      <alignment horizontal="center" vertical="center" wrapText="1"/>
    </xf>
    <xf numFmtId="9" fontId="33" fillId="0" borderId="9" xfId="0" applyNumberFormat="1" applyFont="1" applyBorder="1" applyAlignment="1">
      <alignment horizontal="center" vertical="center"/>
    </xf>
    <xf numFmtId="9" fontId="33" fillId="0" borderId="10" xfId="0" applyNumberFormat="1" applyFont="1" applyBorder="1" applyAlignment="1">
      <alignment horizontal="center" vertical="center"/>
    </xf>
    <xf numFmtId="0" fontId="10" fillId="0" borderId="2" xfId="0" applyFont="1" applyBorder="1" applyAlignment="1">
      <alignment horizontal="left" vertical="center" wrapText="1" indent="1"/>
    </xf>
    <xf numFmtId="1" fontId="10" fillId="3" borderId="4" xfId="0" applyNumberFormat="1" applyFont="1" applyFill="1" applyBorder="1" applyAlignment="1">
      <alignment horizontal="left" vertical="center" wrapText="1" indent="1"/>
    </xf>
    <xf numFmtId="1" fontId="10" fillId="3" borderId="6" xfId="0" applyNumberFormat="1" applyFont="1" applyFill="1" applyBorder="1" applyAlignment="1">
      <alignment horizontal="left" vertical="center" wrapText="1" indent="1"/>
    </xf>
    <xf numFmtId="1" fontId="10" fillId="3" borderId="7" xfId="0" applyNumberFormat="1" applyFont="1" applyFill="1" applyBorder="1" applyAlignment="1">
      <alignment horizontal="left" vertical="center" wrapText="1" indent="1"/>
    </xf>
    <xf numFmtId="0" fontId="9" fillId="0" borderId="5" xfId="2" applyFont="1" applyBorder="1" applyAlignment="1">
      <alignment horizontal="left" vertical="center" wrapText="1" indent="1"/>
    </xf>
    <xf numFmtId="0" fontId="9" fillId="0" borderId="3" xfId="2" applyFont="1" applyBorder="1" applyAlignment="1">
      <alignment horizontal="left" vertical="center" wrapText="1" indent="1"/>
    </xf>
    <xf numFmtId="0" fontId="10" fillId="0" borderId="5" xfId="0" applyFont="1" applyBorder="1" applyAlignment="1">
      <alignment horizontal="left" vertical="center" wrapText="1" indent="1"/>
    </xf>
    <xf numFmtId="0" fontId="10" fillId="0" borderId="3"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3" xfId="0" applyFont="1" applyBorder="1" applyAlignment="1">
      <alignment horizontal="left" vertical="center" wrapText="1" indent="1"/>
    </xf>
    <xf numFmtId="0" fontId="9" fillId="0" borderId="1" xfId="2" applyFont="1" applyBorder="1" applyAlignment="1">
      <alignment horizontal="left" vertical="center" wrapText="1" indent="1"/>
    </xf>
    <xf numFmtId="0" fontId="6" fillId="0" borderId="2" xfId="0" applyFont="1" applyBorder="1" applyAlignment="1">
      <alignment horizontal="left" vertical="center" wrapText="1" indent="1"/>
    </xf>
    <xf numFmtId="0" fontId="10" fillId="0" borderId="1" xfId="0" applyFont="1" applyBorder="1" applyAlignment="1">
      <alignment horizontal="left" vertical="center" wrapText="1" indent="1"/>
    </xf>
    <xf numFmtId="1" fontId="10" fillId="3" borderId="1" xfId="0" applyNumberFormat="1" applyFont="1" applyFill="1" applyBorder="1" applyAlignment="1">
      <alignment horizontal="left" vertical="center" wrapText="1" indent="1"/>
    </xf>
    <xf numFmtId="1" fontId="10" fillId="3" borderId="5" xfId="0" applyNumberFormat="1" applyFont="1" applyFill="1" applyBorder="1" applyAlignment="1">
      <alignment horizontal="left" vertical="center" wrapText="1" indent="1"/>
    </xf>
    <xf numFmtId="1" fontId="10" fillId="3" borderId="3" xfId="0" applyNumberFormat="1" applyFont="1" applyFill="1" applyBorder="1" applyAlignment="1">
      <alignment horizontal="left" vertical="center" wrapText="1" indent="1"/>
    </xf>
    <xf numFmtId="0" fontId="10" fillId="0" borderId="8" xfId="0" applyFont="1" applyBorder="1" applyAlignment="1">
      <alignment horizontal="left" vertical="center" wrapText="1" indent="1"/>
    </xf>
    <xf numFmtId="0" fontId="10" fillId="0" borderId="9" xfId="0" applyFont="1" applyBorder="1" applyAlignment="1">
      <alignment horizontal="left" vertical="center" wrapText="1" indent="1"/>
    </xf>
    <xf numFmtId="0" fontId="10" fillId="0" borderId="10" xfId="0" applyFont="1" applyBorder="1" applyAlignment="1">
      <alignment horizontal="left" vertical="center" wrapText="1" indent="1"/>
    </xf>
    <xf numFmtId="1" fontId="10" fillId="3" borderId="1" xfId="0" applyNumberFormat="1" applyFont="1" applyFill="1" applyBorder="1" applyAlignment="1">
      <alignment horizontal="center" vertical="center" wrapText="1"/>
    </xf>
    <xf numFmtId="1" fontId="10" fillId="3" borderId="5" xfId="0" applyNumberFormat="1" applyFont="1" applyFill="1" applyBorder="1" applyAlignment="1">
      <alignment horizontal="center" vertical="center" wrapText="1"/>
    </xf>
    <xf numFmtId="1" fontId="10" fillId="3" borderId="3" xfId="0" applyNumberFormat="1" applyFont="1" applyFill="1" applyBorder="1" applyAlignment="1">
      <alignment horizontal="center" vertical="center" wrapText="1"/>
    </xf>
    <xf numFmtId="1" fontId="6" fillId="0" borderId="1" xfId="0" applyNumberFormat="1" applyFont="1" applyBorder="1" applyAlignment="1">
      <alignment horizontal="center" vertical="center"/>
    </xf>
    <xf numFmtId="1" fontId="6" fillId="0" borderId="5" xfId="0" applyNumberFormat="1" applyFont="1" applyBorder="1" applyAlignment="1">
      <alignment horizontal="center" vertical="center"/>
    </xf>
    <xf numFmtId="1" fontId="6" fillId="0" borderId="3" xfId="0" applyNumberFormat="1" applyFont="1" applyBorder="1" applyAlignment="1">
      <alignment horizontal="center" vertical="center"/>
    </xf>
    <xf numFmtId="1" fontId="10" fillId="4" borderId="1" xfId="0" applyNumberFormat="1" applyFont="1" applyFill="1" applyBorder="1" applyAlignment="1">
      <alignment horizontal="left" vertical="center" wrapText="1" indent="1"/>
    </xf>
    <xf numFmtId="1" fontId="10" fillId="4" borderId="5" xfId="0" applyNumberFormat="1" applyFont="1" applyFill="1" applyBorder="1" applyAlignment="1">
      <alignment horizontal="left" vertical="center" wrapText="1" indent="1"/>
    </xf>
    <xf numFmtId="1" fontId="10" fillId="4" borderId="3" xfId="0" applyNumberFormat="1" applyFont="1" applyFill="1" applyBorder="1" applyAlignment="1">
      <alignment horizontal="left" vertical="center" wrapText="1" indent="1"/>
    </xf>
    <xf numFmtId="0" fontId="10" fillId="7" borderId="1" xfId="0" applyFont="1" applyFill="1" applyBorder="1" applyAlignment="1">
      <alignment horizontal="center" vertical="center" wrapText="1"/>
    </xf>
    <xf numFmtId="0" fontId="10" fillId="7" borderId="5"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8" xfId="0" applyFont="1" applyFill="1" applyBorder="1" applyAlignment="1">
      <alignment horizontal="left" vertical="center" wrapText="1" indent="1"/>
    </xf>
    <xf numFmtId="0" fontId="10" fillId="7" borderId="9" xfId="0" applyFont="1" applyFill="1" applyBorder="1" applyAlignment="1">
      <alignment horizontal="left" vertical="center" wrapText="1" indent="1"/>
    </xf>
    <xf numFmtId="0" fontId="10" fillId="7" borderId="10" xfId="0" applyFont="1" applyFill="1" applyBorder="1" applyAlignment="1">
      <alignment horizontal="left" vertical="center" wrapText="1" indent="1"/>
    </xf>
    <xf numFmtId="0" fontId="6" fillId="7" borderId="7" xfId="0" applyFont="1" applyFill="1" applyBorder="1" applyAlignment="1">
      <alignment horizontal="left" vertical="center" wrapText="1" indent="1"/>
    </xf>
    <xf numFmtId="0" fontId="6" fillId="0" borderId="7" xfId="0" applyFont="1" applyBorder="1" applyAlignment="1">
      <alignment horizontal="left" vertical="center" wrapText="1" indent="1"/>
    </xf>
    <xf numFmtId="1" fontId="10" fillId="7" borderId="1" xfId="0" applyNumberFormat="1" applyFont="1" applyFill="1" applyBorder="1" applyAlignment="1">
      <alignment horizontal="left" vertical="center" wrapText="1" indent="1"/>
    </xf>
    <xf numFmtId="1" fontId="10" fillId="7" borderId="3" xfId="0" applyNumberFormat="1" applyFont="1" applyFill="1" applyBorder="1" applyAlignment="1">
      <alignment horizontal="left" vertical="center" wrapText="1" indent="1"/>
    </xf>
    <xf numFmtId="1" fontId="6" fillId="0" borderId="2" xfId="0" applyNumberFormat="1" applyFont="1" applyBorder="1" applyAlignment="1">
      <alignment horizontal="center" vertical="center"/>
    </xf>
    <xf numFmtId="0" fontId="10" fillId="3" borderId="1" xfId="0" applyFont="1" applyFill="1" applyBorder="1" applyAlignment="1">
      <alignment horizontal="left" vertical="center" wrapText="1" indent="1"/>
    </xf>
    <xf numFmtId="0" fontId="10" fillId="3" borderId="3" xfId="0" applyFont="1" applyFill="1" applyBorder="1" applyAlignment="1">
      <alignment horizontal="left" vertical="center" wrapText="1" indent="1"/>
    </xf>
    <xf numFmtId="0" fontId="10" fillId="3" borderId="2" xfId="0" applyFont="1" applyFill="1" applyBorder="1" applyAlignment="1">
      <alignment horizontal="center" vertical="center" wrapText="1"/>
    </xf>
    <xf numFmtId="0" fontId="6" fillId="0" borderId="2" xfId="0" applyFont="1" applyBorder="1" applyAlignment="1">
      <alignment horizontal="left" vertical="center" indent="1"/>
    </xf>
    <xf numFmtId="0" fontId="6" fillId="0" borderId="5" xfId="0" applyFont="1" applyBorder="1" applyAlignment="1">
      <alignment horizontal="left" vertical="center" wrapText="1" indent="1"/>
    </xf>
    <xf numFmtId="0" fontId="10" fillId="6" borderId="1" xfId="0" applyFont="1" applyFill="1" applyBorder="1" applyAlignment="1">
      <alignment horizontal="left" vertical="center" wrapText="1" indent="1"/>
    </xf>
    <xf numFmtId="0" fontId="6" fillId="6" borderId="5" xfId="0" applyFont="1" applyFill="1" applyBorder="1" applyAlignment="1">
      <alignment horizontal="left" vertical="center" wrapText="1"/>
    </xf>
    <xf numFmtId="0" fontId="6" fillId="6" borderId="3"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6" borderId="1"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3" xfId="0" applyFont="1" applyFill="1" applyBorder="1" applyAlignment="1">
      <alignment horizontal="left" vertical="center" wrapText="1" indent="1"/>
    </xf>
    <xf numFmtId="0" fontId="10" fillId="6" borderId="8" xfId="0" applyFont="1" applyFill="1" applyBorder="1" applyAlignment="1">
      <alignment horizontal="left" vertical="center" wrapText="1" indent="1"/>
    </xf>
    <xf numFmtId="0" fontId="6" fillId="0" borderId="9" xfId="0" applyFont="1" applyBorder="1" applyAlignment="1">
      <alignment horizontal="left" indent="1"/>
    </xf>
    <xf numFmtId="0" fontId="6" fillId="0" borderId="10" xfId="0" applyFont="1" applyBorder="1" applyAlignment="1">
      <alignment horizontal="left" indent="1"/>
    </xf>
    <xf numFmtId="0" fontId="22" fillId="13" borderId="18" xfId="0" applyFont="1" applyFill="1" applyBorder="1" applyAlignment="1">
      <alignment horizontal="center" vertical="center" wrapText="1"/>
    </xf>
    <xf numFmtId="0" fontId="22" fillId="13" borderId="21" xfId="0" applyFont="1" applyFill="1" applyBorder="1" applyAlignment="1">
      <alignment horizontal="center" vertical="center" wrapText="1"/>
    </xf>
    <xf numFmtId="0" fontId="22" fillId="8" borderId="18" xfId="0" applyFont="1" applyFill="1" applyBorder="1" applyAlignment="1">
      <alignment horizontal="center" vertical="center" wrapText="1"/>
    </xf>
    <xf numFmtId="0" fontId="22" fillId="9" borderId="18" xfId="0" applyFont="1" applyFill="1" applyBorder="1" applyAlignment="1">
      <alignment horizontal="center" vertical="center" wrapText="1"/>
    </xf>
    <xf numFmtId="0" fontId="22" fillId="10" borderId="18" xfId="0" applyFont="1" applyFill="1" applyBorder="1" applyAlignment="1">
      <alignment horizontal="center" vertical="center" wrapText="1"/>
    </xf>
    <xf numFmtId="0" fontId="17" fillId="11" borderId="18" xfId="0" applyFont="1" applyFill="1" applyBorder="1" applyAlignment="1">
      <alignment horizontal="center" vertical="center" wrapText="1"/>
    </xf>
    <xf numFmtId="0" fontId="22" fillId="12" borderId="19" xfId="0" applyFont="1" applyFill="1" applyBorder="1" applyAlignment="1">
      <alignment horizontal="center" vertical="center" wrapText="1"/>
    </xf>
    <xf numFmtId="0" fontId="22" fillId="12" borderId="20" xfId="0" applyFont="1" applyFill="1" applyBorder="1" applyAlignment="1">
      <alignment horizontal="center" vertical="center" wrapText="1"/>
    </xf>
    <xf numFmtId="0" fontId="25" fillId="13" borderId="18" xfId="0" applyFont="1" applyFill="1" applyBorder="1" applyAlignment="1">
      <alignment horizontal="center" vertical="center" wrapText="1"/>
    </xf>
    <xf numFmtId="0" fontId="25" fillId="13" borderId="21" xfId="0" applyFont="1" applyFill="1" applyBorder="1" applyAlignment="1">
      <alignment horizontal="center" vertical="center" wrapText="1"/>
    </xf>
    <xf numFmtId="0" fontId="25" fillId="8" borderId="18" xfId="0" applyFont="1" applyFill="1" applyBorder="1" applyAlignment="1">
      <alignment horizontal="center" vertical="center" wrapText="1"/>
    </xf>
    <xf numFmtId="0" fontId="25" fillId="9" borderId="18" xfId="0" applyFont="1" applyFill="1" applyBorder="1" applyAlignment="1">
      <alignment horizontal="center" vertical="center" wrapText="1"/>
    </xf>
    <xf numFmtId="0" fontId="25" fillId="10" borderId="18" xfId="0" applyFont="1" applyFill="1" applyBorder="1" applyAlignment="1">
      <alignment horizontal="center" vertical="center" wrapText="1"/>
    </xf>
    <xf numFmtId="0" fontId="25" fillId="12" borderId="19" xfId="0" applyFont="1" applyFill="1" applyBorder="1" applyAlignment="1">
      <alignment horizontal="center" vertical="center" wrapText="1"/>
    </xf>
    <xf numFmtId="0" fontId="25" fillId="12" borderId="20" xfId="0" applyFont="1" applyFill="1" applyBorder="1" applyAlignment="1">
      <alignment horizontal="center" vertical="center" wrapText="1"/>
    </xf>
    <xf numFmtId="0" fontId="23" fillId="13" borderId="18" xfId="0" applyFont="1" applyFill="1" applyBorder="1" applyAlignment="1">
      <alignment horizontal="center" vertical="center" wrapText="1"/>
    </xf>
    <xf numFmtId="0" fontId="23" fillId="13" borderId="21" xfId="0" applyFont="1" applyFill="1" applyBorder="1" applyAlignment="1">
      <alignment horizontal="center" vertical="center" wrapText="1"/>
    </xf>
    <xf numFmtId="0" fontId="23" fillId="8" borderId="18" xfId="0" applyFont="1" applyFill="1" applyBorder="1" applyAlignment="1">
      <alignment horizontal="center" vertical="center" wrapText="1"/>
    </xf>
    <xf numFmtId="0" fontId="23" fillId="9" borderId="18" xfId="0" applyFont="1" applyFill="1" applyBorder="1" applyAlignment="1">
      <alignment horizontal="center" vertical="center" wrapText="1"/>
    </xf>
    <xf numFmtId="0" fontId="23" fillId="10" borderId="18" xfId="0" applyFont="1" applyFill="1" applyBorder="1" applyAlignment="1">
      <alignment horizontal="center" vertical="center" wrapText="1"/>
    </xf>
    <xf numFmtId="0" fontId="23" fillId="12" borderId="19" xfId="0" applyFont="1" applyFill="1" applyBorder="1" applyAlignment="1">
      <alignment horizontal="center" vertical="center" wrapText="1"/>
    </xf>
    <xf numFmtId="0" fontId="23" fillId="12" borderId="20" xfId="0" applyFont="1" applyFill="1" applyBorder="1" applyAlignment="1">
      <alignment horizontal="center" vertical="center" wrapText="1"/>
    </xf>
    <xf numFmtId="0" fontId="6" fillId="0" borderId="1" xfId="0" applyFont="1" applyBorder="1" applyAlignment="1">
      <alignment horizontal="left" vertical="center" indent="1"/>
    </xf>
    <xf numFmtId="0" fontId="6" fillId="0" borderId="3" xfId="0" applyFont="1" applyBorder="1" applyAlignment="1">
      <alignment horizontal="left" vertical="center" inden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7" fillId="13" borderId="18" xfId="0" applyFont="1" applyFill="1" applyBorder="1" applyAlignment="1">
      <alignment horizontal="center" vertical="center" wrapText="1"/>
    </xf>
    <xf numFmtId="0" fontId="17" fillId="13" borderId="21" xfId="0" applyFont="1" applyFill="1" applyBorder="1" applyAlignment="1">
      <alignment horizontal="center" vertical="center" wrapText="1"/>
    </xf>
    <xf numFmtId="0" fontId="23" fillId="11" borderId="18" xfId="0" applyFont="1" applyFill="1" applyBorder="1" applyAlignment="1">
      <alignment horizontal="center" vertical="center" wrapText="1"/>
    </xf>
    <xf numFmtId="0" fontId="15" fillId="0" borderId="1" xfId="0" applyFont="1" applyBorder="1" applyAlignment="1">
      <alignment horizontal="left" vertical="center" wrapText="1" indent="1"/>
    </xf>
    <xf numFmtId="0" fontId="15" fillId="0" borderId="5" xfId="0" applyFont="1" applyBorder="1" applyAlignment="1">
      <alignment horizontal="left" vertical="center" wrapText="1" indent="1"/>
    </xf>
    <xf numFmtId="0" fontId="15" fillId="0" borderId="3" xfId="0" applyFont="1" applyBorder="1" applyAlignment="1">
      <alignment horizontal="left" vertical="center" wrapText="1" indent="1"/>
    </xf>
    <xf numFmtId="0" fontId="22" fillId="11" borderId="18" xfId="0" applyFont="1" applyFill="1" applyBorder="1" applyAlignment="1">
      <alignment horizontal="center" vertical="center" wrapText="1"/>
    </xf>
    <xf numFmtId="0" fontId="6" fillId="0" borderId="1" xfId="0" applyFont="1" applyBorder="1" applyAlignment="1">
      <alignment horizontal="center"/>
    </xf>
    <xf numFmtId="0" fontId="6" fillId="0" borderId="5" xfId="0" applyFont="1" applyBorder="1" applyAlignment="1">
      <alignment horizontal="center"/>
    </xf>
    <xf numFmtId="0" fontId="6" fillId="0" borderId="3" xfId="0" applyFont="1" applyBorder="1" applyAlignment="1">
      <alignment horizontal="center"/>
    </xf>
    <xf numFmtId="0" fontId="27" fillId="13" borderId="18" xfId="0" applyFont="1" applyFill="1" applyBorder="1" applyAlignment="1">
      <alignment horizontal="center" vertical="center" wrapText="1"/>
    </xf>
    <xf numFmtId="0" fontId="27" fillId="13" borderId="21"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17" fillId="9" borderId="18" xfId="0" applyFont="1" applyFill="1" applyBorder="1" applyAlignment="1">
      <alignment horizontal="center" vertical="center" wrapText="1"/>
    </xf>
    <xf numFmtId="0" fontId="17" fillId="10" borderId="18" xfId="0" applyFont="1" applyFill="1" applyBorder="1" applyAlignment="1">
      <alignment horizontal="center" vertical="center" wrapText="1"/>
    </xf>
    <xf numFmtId="0" fontId="17" fillId="12" borderId="19" xfId="0" applyFont="1" applyFill="1" applyBorder="1" applyAlignment="1">
      <alignment horizontal="center" vertical="center" wrapText="1"/>
    </xf>
    <xf numFmtId="0" fontId="17" fillId="12" borderId="20" xfId="0" applyFont="1" applyFill="1" applyBorder="1" applyAlignment="1">
      <alignment horizontal="center" vertical="center" wrapText="1"/>
    </xf>
    <xf numFmtId="0" fontId="28" fillId="0" borderId="1" xfId="0" applyFont="1" applyBorder="1" applyAlignment="1">
      <alignment horizontal="left" vertical="center" wrapText="1" indent="1"/>
    </xf>
    <xf numFmtId="0" fontId="28" fillId="0" borderId="5" xfId="0" applyFont="1" applyBorder="1" applyAlignment="1">
      <alignment horizontal="left" vertical="center" wrapText="1" indent="1"/>
    </xf>
    <xf numFmtId="0" fontId="28" fillId="0" borderId="3" xfId="0" applyFont="1" applyBorder="1" applyAlignment="1">
      <alignment horizontal="left" vertical="center" wrapText="1" indent="1"/>
    </xf>
    <xf numFmtId="0" fontId="28" fillId="0" borderId="2" xfId="0" applyFont="1" applyBorder="1" applyAlignment="1">
      <alignment horizontal="left" vertical="center" wrapText="1" indent="1"/>
    </xf>
    <xf numFmtId="1" fontId="10" fillId="4" borderId="1" xfId="0" applyNumberFormat="1" applyFont="1" applyFill="1" applyBorder="1" applyAlignment="1">
      <alignment horizontal="center" vertical="center" wrapText="1"/>
    </xf>
    <xf numFmtId="1" fontId="10" fillId="4" borderId="5" xfId="0" applyNumberFormat="1" applyFont="1" applyFill="1" applyBorder="1" applyAlignment="1">
      <alignment horizontal="center" vertical="center" wrapText="1"/>
    </xf>
    <xf numFmtId="1" fontId="10" fillId="4" borderId="3" xfId="0" applyNumberFormat="1" applyFont="1" applyFill="1" applyBorder="1" applyAlignment="1">
      <alignment horizontal="center" vertical="center" wrapText="1"/>
    </xf>
    <xf numFmtId="0" fontId="10" fillId="3" borderId="2" xfId="0" applyFont="1" applyFill="1" applyBorder="1" applyAlignment="1">
      <alignment horizontal="left" vertical="center" wrapText="1" indent="1"/>
    </xf>
    <xf numFmtId="1" fontId="6" fillId="5" borderId="1" xfId="0" applyNumberFormat="1" applyFont="1" applyFill="1" applyBorder="1" applyAlignment="1">
      <alignment horizontal="center" vertical="center"/>
    </xf>
    <xf numFmtId="1" fontId="6" fillId="5" borderId="5" xfId="0" applyNumberFormat="1" applyFont="1" applyFill="1" applyBorder="1" applyAlignment="1">
      <alignment horizontal="center" vertical="center"/>
    </xf>
    <xf numFmtId="1" fontId="6" fillId="5" borderId="3" xfId="0" applyNumberFormat="1" applyFont="1" applyFill="1" applyBorder="1" applyAlignment="1">
      <alignment horizontal="center" vertical="center"/>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10" xfId="0" applyFont="1" applyBorder="1" applyAlignment="1">
      <alignment horizontal="left" vertical="center" wrapText="1" indent="1"/>
    </xf>
    <xf numFmtId="0" fontId="25" fillId="11" borderId="18" xfId="0" applyFont="1" applyFill="1" applyBorder="1" applyAlignment="1">
      <alignment horizontal="center" vertical="center" wrapText="1"/>
    </xf>
    <xf numFmtId="0" fontId="16" fillId="0" borderId="16" xfId="0" applyFont="1" applyBorder="1" applyAlignment="1">
      <alignment horizontal="center"/>
    </xf>
    <xf numFmtId="0" fontId="16" fillId="0" borderId="8" xfId="0" applyFont="1" applyBorder="1" applyAlignment="1">
      <alignment horizontal="center"/>
    </xf>
    <xf numFmtId="2" fontId="16" fillId="0" borderId="9" xfId="0" applyNumberFormat="1" applyFont="1" applyBorder="1"/>
    <xf numFmtId="2" fontId="16" fillId="0" borderId="10" xfId="0" applyNumberFormat="1" applyFont="1" applyBorder="1"/>
    <xf numFmtId="0" fontId="16" fillId="0" borderId="1" xfId="0" applyFont="1" applyBorder="1" applyAlignment="1">
      <alignment horizontal="center"/>
    </xf>
    <xf numFmtId="0" fontId="16" fillId="0" borderId="5" xfId="0" applyFont="1" applyBorder="1"/>
    <xf numFmtId="0" fontId="16" fillId="0" borderId="3" xfId="0" applyFont="1" applyBorder="1"/>
    <xf numFmtId="2" fontId="16" fillId="0" borderId="5" xfId="0" applyNumberFormat="1" applyFont="1" applyBorder="1"/>
    <xf numFmtId="2" fontId="16" fillId="0" borderId="3" xfId="0" applyNumberFormat="1" applyFont="1" applyBorder="1"/>
    <xf numFmtId="2" fontId="16" fillId="0" borderId="39" xfId="0" applyNumberFormat="1" applyFont="1" applyBorder="1"/>
    <xf numFmtId="2" fontId="16" fillId="0" borderId="40" xfId="0" applyNumberFormat="1" applyFont="1" applyBorder="1"/>
    <xf numFmtId="0" fontId="16" fillId="0" borderId="16" xfId="0" applyFont="1" applyBorder="1" applyAlignment="1">
      <alignment horizontal="center"/>
    </xf>
    <xf numFmtId="0" fontId="16" fillId="0" borderId="8" xfId="0" applyFont="1" applyBorder="1" applyAlignment="1">
      <alignment horizontal="center"/>
    </xf>
    <xf numFmtId="0" fontId="16" fillId="0" borderId="9" xfId="0" applyFont="1" applyBorder="1"/>
    <xf numFmtId="0" fontId="16" fillId="0" borderId="10" xfId="0" applyFont="1" applyBorder="1"/>
    <xf numFmtId="0" fontId="16" fillId="0" borderId="39" xfId="0" applyFont="1" applyBorder="1" applyAlignment="1">
      <alignment horizontal="right"/>
    </xf>
    <xf numFmtId="0" fontId="16" fillId="0" borderId="40" xfId="0" applyFont="1" applyBorder="1" applyAlignment="1">
      <alignment horizontal="right"/>
    </xf>
  </cellXfs>
  <cellStyles count="4">
    <cellStyle name="Currency" xfId="3" builtinId="4"/>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85724</xdr:rowOff>
    </xdr:from>
    <xdr:to>
      <xdr:col>9</xdr:col>
      <xdr:colOff>533400</xdr:colOff>
      <xdr:row>20</xdr:row>
      <xdr:rowOff>19049</xdr:rowOff>
    </xdr:to>
    <xdr:sp macro="" textlink="">
      <xdr:nvSpPr>
        <xdr:cNvPr id="2" name="TextBox 1">
          <a:extLst>
            <a:ext uri="{FF2B5EF4-FFF2-40B4-BE49-F238E27FC236}">
              <a16:creationId xmlns:a16="http://schemas.microsoft.com/office/drawing/2014/main" id="{B5F38E7F-04FC-5EBF-A78A-407C12411F39}"/>
            </a:ext>
          </a:extLst>
        </xdr:cNvPr>
        <xdr:cNvSpPr txBox="1"/>
      </xdr:nvSpPr>
      <xdr:spPr>
        <a:xfrm>
          <a:off x="123825" y="85724"/>
          <a:ext cx="6581775" cy="3171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 note on</a:t>
          </a:r>
          <a:r>
            <a:rPr lang="en-US" sz="1100" b="1" baseline="0"/>
            <a:t> project ratings: </a:t>
          </a:r>
          <a:r>
            <a:rPr lang="en-US" sz="1100" baseline="0"/>
            <a:t>This workbook contains a rating sheet and a design checklist for each project. The rating sheet is divided into six criteria areas. Each criteria area contains a series of "YES/NO" questions (highlighted in blue), with a few additional questions that don't lend themselves to a </a:t>
          </a:r>
          <a:r>
            <a:rPr lang="en-US" sz="1100" baseline="0">
              <a:solidFill>
                <a:schemeClr val="dk1"/>
              </a:solidFill>
              <a:effectLst/>
              <a:latin typeface="+mn-lt"/>
              <a:ea typeface="+mn-ea"/>
              <a:cs typeface="+mn-cs"/>
            </a:rPr>
            <a:t>"YES/NO" response (highlighted in orange).</a:t>
          </a:r>
        </a:p>
        <a:p>
          <a:endParaRPr lang="en-US" sz="1100" baseline="0">
            <a:solidFill>
              <a:schemeClr val="dk1"/>
            </a:solidFill>
            <a:effectLst/>
            <a:latin typeface="+mn-lt"/>
            <a:ea typeface="+mn-ea"/>
            <a:cs typeface="+mn-cs"/>
          </a:endParaRPr>
        </a:p>
        <a:p>
          <a:r>
            <a:rPr lang="en-US" sz="1100"/>
            <a:t>The four RTP criteria</a:t>
          </a:r>
          <a:r>
            <a:rPr lang="en-US" sz="1100" baseline="0"/>
            <a:t> areas are equally weighted and worth 20 points (rounded). The Trails Bond criteria totals 36 points. Since there are different numbers of questions in each criteria area, questions are worth different points. So a YES response in the Equity criteria area is worth 2.22 points, but a YES response in the Safety area is worth 1.65.</a:t>
          </a:r>
        </a:p>
        <a:p>
          <a:endParaRPr lang="en-US" sz="1100" baseline="0"/>
        </a:p>
        <a:p>
          <a:r>
            <a:rPr lang="en-US" sz="1100" baseline="0"/>
            <a:t>The Other criteria area is not given a numerical rating. Outcomes in this area are noted in the comments for each project in the Outcomes Evaluation report.</a:t>
          </a:r>
        </a:p>
        <a:p>
          <a:endParaRPr lang="en-US" sz="1100" baseline="0"/>
        </a:p>
        <a:p>
          <a:r>
            <a:rPr lang="en-US" sz="1100" baseline="0"/>
            <a:t>Points were awarded for project design in the Safety category (cell G24 in the project rating sheets) on a High/Med/Low/Neg basis. The ratings were based on the number of design elements contained in the design checklist and the appropriateness of the design for the project.</a:t>
          </a:r>
        </a:p>
        <a:p>
          <a:endParaRPr lang="en-US" sz="1100" baseline="0"/>
        </a:p>
        <a:p>
          <a:r>
            <a:rPr lang="en-US" sz="1100"/>
            <a:t>The points per question and totals for each criteria area are shown below.</a:t>
          </a:r>
        </a:p>
      </xdr:txBody>
    </xdr:sp>
    <xdr:clientData/>
  </xdr:twoCellAnchor>
</xdr:wsDr>
</file>

<file path=xl/persons/person.xml><?xml version="1.0" encoding="utf-8"?>
<personList xmlns="http://schemas.microsoft.com/office/spreadsheetml/2018/threadedcomments" xmlns:x="http://schemas.openxmlformats.org/spreadsheetml/2006/main">
  <person displayName="Daniel Kaempff" id="{E174E464-B324-4BB3-A1F5-BF4D534D7D83}" userId="Daniel Kaempff" providerId="None"/>
  <person displayName="Dan Kaempff" id="{1EA6EF47-E729-4F47-BBD9-DF68661135A0}" userId="7034260e877d03f5"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4" dT="2022-03-31T19:21:46.33" personId="{1EA6EF47-E729-4F47-BBD9-DF68661135A0}" id="{D4F83A62-90C7-4BB9-B020-2E7B692F1BDF}">
    <text>Assign Med rating to planning only projects?</text>
  </threadedComment>
  <threadedComment ref="P31" dT="2022-03-31T19:21:46.33" personId="{1EA6EF47-E729-4F47-BBD9-DF68661135A0}" id="{EF0DC07C-14CC-4931-9908-DF5CFDDE03D7}">
    <text>Assign Med rating to planning only projects?</text>
  </threadedComment>
  <threadedComment ref="P34" dT="2022-03-31T19:36:45.63" personId="{1EA6EF47-E729-4F47-BBD9-DF68661135A0}" id="{0F897C5A-4C67-4F7C-B29B-1A2A9731750B}">
    <text>Assign M rating to planning only projects?</text>
  </threadedComment>
</ThreadedComments>
</file>

<file path=xl/threadedComments/threadedComment10.xml><?xml version="1.0" encoding="utf-8"?>
<ThreadedComments xmlns="http://schemas.microsoft.com/office/spreadsheetml/2018/threadedcomments" xmlns:x="http://schemas.openxmlformats.org/spreadsheetml/2006/main">
  <threadedComment ref="H23" dT="2022-01-07T23:02:18.54" personId="{E174E464-B324-4BB3-A1F5-BF4D534D7D83}" id="{33D5A2CB-6CDA-4B89-8E7F-A83685255C6B}">
    <text>Not scored, but used to determine appropriateness of proposed improvements for the classification.</text>
  </threadedComment>
</ThreadedComments>
</file>

<file path=xl/threadedComments/threadedComment11.xml><?xml version="1.0" encoding="utf-8"?>
<ThreadedComments xmlns="http://schemas.microsoft.com/office/spreadsheetml/2018/threadedcomments" xmlns:x="http://schemas.openxmlformats.org/spreadsheetml/2006/main">
  <threadedComment ref="H23" dT="2022-01-07T23:02:18.54" personId="{E174E464-B324-4BB3-A1F5-BF4D534D7D83}" id="{451CBF32-70FE-46D1-8F2F-95ECB11576E2}">
    <text>Not scored, but used to determine appropriateness of proposed improvements for the classification.</text>
  </threadedComment>
</ThreadedComments>
</file>

<file path=xl/threadedComments/threadedComment12.xml><?xml version="1.0" encoding="utf-8"?>
<ThreadedComments xmlns="http://schemas.microsoft.com/office/spreadsheetml/2018/threadedcomments" xmlns:x="http://schemas.openxmlformats.org/spreadsheetml/2006/main">
  <threadedComment ref="H23" dT="2022-01-07T23:02:18.54" personId="{E174E464-B324-4BB3-A1F5-BF4D534D7D83}" id="{0E5150B4-32D4-422E-9146-5C003A4F4EF6}">
    <text>Not scored, but used to determine appropriateness of proposed improvements for the classification.</text>
  </threadedComment>
</ThreadedComments>
</file>

<file path=xl/threadedComments/threadedComment13.xml><?xml version="1.0" encoding="utf-8"?>
<ThreadedComments xmlns="http://schemas.microsoft.com/office/spreadsheetml/2018/threadedcomments" xmlns:x="http://schemas.openxmlformats.org/spreadsheetml/2006/main">
  <threadedComment ref="H23" dT="2022-01-07T23:02:18.54" personId="{E174E464-B324-4BB3-A1F5-BF4D534D7D83}" id="{D6CD2CD0-AEE7-419B-BA53-DF20010966C5}">
    <text>Not scored, but used to determine appropriateness of proposed improvements for the classification.</text>
  </threadedComment>
</ThreadedComments>
</file>

<file path=xl/threadedComments/threadedComment14.xml><?xml version="1.0" encoding="utf-8"?>
<ThreadedComments xmlns="http://schemas.microsoft.com/office/spreadsheetml/2018/threadedcomments" xmlns:x="http://schemas.openxmlformats.org/spreadsheetml/2006/main">
  <threadedComment ref="H23" dT="2022-01-07T23:02:18.54" personId="{E174E464-B324-4BB3-A1F5-BF4D534D7D83}" id="{FB7445B1-2B9A-49FE-80F1-D09E945B4220}">
    <text>Not scored, but used to determine appropriateness of proposed improvements for the classification.</text>
  </threadedComment>
</ThreadedComments>
</file>

<file path=xl/threadedComments/threadedComment15.xml><?xml version="1.0" encoding="utf-8"?>
<ThreadedComments xmlns="http://schemas.microsoft.com/office/spreadsheetml/2018/threadedcomments" xmlns:x="http://schemas.openxmlformats.org/spreadsheetml/2006/main">
  <threadedComment ref="H23" dT="2022-01-07T23:02:18.54" personId="{E174E464-B324-4BB3-A1F5-BF4D534D7D83}" id="{7871E005-FA0A-406F-914B-4C5555A56F5C}">
    <text>Not scored, but used to determine appropriateness of proposed improvements for the classification.</text>
  </threadedComment>
</ThreadedComments>
</file>

<file path=xl/threadedComments/threadedComment16.xml><?xml version="1.0" encoding="utf-8"?>
<ThreadedComments xmlns="http://schemas.microsoft.com/office/spreadsheetml/2018/threadedcomments" xmlns:x="http://schemas.openxmlformats.org/spreadsheetml/2006/main">
  <threadedComment ref="H23" dT="2022-01-07T23:02:18.54" personId="{E174E464-B324-4BB3-A1F5-BF4D534D7D83}" id="{59DE10EF-15E3-4259-BE0F-76CE8037F25D}">
    <text>Not scored, but used to determine appropriateness of proposed improvements for the classification.</text>
  </threadedComment>
</ThreadedComments>
</file>

<file path=xl/threadedComments/threadedComment17.xml><?xml version="1.0" encoding="utf-8"?>
<ThreadedComments xmlns="http://schemas.microsoft.com/office/spreadsheetml/2018/threadedcomments" xmlns:x="http://schemas.openxmlformats.org/spreadsheetml/2006/main">
  <threadedComment ref="H23" dT="2022-01-07T23:02:18.54" personId="{E174E464-B324-4BB3-A1F5-BF4D534D7D83}" id="{3ECF5BF5-0953-4FE4-9A8B-286C32DA1D81}">
    <text>Not scored, but used to determine appropriateness of proposed improvements for the classification.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H23" dT="2022-01-07T23:02:18.54" personId="{E174E464-B324-4BB3-A1F5-BF4D534D7D83}" id="{38C66A91-28D5-403B-A453-F5BE0FF7B68D}">
    <text>Not scored, but used to determine appropriateness of proposed improvements for the classification.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H23" dT="2022-01-07T23:02:18.54" personId="{E174E464-B324-4BB3-A1F5-BF4D534D7D83}" id="{D4128CE2-CD41-472B-8DDA-12D2E3EFD883}">
    <text>Not scored, but used to determine appropriateness of proposed improvements for the classification.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H23" dT="2022-01-07T23:02:18.54" personId="{E174E464-B324-4BB3-A1F5-BF4D534D7D83}" id="{7089BA52-2B0A-496B-BBB2-11AF94A227C2}">
    <text>Not scored, but used to determine appropriateness of proposed improvements for the classification.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H23" dT="2022-01-07T23:02:18.54" personId="{E174E464-B324-4BB3-A1F5-BF4D534D7D83}" id="{574D77C5-8DA0-46FB-BB56-2B941C707BF1}">
    <text>Not scored, but used to determine appropriateness of proposed improvements for the classification.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H23" dT="2022-01-07T23:02:18.54" personId="{E174E464-B324-4BB3-A1F5-BF4D534D7D83}" id="{00CD4F62-BE7E-43A3-87EE-5AC949B00F63}">
    <text>Not scored, but used to determine appropriateness of proposed improvements for the classification.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H23" dT="2022-01-07T23:02:18.54" personId="{E174E464-B324-4BB3-A1F5-BF4D534D7D83}" id="{23865E19-90AE-4494-B144-6AB37D79BCFF}">
    <text>Not scored, but used to determine appropriateness of proposed improvements for the classification.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H23" dT="2022-01-07T23:02:18.54" personId="{E174E464-B324-4BB3-A1F5-BF4D534D7D83}" id="{F4964E7E-FB3C-4A56-8486-B72722B45B7A}">
    <text>Not scored, but used to determine appropriateness of proposed improvements for the classification.</text>
  </threadedComment>
</ThreadedComments>
</file>

<file path=xl/threadedComments/threadedComment9.xml><?xml version="1.0" encoding="utf-8"?>
<ThreadedComments xmlns="http://schemas.microsoft.com/office/spreadsheetml/2018/threadedcomments" xmlns:x="http://schemas.openxmlformats.org/spreadsheetml/2006/main">
  <threadedComment ref="H23" dT="2022-01-07T23:02:18.54" personId="{E174E464-B324-4BB3-A1F5-BF4D534D7D83}" id="{8F966CC8-76CE-4AEF-91C6-9A420F67C7FA}">
    <text>Not scored, but used to determine appropriateness of proposed improvements for the classification.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8.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8.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7.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3.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10.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10.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8.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4.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12.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12.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9.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5.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14.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14.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11.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6.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1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16.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16.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12.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7.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18.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18.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13.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3.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20.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20.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14.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2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5.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22.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22.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15.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8.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2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24.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24.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16.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2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9.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26.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26.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17.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1.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28.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28.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18.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9.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3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3.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30.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30.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19.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10.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34.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5.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32.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32.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0.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11.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36.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7.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34.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34.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1.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38.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39.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36.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36.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2.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12.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0.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41.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38.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38.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3.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13.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42.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43.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40.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40.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4.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44.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45.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42.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42.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5.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46.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47.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44.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44.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6.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14.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48.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49.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46.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46.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7.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2.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2.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4.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2.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50.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51.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48.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48.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8.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52.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53.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50.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50.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29.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15.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54.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55.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52.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52.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30.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16.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56.xml.rels><?xml version="1.0" encoding="UTF-8" standalone="yes"?>
<Relationships xmlns="http://schemas.openxmlformats.org/package/2006/relationships"><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57.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54.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54.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31.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58.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59.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56.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56.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32.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54" Type="http://schemas.microsoft.com/office/2017/10/relationships/threadedComment" Target="../threadedComments/threadedComment17.xm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0.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61.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58.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58.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33.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62.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61.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61.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35.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4.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4.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5.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3" Type="http://schemas.openxmlformats.org/officeDocument/2006/relationships/hyperlink" Target="https://www.oregonmetro.gov/sites/default/files/2020/07/29/2018-RTP-Ch3-Regional-System-Policies_0.pdf" TargetMode="External"/><Relationship Id="rId18" Type="http://schemas.openxmlformats.org/officeDocument/2006/relationships/hyperlink" Target="https://www.oregonmetro.gov/sites/default/files/2019/05/28/RTP-Appendix_L_CMP%20RoadmapFinal20181206_updated_safety_tables.pdf" TargetMode="External"/><Relationship Id="rId26" Type="http://schemas.openxmlformats.org/officeDocument/2006/relationships/hyperlink" Target="https://tooledesign.maps.arcgis.com/apps/MapSeries/index.html?appid=69225c1c028c440bbcef6ca40365f854" TargetMode="External"/><Relationship Id="rId39" Type="http://schemas.openxmlformats.org/officeDocument/2006/relationships/hyperlink" Target="https://www.oregonmetro.gov/sites/default/files/2019/05/17/2018RegionalTrailsSystemPlan22x34.pdf" TargetMode="External"/><Relationship Id="rId21" Type="http://schemas.openxmlformats.org/officeDocument/2006/relationships/hyperlink" Target="https://www.oregonmetro.gov/sites/default/files/2019/05/17/Regional-freight-maps_Page_1.png" TargetMode="External"/><Relationship Id="rId34" Type="http://schemas.openxmlformats.org/officeDocument/2006/relationships/hyperlink" Target="https://evatool.oregonmetro.gov/" TargetMode="External"/><Relationship Id="rId42" Type="http://schemas.openxmlformats.org/officeDocument/2006/relationships/hyperlink" Target="https://evatool.oregonmetro.gov/" TargetMode="External"/><Relationship Id="rId47" Type="http://schemas.openxmlformats.org/officeDocument/2006/relationships/hyperlink" Target="https://www.oregonmetro.gov/sites/default/files/2021/02/24/Get-Moving-2020-final-investment-proposal-20200613.pdf" TargetMode="External"/><Relationship Id="rId50" Type="http://schemas.openxmlformats.org/officeDocument/2006/relationships/hyperlink" Target="https://kai.maps.arcgis.com/apps/MapSeries/index.html?appid=fd738594718a403aa58d5faa033fc044" TargetMode="External"/><Relationship Id="rId7" Type="http://schemas.openxmlformats.org/officeDocument/2006/relationships/hyperlink" Target="https://www.oregonmetro.gov/sites/default/files/2019/05/17/2018RegionalTrailsSystemPlan22x34.pdf" TargetMode="External"/><Relationship Id="rId2" Type="http://schemas.openxmlformats.org/officeDocument/2006/relationships/hyperlink" Target="https://evatool.oregonmetro.gov/" TargetMode="External"/><Relationship Id="rId16" Type="http://schemas.openxmlformats.org/officeDocument/2006/relationships/hyperlink" Target="https://drcmetro.maps.arcgis.com/apps/MapSeries/index.html?appid=7e0e710b9cc94bbc8cd4bd608be0dcbd" TargetMode="External"/><Relationship Id="rId29" Type="http://schemas.openxmlformats.org/officeDocument/2006/relationships/hyperlink" Target="https://www.oregonmetro.gov/sites/default/files/2019/05/17/2018RegionalTrailsSystemPlan22x34.pdf" TargetMode="External"/><Relationship Id="rId11" Type="http://schemas.openxmlformats.org/officeDocument/2006/relationships/hyperlink" Target="https://www.oregonmetro.gov/regional-safe-routes-school-framework" TargetMode="External"/><Relationship Id="rId24" Type="http://schemas.openxmlformats.org/officeDocument/2006/relationships/hyperlink" Target="https://www.oregonmetro.gov/sites/default/files/2020/05/03/2018%20Regional%20Transit%20Strategy_0.pdf" TargetMode="External"/><Relationship Id="rId32" Type="http://schemas.openxmlformats.org/officeDocument/2006/relationships/hyperlink" Target="https://www.oregonmetro.gov/sites/default/files/2019/05/17/Regional-freight-maps_Page_1.png" TargetMode="External"/><Relationship Id="rId37" Type="http://schemas.openxmlformats.org/officeDocument/2006/relationships/hyperlink" Target="https://drcmetro.maps.arcgis.com/apps/MapSeries/index.html?appid=7e0e710b9cc94bbc8cd4bd608be0dcbd" TargetMode="External"/><Relationship Id="rId40" Type="http://schemas.openxmlformats.org/officeDocument/2006/relationships/hyperlink" Target="https://drcmetro.maps.arcgis.com/apps/MapSeries/index.html?appid=7e0e710b9cc94bbc8cd4bd608be0dcbd" TargetMode="External"/><Relationship Id="rId45" Type="http://schemas.openxmlformats.org/officeDocument/2006/relationships/hyperlink" Target="https://trimetpedplan2.altaplanning.cloud/" TargetMode="External"/><Relationship Id="rId53" Type="http://schemas.openxmlformats.org/officeDocument/2006/relationships/comments" Target="../comments6.xml"/><Relationship Id="rId5" Type="http://schemas.openxmlformats.org/officeDocument/2006/relationships/hyperlink" Target="https://www.oregonmetro.gov/sites/default/files/2021/02/24/Get-Moving-2020-final-investment-proposal-20200613.pdf" TargetMode="External"/><Relationship Id="rId10" Type="http://schemas.openxmlformats.org/officeDocument/2006/relationships/hyperlink" Target="https://evatool.oregonmetro.gov/" TargetMode="External"/><Relationship Id="rId19" Type="http://schemas.openxmlformats.org/officeDocument/2006/relationships/hyperlink" Target="https://www.oregonmetro.gov/sites/default/files/2019/05/28/RTP-Appendix_L_CMP%20RoadmapFinal20181206_updated_safety_tables.pdf" TargetMode="External"/><Relationship Id="rId31" Type="http://schemas.openxmlformats.org/officeDocument/2006/relationships/hyperlink" Target="https://www.oregonmetro.gov/sites/default/files/2020/05/03/2018%20Regional%20Transit%20Strategy_0.pdf" TargetMode="External"/><Relationship Id="rId44" Type="http://schemas.openxmlformats.org/officeDocument/2006/relationships/hyperlink" Target="https://www.oregonmetro.gov/sites/default/files/2020/05/03/2018%20Regional%20Transit%20Strategy_0.pdf" TargetMode="External"/><Relationship Id="rId52" Type="http://schemas.openxmlformats.org/officeDocument/2006/relationships/vmlDrawing" Target="../drawings/vmlDrawing6.vml"/><Relationship Id="rId4" Type="http://schemas.openxmlformats.org/officeDocument/2006/relationships/hyperlink" Target="https://evatool.oregonmetro.gov/" TargetMode="External"/><Relationship Id="rId9" Type="http://schemas.openxmlformats.org/officeDocument/2006/relationships/hyperlink" Target="https://library.oregonmetro.gov/files/branding/calameo/Designing-Livable-Streets-and-Trails-Guide-Oct-22-2019.pdf" TargetMode="External"/><Relationship Id="rId14" Type="http://schemas.openxmlformats.org/officeDocument/2006/relationships/hyperlink" Target="https://drcmetro.maps.arcgis.com/apps/MapSeries/index.html?appid=7e0e710b9cc94bbc8cd4bd608be0dcbd" TargetMode="External"/><Relationship Id="rId22" Type="http://schemas.openxmlformats.org/officeDocument/2006/relationships/hyperlink" Target="https://www.oregonmetro.gov/sites/default/files/2020/05/03/2018%20Regional%20Transit%20Strategy_0.pdf" TargetMode="External"/><Relationship Id="rId27" Type="http://schemas.openxmlformats.org/officeDocument/2006/relationships/hyperlink" Target="https://www.oregonmetro.gov/sites/default/files/2021/07/12/20210706-PN-Bond-Anti-dStrategies.pdf" TargetMode="External"/><Relationship Id="rId30" Type="http://schemas.openxmlformats.org/officeDocument/2006/relationships/hyperlink" Target="https://library.oregonmetro.gov/files/branding/calameo/Designing-Livable-Streets-and-Trails-Guide-Oct-22-2019.pdf" TargetMode="External"/><Relationship Id="rId35" Type="http://schemas.openxmlformats.org/officeDocument/2006/relationships/hyperlink" Target="https://evatool.oregonmetro.gov/" TargetMode="External"/><Relationship Id="rId43" Type="http://schemas.openxmlformats.org/officeDocument/2006/relationships/hyperlink" Target="https://www.oregonmetro.gov/sites/default/files/2021/02/24/Get-Moving-2020-final-investment-proposal-20200613.pdf" TargetMode="External"/><Relationship Id="rId48" Type="http://schemas.openxmlformats.org/officeDocument/2006/relationships/hyperlink" Target="https://tooledesign.maps.arcgis.com/apps/MapSeries/index.html?appid=69225c1c028c440bbcef6ca40365f854" TargetMode="External"/><Relationship Id="rId8" Type="http://schemas.openxmlformats.org/officeDocument/2006/relationships/hyperlink" Target="https://drcmetro.maps.arcgis.com/apps/MapSeries/index.html?appid=7e0e710b9cc94bbc8cd4bd608be0dcbd" TargetMode="External"/><Relationship Id="rId51" Type="http://schemas.openxmlformats.org/officeDocument/2006/relationships/printerSettings" Target="../printerSettings/printerSettings6.bin"/><Relationship Id="rId3" Type="http://schemas.openxmlformats.org/officeDocument/2006/relationships/hyperlink" Target="https://drcmetro.maps.arcgis.com/apps/PublicInformation/index.html?appid=d92daf6e5eb144ad83fecabadb8f1d05" TargetMode="External"/><Relationship Id="rId12" Type="http://schemas.openxmlformats.org/officeDocument/2006/relationships/hyperlink" Target="https://drcmetro.maps.arcgis.com/apps/MapSeries/index.html?appid=7e0e710b9cc94bbc8cd4bd608be0dcbd" TargetMode="External"/><Relationship Id="rId17" Type="http://schemas.openxmlformats.org/officeDocument/2006/relationships/hyperlink" Target="https://drcmetro.maps.arcgis.com/apps/MapSeries/index.html?appid=7e0e710b9cc94bbc8cd4bd608be0dcbd" TargetMode="External"/><Relationship Id="rId25" Type="http://schemas.openxmlformats.org/officeDocument/2006/relationships/hyperlink" Target="https://drcmetro.maps.arcgis.com/apps/PublicInformation/index.html?appid=d660b81b7b034e9897e46744fbc6d467" TargetMode="External"/><Relationship Id="rId33" Type="http://schemas.openxmlformats.org/officeDocument/2006/relationships/hyperlink" Target="https://www.fhwa.dot.gov/planning/national_highway_system/intermodal_connectors/oregon.cfm" TargetMode="External"/><Relationship Id="rId38" Type="http://schemas.openxmlformats.org/officeDocument/2006/relationships/hyperlink" Target="https://drcmetro.maps.arcgis.com/apps/MapSeries/index.html?appid=7e0e710b9cc94bbc8cd4bd608be0dcbd" TargetMode="External"/><Relationship Id="rId46" Type="http://schemas.openxmlformats.org/officeDocument/2006/relationships/hyperlink" Target="https://www.oregonmetro.gov/sites/default/files/2020/05/03/2018%20Regional%20Transit%20Strategy_0.pdf" TargetMode="External"/><Relationship Id="rId20" Type="http://schemas.openxmlformats.org/officeDocument/2006/relationships/hyperlink" Target="https://www.oregonmetro.gov/sites/default/files/2019/05/28/RTP-Appendix_L_CMP%20RoadmapFinal20181206_updated_safety_tables.pdf" TargetMode="External"/><Relationship Id="rId41" Type="http://schemas.openxmlformats.org/officeDocument/2006/relationships/hyperlink" Target="https://evatool.oregonmetro.gov/" TargetMode="External"/><Relationship Id="rId1" Type="http://schemas.openxmlformats.org/officeDocument/2006/relationships/hyperlink" Target="https://drcmetro.maps.arcgis.com/apps/MapSeries/index.html?appid=7e0e710b9cc94bbc8cd4bd608be0dcbd" TargetMode="External"/><Relationship Id="rId6" Type="http://schemas.openxmlformats.org/officeDocument/2006/relationships/hyperlink" Target="https://drcmetro.maps.arcgis.com/apps/MapSeries/index.html?appid=7e0e710b9cc94bbc8cd4bd608be0dcbd" TargetMode="External"/><Relationship Id="rId15" Type="http://schemas.openxmlformats.org/officeDocument/2006/relationships/hyperlink" Target="https://www.arcgis.com/apps/MapSeries/index.html?appid=137ab05894434d2b8842360a9746632f" TargetMode="External"/><Relationship Id="rId23" Type="http://schemas.openxmlformats.org/officeDocument/2006/relationships/hyperlink" Target="https://trimetpedplan2.altaplanning.cloud/" TargetMode="External"/><Relationship Id="rId28" Type="http://schemas.openxmlformats.org/officeDocument/2006/relationships/hyperlink" Target="https://drcmetro.maps.arcgis.com/apps/MapSeries/index.html?appid=7e0e710b9cc94bbc8cd4bd608be0dcbd" TargetMode="External"/><Relationship Id="rId36" Type="http://schemas.openxmlformats.org/officeDocument/2006/relationships/hyperlink" Target="https://evatool.oregonmetro.gov/" TargetMode="External"/><Relationship Id="rId49" Type="http://schemas.openxmlformats.org/officeDocument/2006/relationships/hyperlink" Target="https://www.oregonmetro.gov/sites/default/files/2021/02/24/Get-Moving-2020-final-investment-proposal-2020061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177C1-1E58-45E1-A50B-A1F767BA87F3}">
  <dimension ref="A22:I26"/>
  <sheetViews>
    <sheetView tabSelected="1" workbookViewId="0">
      <selection activeCell="K20" sqref="K20"/>
    </sheetView>
  </sheetViews>
  <sheetFormatPr defaultRowHeight="12.75" x14ac:dyDescent="0.2"/>
  <cols>
    <col min="1" max="16384" width="9" style="60"/>
  </cols>
  <sheetData>
    <row r="22" spans="1:9" s="88" customFormat="1" x14ac:dyDescent="0.2">
      <c r="A22" s="663"/>
      <c r="B22" s="663" t="s">
        <v>212</v>
      </c>
      <c r="C22" s="663" t="s">
        <v>211</v>
      </c>
      <c r="D22" s="663" t="s">
        <v>213</v>
      </c>
      <c r="E22" s="663" t="s">
        <v>214</v>
      </c>
      <c r="F22" s="660" t="s">
        <v>814</v>
      </c>
      <c r="G22" s="659" t="s">
        <v>215</v>
      </c>
      <c r="H22" s="670" t="s">
        <v>815</v>
      </c>
      <c r="I22" s="671"/>
    </row>
    <row r="23" spans="1:9" x14ac:dyDescent="0.2">
      <c r="A23" s="664" t="s">
        <v>816</v>
      </c>
      <c r="B23" s="666">
        <v>2.2229999999999999</v>
      </c>
      <c r="C23" s="666">
        <v>1.65</v>
      </c>
      <c r="D23" s="666">
        <v>2.2000000000000002</v>
      </c>
      <c r="E23" s="666">
        <v>2.5</v>
      </c>
      <c r="F23" s="661">
        <v>2</v>
      </c>
      <c r="G23" s="668">
        <v>2</v>
      </c>
      <c r="H23" s="674" t="s">
        <v>512</v>
      </c>
      <c r="I23" s="672">
        <v>1.65</v>
      </c>
    </row>
    <row r="24" spans="1:9" x14ac:dyDescent="0.2">
      <c r="A24" s="665" t="s">
        <v>817</v>
      </c>
      <c r="B24" s="667">
        <f>B23*9</f>
        <v>20.006999999999998</v>
      </c>
      <c r="C24" s="667">
        <f>C23*12</f>
        <v>19.799999999999997</v>
      </c>
      <c r="D24" s="667">
        <f>D23*9</f>
        <v>19.8</v>
      </c>
      <c r="E24" s="667">
        <v>20</v>
      </c>
      <c r="F24" s="662">
        <v>36</v>
      </c>
      <c r="G24" s="669">
        <f>G23*5</f>
        <v>10</v>
      </c>
      <c r="H24" s="674" t="s">
        <v>513</v>
      </c>
      <c r="I24" s="672">
        <v>0.85</v>
      </c>
    </row>
    <row r="25" spans="1:9" x14ac:dyDescent="0.2">
      <c r="H25" s="674" t="s">
        <v>514</v>
      </c>
      <c r="I25" s="672">
        <v>0</v>
      </c>
    </row>
    <row r="26" spans="1:9" x14ac:dyDescent="0.2">
      <c r="H26" s="675" t="s">
        <v>818</v>
      </c>
      <c r="I26" s="673">
        <v>-0.85</v>
      </c>
    </row>
  </sheetData>
  <mergeCells count="1">
    <mergeCell ref="H22:I2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90631-3711-435D-9AB9-BE791B5B4E4D}">
  <dimension ref="A1:O153"/>
  <sheetViews>
    <sheetView topLeftCell="A110" zoomScale="90" zoomScaleNormal="90" workbookViewId="0">
      <selection activeCell="I153" sqref="I153"/>
    </sheetView>
  </sheetViews>
  <sheetFormatPr defaultColWidth="9" defaultRowHeight="12.75" x14ac:dyDescent="0.2"/>
  <cols>
    <col min="1" max="1" width="45.5" style="60" customWidth="1"/>
    <col min="2" max="7" width="4.625" style="317" customWidth="1"/>
    <col min="8" max="9" width="4.625" style="88" customWidth="1"/>
    <col min="10" max="13" width="4.625" style="317" customWidth="1"/>
    <col min="14" max="16384" width="9" style="60"/>
  </cols>
  <sheetData>
    <row r="1" spans="1:13" s="86" customFormat="1" ht="25.5" customHeight="1" thickBot="1" x14ac:dyDescent="0.3">
      <c r="A1" s="85" t="s">
        <v>216</v>
      </c>
      <c r="B1" s="609" t="s">
        <v>253</v>
      </c>
      <c r="C1" s="609"/>
      <c r="D1" s="610" t="s">
        <v>254</v>
      </c>
      <c r="E1" s="610"/>
      <c r="F1" s="611" t="s">
        <v>255</v>
      </c>
      <c r="G1" s="611"/>
      <c r="H1" s="604" t="s">
        <v>256</v>
      </c>
      <c r="I1" s="604"/>
      <c r="J1" s="612" t="s">
        <v>257</v>
      </c>
      <c r="K1" s="613"/>
      <c r="L1" s="607" t="s">
        <v>258</v>
      </c>
      <c r="M1" s="608"/>
    </row>
    <row r="2" spans="1:13" ht="13.5" thickBot="1" x14ac:dyDescent="0.25">
      <c r="A2" s="87" t="s">
        <v>259</v>
      </c>
    </row>
    <row r="3" spans="1:13" x14ac:dyDescent="0.2">
      <c r="A3" s="90" t="s">
        <v>260</v>
      </c>
      <c r="B3" s="318"/>
      <c r="C3" s="319"/>
      <c r="D3" s="320"/>
      <c r="E3" s="319"/>
      <c r="F3" s="321"/>
      <c r="G3" s="319"/>
      <c r="H3" s="93"/>
      <c r="I3" s="91"/>
      <c r="J3" s="323"/>
      <c r="K3" s="324"/>
    </row>
    <row r="4" spans="1:13" x14ac:dyDescent="0.2">
      <c r="A4" s="95" t="s">
        <v>261</v>
      </c>
      <c r="B4" s="325" t="s">
        <v>205</v>
      </c>
      <c r="C4" s="326">
        <f>IF(B4="Y", 2, 0)</f>
        <v>0</v>
      </c>
      <c r="D4" s="327" t="s">
        <v>205</v>
      </c>
      <c r="E4" s="326">
        <f t="shared" ref="E4:E5" si="0">IF(D4="Y", 2, 0)</f>
        <v>0</v>
      </c>
      <c r="F4" s="328" t="s">
        <v>205</v>
      </c>
      <c r="G4" s="326">
        <f t="shared" ref="G4:G7" si="1">IF(F4="Y", 1, 0)</f>
        <v>0</v>
      </c>
      <c r="H4" s="98" t="s">
        <v>205</v>
      </c>
      <c r="I4" s="96">
        <f t="shared" ref="I4:I5" si="2">IF(H4="Y", 1, 0)</f>
        <v>0</v>
      </c>
      <c r="J4" s="330" t="s">
        <v>205</v>
      </c>
      <c r="K4" s="331">
        <f>IF(J4="Y", -1, 0)</f>
        <v>0</v>
      </c>
    </row>
    <row r="5" spans="1:13" x14ac:dyDescent="0.2">
      <c r="A5" s="95" t="s">
        <v>262</v>
      </c>
      <c r="B5" s="325" t="s">
        <v>205</v>
      </c>
      <c r="C5" s="326">
        <f>IF(B5="Y", 1, 0)</f>
        <v>0</v>
      </c>
      <c r="D5" s="327" t="s">
        <v>205</v>
      </c>
      <c r="E5" s="326">
        <f t="shared" si="0"/>
        <v>0</v>
      </c>
      <c r="F5" s="328" t="s">
        <v>205</v>
      </c>
      <c r="G5" s="326">
        <f t="shared" si="1"/>
        <v>0</v>
      </c>
      <c r="H5" s="98" t="s">
        <v>205</v>
      </c>
      <c r="I5" s="96">
        <f t="shared" si="2"/>
        <v>0</v>
      </c>
      <c r="J5" s="330" t="s">
        <v>205</v>
      </c>
      <c r="K5" s="331">
        <f>IF(J5="Y", -1, 0)</f>
        <v>0</v>
      </c>
    </row>
    <row r="6" spans="1:13" x14ac:dyDescent="0.2">
      <c r="A6" s="100" t="s">
        <v>403</v>
      </c>
      <c r="B6" s="325"/>
      <c r="C6" s="326"/>
      <c r="D6" s="327"/>
      <c r="E6" s="326"/>
      <c r="F6" s="328"/>
      <c r="G6" s="326"/>
      <c r="H6" s="98"/>
      <c r="I6" s="96"/>
      <c r="J6" s="330"/>
      <c r="K6" s="331"/>
    </row>
    <row r="7" spans="1:13" x14ac:dyDescent="0.2">
      <c r="A7" s="101" t="s">
        <v>263</v>
      </c>
      <c r="B7" s="325" t="s">
        <v>205</v>
      </c>
      <c r="C7" s="326">
        <f>IF(B7="Y", -1, 0)</f>
        <v>0</v>
      </c>
      <c r="D7" s="327" t="s">
        <v>205</v>
      </c>
      <c r="E7" s="326">
        <f>IF(D7="Y", -1, 0)</f>
        <v>0</v>
      </c>
      <c r="F7" s="328" t="s">
        <v>205</v>
      </c>
      <c r="G7" s="326">
        <f t="shared" si="1"/>
        <v>0</v>
      </c>
      <c r="H7" s="98" t="s">
        <v>205</v>
      </c>
      <c r="I7" s="96">
        <f t="shared" ref="I7" si="3">IF(H7="Y", 2, 0)</f>
        <v>0</v>
      </c>
      <c r="J7" s="330" t="s">
        <v>205</v>
      </c>
      <c r="K7" s="331">
        <f>IF(J7="Y", 2, 0)</f>
        <v>0</v>
      </c>
    </row>
    <row r="8" spans="1:13" x14ac:dyDescent="0.2">
      <c r="A8" s="101" t="s">
        <v>264</v>
      </c>
      <c r="B8" s="325" t="s">
        <v>205</v>
      </c>
      <c r="C8" s="326">
        <f t="shared" ref="C8:K9" si="4">IF(B8="Y", 1, 0)</f>
        <v>0</v>
      </c>
      <c r="D8" s="327" t="s">
        <v>205</v>
      </c>
      <c r="E8" s="326">
        <f t="shared" si="4"/>
        <v>0</v>
      </c>
      <c r="F8" s="328" t="s">
        <v>205</v>
      </c>
      <c r="G8" s="326">
        <f t="shared" si="4"/>
        <v>0</v>
      </c>
      <c r="H8" s="98" t="s">
        <v>251</v>
      </c>
      <c r="I8" s="96">
        <f t="shared" si="4"/>
        <v>1</v>
      </c>
      <c r="J8" s="330" t="s">
        <v>205</v>
      </c>
      <c r="K8" s="331">
        <f t="shared" si="4"/>
        <v>0</v>
      </c>
    </row>
    <row r="9" spans="1:13" x14ac:dyDescent="0.2">
      <c r="A9" s="101" t="s">
        <v>265</v>
      </c>
      <c r="B9" s="325" t="s">
        <v>205</v>
      </c>
      <c r="C9" s="326">
        <f t="shared" ref="C9" si="5">IF(B9="Y", 2, 0)</f>
        <v>0</v>
      </c>
      <c r="D9" s="327" t="s">
        <v>205</v>
      </c>
      <c r="E9" s="326">
        <f t="shared" ref="E9" si="6">IF(D9="Y", 2, 0)</f>
        <v>0</v>
      </c>
      <c r="F9" s="328" t="s">
        <v>205</v>
      </c>
      <c r="G9" s="326">
        <f t="shared" si="4"/>
        <v>0</v>
      </c>
      <c r="H9" s="98" t="s">
        <v>205</v>
      </c>
      <c r="I9" s="96">
        <f t="shared" si="4"/>
        <v>0</v>
      </c>
      <c r="J9" s="330" t="s">
        <v>205</v>
      </c>
      <c r="K9" s="331">
        <f t="shared" si="4"/>
        <v>0</v>
      </c>
    </row>
    <row r="10" spans="1:13" x14ac:dyDescent="0.2">
      <c r="A10" s="102" t="s">
        <v>266</v>
      </c>
      <c r="B10" s="325" t="s">
        <v>205</v>
      </c>
      <c r="C10" s="326">
        <f>IF(B10="Y", 1, 0)</f>
        <v>0</v>
      </c>
      <c r="D10" s="327" t="s">
        <v>205</v>
      </c>
      <c r="E10" s="326">
        <f>IF(D10="Y", 1, 0)</f>
        <v>0</v>
      </c>
      <c r="F10" s="328" t="s">
        <v>205</v>
      </c>
      <c r="G10" s="326">
        <f>IF(F10="Y", 1, 0)</f>
        <v>0</v>
      </c>
      <c r="H10" s="98" t="s">
        <v>205</v>
      </c>
      <c r="I10" s="96">
        <f>IF(H10="Y", 1, 0)</f>
        <v>0</v>
      </c>
      <c r="J10" s="330" t="s">
        <v>205</v>
      </c>
      <c r="K10" s="331">
        <f>IF(J10="Y", 1, 0)</f>
        <v>0</v>
      </c>
    </row>
    <row r="11" spans="1:13" x14ac:dyDescent="0.2">
      <c r="A11" s="100" t="s">
        <v>404</v>
      </c>
      <c r="B11" s="325"/>
      <c r="C11" s="326"/>
      <c r="D11" s="327"/>
      <c r="E11" s="326"/>
      <c r="F11" s="328"/>
      <c r="G11" s="326"/>
      <c r="H11" s="98"/>
      <c r="I11" s="96"/>
      <c r="J11" s="330"/>
      <c r="K11" s="331"/>
    </row>
    <row r="12" spans="1:13" x14ac:dyDescent="0.2">
      <c r="A12" s="101" t="s">
        <v>267</v>
      </c>
      <c r="B12" s="325" t="s">
        <v>205</v>
      </c>
      <c r="C12" s="326">
        <f>IF(B12="Y", -1, 0)</f>
        <v>0</v>
      </c>
      <c r="D12" s="327" t="s">
        <v>205</v>
      </c>
      <c r="E12" s="326">
        <f>IF(D12="Y", -1, 0)</f>
        <v>0</v>
      </c>
      <c r="F12" s="328" t="s">
        <v>205</v>
      </c>
      <c r="G12" s="326">
        <f>IF(F12="Y", -1, 0)</f>
        <v>0</v>
      </c>
      <c r="H12" s="98" t="s">
        <v>205</v>
      </c>
      <c r="I12" s="96">
        <f>IF(H12="Y", -1, 0)</f>
        <v>0</v>
      </c>
      <c r="J12" s="330" t="s">
        <v>205</v>
      </c>
      <c r="K12" s="331">
        <f>IF(J12="Y", 1, 0)</f>
        <v>0</v>
      </c>
    </row>
    <row r="13" spans="1:13" ht="13.5" thickBot="1" x14ac:dyDescent="0.25">
      <c r="A13" s="103" t="s">
        <v>268</v>
      </c>
      <c r="B13" s="332" t="s">
        <v>205</v>
      </c>
      <c r="C13" s="333">
        <f t="shared" ref="C13" si="7">IF(B13="Y", 2, 0)</f>
        <v>0</v>
      </c>
      <c r="D13" s="334" t="s">
        <v>205</v>
      </c>
      <c r="E13" s="333">
        <f t="shared" ref="E13" si="8">IF(D13="Y", 2, 0)</f>
        <v>0</v>
      </c>
      <c r="F13" s="335" t="s">
        <v>205</v>
      </c>
      <c r="G13" s="333">
        <f t="shared" ref="G13" si="9">IF(F13="Y", 2, 0)</f>
        <v>0</v>
      </c>
      <c r="H13" s="106" t="s">
        <v>205</v>
      </c>
      <c r="I13" s="104">
        <f t="shared" ref="I13" si="10">IF(H13="Y", 2, 0)</f>
        <v>0</v>
      </c>
      <c r="J13" s="337" t="s">
        <v>205</v>
      </c>
      <c r="K13" s="338">
        <f t="shared" ref="K13" si="11">IF(J13="Y", 2, 0)</f>
        <v>0</v>
      </c>
    </row>
    <row r="14" spans="1:13" ht="13.5" thickBot="1" x14ac:dyDescent="0.25">
      <c r="A14" s="87" t="s">
        <v>269</v>
      </c>
      <c r="B14" s="339"/>
      <c r="D14" s="340"/>
      <c r="F14" s="341"/>
      <c r="H14" s="109"/>
      <c r="J14" s="343"/>
    </row>
    <row r="15" spans="1:13" x14ac:dyDescent="0.2">
      <c r="A15" s="90" t="s">
        <v>270</v>
      </c>
      <c r="B15" s="318" t="s">
        <v>205</v>
      </c>
      <c r="C15" s="319">
        <f>IF(B15="Y", -1, 0)</f>
        <v>0</v>
      </c>
      <c r="D15" s="320" t="s">
        <v>205</v>
      </c>
      <c r="E15" s="319">
        <f>IF(D15="Y", -1, 0)</f>
        <v>0</v>
      </c>
      <c r="F15" s="321" t="s">
        <v>205</v>
      </c>
      <c r="G15" s="319">
        <f>IF(F15="Y", -1, 0)</f>
        <v>0</v>
      </c>
      <c r="H15" s="93" t="s">
        <v>205</v>
      </c>
      <c r="I15" s="91">
        <f>IF(H15="Y", -1, 0)</f>
        <v>0</v>
      </c>
      <c r="J15" s="323" t="s">
        <v>205</v>
      </c>
      <c r="K15" s="324">
        <f>IF(J15="Y", -1, 0)</f>
        <v>0</v>
      </c>
    </row>
    <row r="16" spans="1:13" x14ac:dyDescent="0.2">
      <c r="A16" s="100" t="s">
        <v>271</v>
      </c>
      <c r="B16" s="325" t="s">
        <v>205</v>
      </c>
      <c r="C16" s="326">
        <f>IF(B16="Y", 2, 0)</f>
        <v>0</v>
      </c>
      <c r="D16" s="327" t="s">
        <v>205</v>
      </c>
      <c r="E16" s="326">
        <f>IF(D16="Y", 2, 0)</f>
        <v>0</v>
      </c>
      <c r="F16" s="328" t="s">
        <v>205</v>
      </c>
      <c r="G16" s="326">
        <f>IF(F16="Y", 2, 0)</f>
        <v>0</v>
      </c>
      <c r="H16" s="98" t="s">
        <v>251</v>
      </c>
      <c r="I16" s="96">
        <f>IF(H16="Y", 2, 0)</f>
        <v>2</v>
      </c>
      <c r="J16" s="330" t="s">
        <v>205</v>
      </c>
      <c r="K16" s="331">
        <f>IF(J16="Y", 2, 0)</f>
        <v>0</v>
      </c>
    </row>
    <row r="17" spans="1:11" x14ac:dyDescent="0.2">
      <c r="A17" s="100" t="s">
        <v>272</v>
      </c>
      <c r="B17" s="325" t="s">
        <v>205</v>
      </c>
      <c r="C17" s="326">
        <f>IF(B17="Y", 2, 0)</f>
        <v>0</v>
      </c>
      <c r="D17" s="327" t="s">
        <v>205</v>
      </c>
      <c r="E17" s="326">
        <f>IF(D17="Y", 2, 0)</f>
        <v>0</v>
      </c>
      <c r="F17" s="328" t="s">
        <v>205</v>
      </c>
      <c r="G17" s="326">
        <f t="shared" ref="G17" si="12">IF(F17="Y", 1, 0)</f>
        <v>0</v>
      </c>
      <c r="H17" s="98" t="s">
        <v>205</v>
      </c>
      <c r="I17" s="96">
        <f t="shared" ref="I17" si="13">IF(H17="Y", 1, 0)</f>
        <v>0</v>
      </c>
      <c r="J17" s="330" t="s">
        <v>205</v>
      </c>
      <c r="K17" s="331">
        <f>IF(J17="Y", -1, 0)</f>
        <v>0</v>
      </c>
    </row>
    <row r="18" spans="1:11" x14ac:dyDescent="0.2">
      <c r="A18" s="100" t="s">
        <v>273</v>
      </c>
      <c r="B18" s="325" t="s">
        <v>205</v>
      </c>
      <c r="C18" s="326">
        <f>IF(B18="Y", -1, 0)</f>
        <v>0</v>
      </c>
      <c r="D18" s="327" t="s">
        <v>205</v>
      </c>
      <c r="E18" s="326">
        <f>IF(D18="Y", -1, 0)</f>
        <v>0</v>
      </c>
      <c r="F18" s="328" t="s">
        <v>205</v>
      </c>
      <c r="G18" s="326">
        <f>IF(F18="Y", -1, 0)</f>
        <v>0</v>
      </c>
      <c r="H18" s="98" t="s">
        <v>205</v>
      </c>
      <c r="I18" s="96">
        <f>IF(H18="Y", -1, 0)</f>
        <v>0</v>
      </c>
      <c r="J18" s="330" t="s">
        <v>205</v>
      </c>
      <c r="K18" s="331">
        <f>IF(J18="Y", 2, 0)</f>
        <v>0</v>
      </c>
    </row>
    <row r="19" spans="1:11" x14ac:dyDescent="0.2">
      <c r="A19" s="100" t="s">
        <v>274</v>
      </c>
      <c r="B19" s="325" t="s">
        <v>205</v>
      </c>
      <c r="C19" s="326">
        <f>IF(B19="Y", 2, 0)</f>
        <v>0</v>
      </c>
      <c r="D19" s="327" t="s">
        <v>205</v>
      </c>
      <c r="E19" s="326">
        <f>IF(D19="Y", 2, 0)</f>
        <v>0</v>
      </c>
      <c r="F19" s="328" t="s">
        <v>205</v>
      </c>
      <c r="G19" s="326">
        <f>IF(F19="Y", 2, 0)</f>
        <v>0</v>
      </c>
      <c r="H19" s="98" t="s">
        <v>205</v>
      </c>
      <c r="I19" s="96">
        <f>IF(H19="Y", 2, 0)</f>
        <v>0</v>
      </c>
      <c r="J19" s="330" t="s">
        <v>205</v>
      </c>
      <c r="K19" s="331">
        <f>IF(J19="Y", 1, 0)</f>
        <v>0</v>
      </c>
    </row>
    <row r="20" spans="1:11" x14ac:dyDescent="0.2">
      <c r="A20" s="100" t="s">
        <v>275</v>
      </c>
      <c r="B20" s="325" t="s">
        <v>205</v>
      </c>
      <c r="C20" s="326">
        <f>IF(B20="Y", 2, 0)</f>
        <v>0</v>
      </c>
      <c r="D20" s="327" t="s">
        <v>205</v>
      </c>
      <c r="E20" s="326">
        <f>IF(D20="Y", 2, 0)</f>
        <v>0</v>
      </c>
      <c r="F20" s="328" t="s">
        <v>205</v>
      </c>
      <c r="G20" s="326">
        <f>IF(F20="Y", 2, 0)</f>
        <v>0</v>
      </c>
      <c r="H20" s="98" t="s">
        <v>205</v>
      </c>
      <c r="I20" s="96">
        <f>IF(H20="Y", 2, 0)</f>
        <v>0</v>
      </c>
      <c r="J20" s="330" t="s">
        <v>205</v>
      </c>
      <c r="K20" s="331">
        <f>IF(J20="Y", 2, 0)</f>
        <v>0</v>
      </c>
    </row>
    <row r="21" spans="1:11" ht="13.5" thickBot="1" x14ac:dyDescent="0.25">
      <c r="A21" s="110" t="s">
        <v>276</v>
      </c>
      <c r="B21" s="332" t="s">
        <v>205</v>
      </c>
      <c r="C21" s="333">
        <f>IF(B21="Y", 2, 0)</f>
        <v>0</v>
      </c>
      <c r="D21" s="334" t="s">
        <v>205</v>
      </c>
      <c r="E21" s="333">
        <f>IF(D21="Y", 2, 0)</f>
        <v>0</v>
      </c>
      <c r="F21" s="335" t="s">
        <v>205</v>
      </c>
      <c r="G21" s="333">
        <f>IF(F21="Y", 2, 0)</f>
        <v>0</v>
      </c>
      <c r="H21" s="106" t="s">
        <v>205</v>
      </c>
      <c r="I21" s="104">
        <f>IF(H21="Y", 2, 0)</f>
        <v>0</v>
      </c>
      <c r="J21" s="337" t="s">
        <v>205</v>
      </c>
      <c r="K21" s="338">
        <f>IF(J21="Y", 1, 0)</f>
        <v>0</v>
      </c>
    </row>
    <row r="22" spans="1:11" ht="13.5" thickBot="1" x14ac:dyDescent="0.25">
      <c r="A22" s="87" t="s">
        <v>277</v>
      </c>
      <c r="F22" s="341"/>
      <c r="H22" s="109"/>
      <c r="J22" s="343"/>
    </row>
    <row r="23" spans="1:11" x14ac:dyDescent="0.2">
      <c r="A23" s="90" t="s">
        <v>278</v>
      </c>
      <c r="B23" s="318" t="s">
        <v>205</v>
      </c>
      <c r="C23" s="319">
        <f>IF(B23="Y", 1, 0)</f>
        <v>0</v>
      </c>
      <c r="D23" s="320" t="s">
        <v>205</v>
      </c>
      <c r="E23" s="319">
        <f>IF(D23="Y", 2, 0)</f>
        <v>0</v>
      </c>
      <c r="F23" s="321" t="s">
        <v>205</v>
      </c>
      <c r="G23" s="319">
        <f>IF(F23="Y", 1, 0)</f>
        <v>0</v>
      </c>
      <c r="H23" s="93" t="s">
        <v>205</v>
      </c>
      <c r="I23" s="91">
        <f>IF(H23="Y", 1, 0)</f>
        <v>0</v>
      </c>
      <c r="J23" s="323" t="s">
        <v>205</v>
      </c>
      <c r="K23" s="324">
        <f>IF(J23="Y", 1, 0)</f>
        <v>0</v>
      </c>
    </row>
    <row r="24" spans="1:11" x14ac:dyDescent="0.2">
      <c r="A24" s="100" t="s">
        <v>279</v>
      </c>
      <c r="B24" s="325" t="s">
        <v>205</v>
      </c>
      <c r="C24" s="326">
        <f>IF(B24="Y", 2, 0)</f>
        <v>0</v>
      </c>
      <c r="D24" s="327" t="s">
        <v>205</v>
      </c>
      <c r="E24" s="326">
        <f>IF(D24="Y", 2, 0)</f>
        <v>0</v>
      </c>
      <c r="F24" s="328" t="s">
        <v>205</v>
      </c>
      <c r="G24" s="326">
        <f>IF(F24="Y", -1, 0)</f>
        <v>0</v>
      </c>
      <c r="H24" s="98" t="s">
        <v>205</v>
      </c>
      <c r="I24" s="96">
        <f>IF(H24="Y", 1, 0)</f>
        <v>0</v>
      </c>
      <c r="J24" s="330" t="s">
        <v>205</v>
      </c>
      <c r="K24" s="331">
        <f>IF(J24="Y", -1, 0)</f>
        <v>0</v>
      </c>
    </row>
    <row r="25" spans="1:11" x14ac:dyDescent="0.2">
      <c r="A25" s="100" t="s">
        <v>280</v>
      </c>
      <c r="B25" s="325" t="s">
        <v>205</v>
      </c>
      <c r="C25" s="326">
        <f>IF(B25="Y", 1, 0)</f>
        <v>0</v>
      </c>
      <c r="D25" s="327" t="s">
        <v>205</v>
      </c>
      <c r="E25" s="326">
        <f>IF(D25="Y", 1, 0)</f>
        <v>0</v>
      </c>
      <c r="F25" s="328" t="s">
        <v>205</v>
      </c>
      <c r="G25" s="326">
        <f>IF(F25="Y", 1, 0)</f>
        <v>0</v>
      </c>
      <c r="H25" s="98" t="s">
        <v>205</v>
      </c>
      <c r="I25" s="96">
        <f>IF(H25="Y", 1, 0)</f>
        <v>0</v>
      </c>
      <c r="J25" s="330" t="s">
        <v>205</v>
      </c>
      <c r="K25" s="331">
        <f>IF(J25="Y", 1, 0)</f>
        <v>0</v>
      </c>
    </row>
    <row r="26" spans="1:11" x14ac:dyDescent="0.2">
      <c r="A26" s="100" t="s">
        <v>281</v>
      </c>
      <c r="B26" s="325" t="s">
        <v>205</v>
      </c>
      <c r="C26" s="326">
        <f>IF(B26="Y", 1, 0)</f>
        <v>0</v>
      </c>
      <c r="D26" s="327" t="s">
        <v>205</v>
      </c>
      <c r="E26" s="326">
        <f>IF(D26="Y", 1, 0)</f>
        <v>0</v>
      </c>
      <c r="F26" s="328" t="s">
        <v>205</v>
      </c>
      <c r="G26" s="326">
        <f>IF(F26="Y", 1, 0)</f>
        <v>0</v>
      </c>
      <c r="H26" s="98" t="s">
        <v>205</v>
      </c>
      <c r="I26" s="96">
        <f>IF(H26="Y", 1, 0)</f>
        <v>0</v>
      </c>
      <c r="J26" s="330" t="s">
        <v>205</v>
      </c>
      <c r="K26" s="331">
        <f>IF(J26="Y", -1, 0)</f>
        <v>0</v>
      </c>
    </row>
    <row r="27" spans="1:11" x14ac:dyDescent="0.2">
      <c r="A27" s="100" t="s">
        <v>282</v>
      </c>
      <c r="B27" s="325" t="s">
        <v>205</v>
      </c>
      <c r="C27" s="326">
        <f>IF(B27="Y", 1, 0)</f>
        <v>0</v>
      </c>
      <c r="D27" s="327" t="s">
        <v>205</v>
      </c>
      <c r="E27" s="326">
        <f>IF(D27="Y", 1, 0)</f>
        <v>0</v>
      </c>
      <c r="F27" s="328" t="s">
        <v>205</v>
      </c>
      <c r="G27" s="326">
        <f>IF(F27="Y", -1, 0)</f>
        <v>0</v>
      </c>
      <c r="H27" s="98" t="s">
        <v>205</v>
      </c>
      <c r="I27" s="96">
        <f>IF(H27="Y", -1, 0)</f>
        <v>0</v>
      </c>
      <c r="J27" s="330" t="s">
        <v>205</v>
      </c>
      <c r="K27" s="331">
        <f>IF(J27="Y", -1, 0)</f>
        <v>0</v>
      </c>
    </row>
    <row r="28" spans="1:11" x14ac:dyDescent="0.2">
      <c r="A28" s="100" t="s">
        <v>283</v>
      </c>
      <c r="B28" s="325" t="s">
        <v>205</v>
      </c>
      <c r="C28" s="326">
        <f>IF(B28="Y", 1, 0)</f>
        <v>0</v>
      </c>
      <c r="D28" s="327" t="s">
        <v>205</v>
      </c>
      <c r="E28" s="326">
        <f>IF(D28="Y", 1, 0)</f>
        <v>0</v>
      </c>
      <c r="F28" s="328" t="s">
        <v>205</v>
      </c>
      <c r="G28" s="326">
        <f>IF(F28="Y", 1, 0)</f>
        <v>0</v>
      </c>
      <c r="H28" s="98" t="s">
        <v>205</v>
      </c>
      <c r="I28" s="96">
        <f>IF(H28="Y", 1, 0)</f>
        <v>0</v>
      </c>
      <c r="J28" s="330" t="s">
        <v>205</v>
      </c>
      <c r="K28" s="331">
        <f>IF(J28="Y", 1, 0)</f>
        <v>0</v>
      </c>
    </row>
    <row r="29" spans="1:11" x14ac:dyDescent="0.2">
      <c r="A29" s="100" t="s">
        <v>284</v>
      </c>
      <c r="B29" s="325" t="s">
        <v>205</v>
      </c>
      <c r="C29" s="326">
        <f>IF(B29="Y", 2, 0)</f>
        <v>0</v>
      </c>
      <c r="D29" s="327" t="s">
        <v>205</v>
      </c>
      <c r="E29" s="326">
        <f>IF(D29="Y", 2, 0)</f>
        <v>0</v>
      </c>
      <c r="F29" s="328" t="s">
        <v>205</v>
      </c>
      <c r="G29" s="326">
        <f>IF(F29="Y", 2, 0)</f>
        <v>0</v>
      </c>
      <c r="H29" s="98" t="s">
        <v>251</v>
      </c>
      <c r="I29" s="96">
        <f>IF(H29="Y", 2, 0)</f>
        <v>2</v>
      </c>
      <c r="J29" s="330" t="s">
        <v>205</v>
      </c>
      <c r="K29" s="331">
        <f>IF(J29="Y", 2, 0)</f>
        <v>0</v>
      </c>
    </row>
    <row r="30" spans="1:11" x14ac:dyDescent="0.2">
      <c r="A30" s="100" t="s">
        <v>285</v>
      </c>
      <c r="B30" s="325" t="s">
        <v>205</v>
      </c>
      <c r="C30" s="326">
        <f>IF(B30="Y", 2, 0)</f>
        <v>0</v>
      </c>
      <c r="D30" s="327" t="s">
        <v>205</v>
      </c>
      <c r="E30" s="326">
        <f>IF(D30="Y", 2, 0)</f>
        <v>0</v>
      </c>
      <c r="F30" s="328" t="s">
        <v>205</v>
      </c>
      <c r="G30" s="326">
        <f>IF(F30="Y", 1, 0)</f>
        <v>0</v>
      </c>
      <c r="H30" s="98" t="s">
        <v>251</v>
      </c>
      <c r="I30" s="96">
        <f>IF(H30="Y", 1, 0)</f>
        <v>1</v>
      </c>
      <c r="J30" s="330" t="s">
        <v>205</v>
      </c>
      <c r="K30" s="331">
        <f>IF(J30="Y", 2, 0)</f>
        <v>0</v>
      </c>
    </row>
    <row r="31" spans="1:11" x14ac:dyDescent="0.2">
      <c r="A31" s="100" t="s">
        <v>286</v>
      </c>
      <c r="B31" s="325" t="s">
        <v>205</v>
      </c>
      <c r="C31" s="326">
        <f>IF(B31="Y", 1, 0)</f>
        <v>0</v>
      </c>
      <c r="D31" s="327" t="s">
        <v>205</v>
      </c>
      <c r="E31" s="326">
        <f>IF(D31="Y", 2, 0)</f>
        <v>0</v>
      </c>
      <c r="F31" s="328" t="s">
        <v>205</v>
      </c>
      <c r="G31" s="326">
        <f>IF(F31="Y", 2, 0)</f>
        <v>0</v>
      </c>
      <c r="H31" s="98" t="s">
        <v>205</v>
      </c>
      <c r="I31" s="96">
        <f>IF(H31="Y", 2, 0)</f>
        <v>0</v>
      </c>
      <c r="J31" s="330" t="s">
        <v>205</v>
      </c>
      <c r="K31" s="331">
        <f>IF(J31="Y", 1, 0)</f>
        <v>0</v>
      </c>
    </row>
    <row r="32" spans="1:11" ht="13.5" thickBot="1" x14ac:dyDescent="0.25">
      <c r="A32" s="110" t="s">
        <v>287</v>
      </c>
      <c r="B32" s="332" t="s">
        <v>205</v>
      </c>
      <c r="C32" s="333">
        <f>IF(B32="Y", -1, 0)</f>
        <v>0</v>
      </c>
      <c r="D32" s="334" t="s">
        <v>205</v>
      </c>
      <c r="E32" s="333">
        <f>IF(D32="Y", -1, 0)</f>
        <v>0</v>
      </c>
      <c r="F32" s="335" t="s">
        <v>205</v>
      </c>
      <c r="G32" s="333">
        <f>IF(F32="Y", 1, 0)</f>
        <v>0</v>
      </c>
      <c r="H32" s="106" t="s">
        <v>205</v>
      </c>
      <c r="I32" s="104">
        <f>IF(H32="Y", 1, 0)</f>
        <v>0</v>
      </c>
      <c r="J32" s="337" t="s">
        <v>205</v>
      </c>
      <c r="K32" s="338">
        <f>IF(J32="Y", 1, 0)</f>
        <v>0</v>
      </c>
    </row>
    <row r="33" spans="1:11" ht="13.5" thickBot="1" x14ac:dyDescent="0.25">
      <c r="A33" s="87" t="s">
        <v>288</v>
      </c>
      <c r="B33" s="344"/>
      <c r="D33" s="345"/>
      <c r="F33" s="346"/>
      <c r="H33" s="112"/>
      <c r="J33" s="348"/>
    </row>
    <row r="34" spans="1:11" x14ac:dyDescent="0.2">
      <c r="A34" s="113" t="s">
        <v>289</v>
      </c>
      <c r="B34" s="318"/>
      <c r="C34" s="319"/>
      <c r="D34" s="320"/>
      <c r="E34" s="319"/>
      <c r="F34" s="321"/>
      <c r="G34" s="319"/>
      <c r="H34" s="93"/>
      <c r="I34" s="91"/>
      <c r="J34" s="323"/>
      <c r="K34" s="324"/>
    </row>
    <row r="35" spans="1:11" x14ac:dyDescent="0.2">
      <c r="A35" s="101" t="s">
        <v>290</v>
      </c>
      <c r="B35" s="325" t="s">
        <v>205</v>
      </c>
      <c r="C35" s="326">
        <f>IF(B35="Y", 1, 0)</f>
        <v>0</v>
      </c>
      <c r="D35" s="327" t="s">
        <v>205</v>
      </c>
      <c r="E35" s="326">
        <f>IF(D35="Y", 1, 0)</f>
        <v>0</v>
      </c>
      <c r="F35" s="328" t="s">
        <v>205</v>
      </c>
      <c r="G35" s="326">
        <f>IF(F35="Y", 1, 0)</f>
        <v>0</v>
      </c>
      <c r="H35" s="98" t="s">
        <v>205</v>
      </c>
      <c r="I35" s="96">
        <f>IF(H35="Y", 1, 0)</f>
        <v>0</v>
      </c>
      <c r="J35" s="330" t="s">
        <v>205</v>
      </c>
      <c r="K35" s="331">
        <f>IF(J35="Y", -1, 0)</f>
        <v>0</v>
      </c>
    </row>
    <row r="36" spans="1:11" x14ac:dyDescent="0.2">
      <c r="A36" s="101" t="s">
        <v>291</v>
      </c>
      <c r="B36" s="325" t="s">
        <v>205</v>
      </c>
      <c r="C36" s="326">
        <f>IF(B36="Y", 2, 0)</f>
        <v>0</v>
      </c>
      <c r="D36" s="327" t="s">
        <v>205</v>
      </c>
      <c r="E36" s="326">
        <f>IF(D36="Y", 2, 0)</f>
        <v>0</v>
      </c>
      <c r="F36" s="328" t="s">
        <v>205</v>
      </c>
      <c r="G36" s="326">
        <f>IF(F36="Y", 2, 0)</f>
        <v>0</v>
      </c>
      <c r="H36" s="98" t="s">
        <v>251</v>
      </c>
      <c r="I36" s="96">
        <f>IF(H36="Y", 2, 0)</f>
        <v>2</v>
      </c>
      <c r="J36" s="330" t="s">
        <v>205</v>
      </c>
      <c r="K36" s="331">
        <f>IF(J36="Y", -1, 0)</f>
        <v>0</v>
      </c>
    </row>
    <row r="37" spans="1:11" x14ac:dyDescent="0.2">
      <c r="A37" s="101" t="s">
        <v>292</v>
      </c>
      <c r="B37" s="325" t="s">
        <v>205</v>
      </c>
      <c r="C37" s="326">
        <f>IF(B37="Y", 1, 0)</f>
        <v>0</v>
      </c>
      <c r="D37" s="327" t="s">
        <v>205</v>
      </c>
      <c r="E37" s="326">
        <f>IF(D37="Y", 1, 0)</f>
        <v>0</v>
      </c>
      <c r="F37" s="328" t="s">
        <v>205</v>
      </c>
      <c r="G37" s="326">
        <f>IF(F37="Y", 2, 0)</f>
        <v>0</v>
      </c>
      <c r="H37" s="98" t="s">
        <v>205</v>
      </c>
      <c r="I37" s="96">
        <f>IF(H37="Y", 2, 0)</f>
        <v>0</v>
      </c>
      <c r="J37" s="330" t="s">
        <v>205</v>
      </c>
      <c r="K37" s="331">
        <f>IF(J37="Y", 2, 0)</f>
        <v>0</v>
      </c>
    </row>
    <row r="38" spans="1:11" x14ac:dyDescent="0.2">
      <c r="A38" s="101" t="s">
        <v>293</v>
      </c>
      <c r="B38" s="325" t="s">
        <v>205</v>
      </c>
      <c r="C38" s="326">
        <f>IF(B38="Y", 1, 0)</f>
        <v>0</v>
      </c>
      <c r="D38" s="327" t="s">
        <v>205</v>
      </c>
      <c r="E38" s="326">
        <f>IF(D38="Y", 1, 0)</f>
        <v>0</v>
      </c>
      <c r="F38" s="328" t="s">
        <v>205</v>
      </c>
      <c r="G38" s="326">
        <f>IF(F38="Y", 1, 0)</f>
        <v>0</v>
      </c>
      <c r="H38" s="98" t="s">
        <v>205</v>
      </c>
      <c r="I38" s="96">
        <f>IF(H38="Y", 1, 0)</f>
        <v>0</v>
      </c>
      <c r="J38" s="330" t="s">
        <v>205</v>
      </c>
      <c r="K38" s="331">
        <f>IF(J38="Y", 2, 0)</f>
        <v>0</v>
      </c>
    </row>
    <row r="39" spans="1:11" ht="13.5" thickBot="1" x14ac:dyDescent="0.25">
      <c r="A39" s="114" t="s">
        <v>294</v>
      </c>
      <c r="B39" s="349" t="s">
        <v>205</v>
      </c>
      <c r="C39" s="350">
        <f>IF(B39="Y", -1, 0)</f>
        <v>0</v>
      </c>
      <c r="D39" s="351" t="s">
        <v>205</v>
      </c>
      <c r="E39" s="350">
        <f>IF(D39="Y", -1, 0)</f>
        <v>0</v>
      </c>
      <c r="F39" s="352" t="s">
        <v>205</v>
      </c>
      <c r="G39" s="350">
        <f>IF(F39="Y", -1, 0)</f>
        <v>0</v>
      </c>
      <c r="H39" s="117" t="s">
        <v>205</v>
      </c>
      <c r="I39" s="115">
        <f>IF(H39="Y", -1, 0)</f>
        <v>0</v>
      </c>
      <c r="J39" s="354" t="s">
        <v>205</v>
      </c>
      <c r="K39" s="355">
        <f>IF(J39="Y", 1, 0)</f>
        <v>0</v>
      </c>
    </row>
    <row r="40" spans="1:11" ht="13.5" thickTop="1" x14ac:dyDescent="0.2">
      <c r="A40" s="118" t="s">
        <v>295</v>
      </c>
      <c r="B40" s="356" t="s">
        <v>205</v>
      </c>
      <c r="C40" s="357">
        <f>IF(B40="Y", 1, 0)</f>
        <v>0</v>
      </c>
      <c r="D40" s="358" t="s">
        <v>205</v>
      </c>
      <c r="E40" s="357">
        <f>IF(D40="Y", 1, 0)</f>
        <v>0</v>
      </c>
      <c r="F40" s="359" t="s">
        <v>205</v>
      </c>
      <c r="G40" s="357">
        <f>IF(F40="Y", 1, 0)</f>
        <v>0</v>
      </c>
      <c r="H40" s="121" t="s">
        <v>251</v>
      </c>
      <c r="I40" s="119">
        <f>IF(H40="Y", 1, 0)</f>
        <v>1</v>
      </c>
      <c r="J40" s="361" t="s">
        <v>205</v>
      </c>
      <c r="K40" s="362">
        <f>IF(J40="Y", 2, 0)</f>
        <v>0</v>
      </c>
    </row>
    <row r="41" spans="1:11" ht="13.5" thickBot="1" x14ac:dyDescent="0.25">
      <c r="A41" s="122" t="s">
        <v>296</v>
      </c>
      <c r="B41" s="332" t="s">
        <v>205</v>
      </c>
      <c r="C41" s="333">
        <f>IF(B41="Y", -1, 0)</f>
        <v>0</v>
      </c>
      <c r="D41" s="334" t="s">
        <v>205</v>
      </c>
      <c r="E41" s="333">
        <f>IF(D41="Y", -1, 0)</f>
        <v>0</v>
      </c>
      <c r="F41" s="335" t="s">
        <v>205</v>
      </c>
      <c r="G41" s="333">
        <f>IF(F41="Y", 1, 0)</f>
        <v>0</v>
      </c>
      <c r="H41" s="106" t="s">
        <v>205</v>
      </c>
      <c r="I41" s="104">
        <f>IF(H41="Y", 1, 0)</f>
        <v>0</v>
      </c>
      <c r="J41" s="337" t="s">
        <v>205</v>
      </c>
      <c r="K41" s="338">
        <f>IF(J41="Y", 2, 0)</f>
        <v>0</v>
      </c>
    </row>
    <row r="42" spans="1:11" ht="13.5" thickBot="1" x14ac:dyDescent="0.25">
      <c r="A42" s="87" t="s">
        <v>297</v>
      </c>
      <c r="B42" s="339"/>
      <c r="D42" s="340"/>
      <c r="F42" s="341"/>
      <c r="H42" s="109"/>
      <c r="J42" s="343"/>
    </row>
    <row r="43" spans="1:11" x14ac:dyDescent="0.2">
      <c r="A43" s="113" t="s">
        <v>298</v>
      </c>
      <c r="B43" s="318" t="s">
        <v>205</v>
      </c>
      <c r="C43" s="319">
        <f>IF(B43="Y", 2, 0)</f>
        <v>0</v>
      </c>
      <c r="D43" s="320" t="s">
        <v>205</v>
      </c>
      <c r="E43" s="319">
        <f>IF(D43="Y", 1, 0)</f>
        <v>0</v>
      </c>
      <c r="F43" s="321" t="s">
        <v>205</v>
      </c>
      <c r="G43" s="319">
        <f>IF(F43="Y", 2, 0)</f>
        <v>0</v>
      </c>
      <c r="H43" s="93" t="s">
        <v>251</v>
      </c>
      <c r="I43" s="91">
        <f>IF(H43="Y", 1, 0)</f>
        <v>1</v>
      </c>
      <c r="J43" s="323" t="s">
        <v>205</v>
      </c>
      <c r="K43" s="324">
        <f>IF(J43="Y", 1, 0)</f>
        <v>0</v>
      </c>
    </row>
    <row r="44" spans="1:11" x14ac:dyDescent="0.2">
      <c r="A44" s="102" t="s">
        <v>299</v>
      </c>
      <c r="B44" s="325" t="s">
        <v>205</v>
      </c>
      <c r="C44" s="326">
        <f>IF(B44="Y", 2, 0)</f>
        <v>0</v>
      </c>
      <c r="D44" s="327" t="s">
        <v>205</v>
      </c>
      <c r="E44" s="326">
        <f>IF(D44="Y", 2, 0)</f>
        <v>0</v>
      </c>
      <c r="F44" s="328" t="s">
        <v>205</v>
      </c>
      <c r="G44" s="326">
        <f>IF(F44="Y", 2, 0)</f>
        <v>0</v>
      </c>
      <c r="H44" s="98" t="s">
        <v>205</v>
      </c>
      <c r="I44" s="96">
        <f>IF(H44="Y", 2, 0)</f>
        <v>0</v>
      </c>
      <c r="J44" s="330" t="s">
        <v>205</v>
      </c>
      <c r="K44" s="331">
        <f>IF(J44="Y", 2, 0)</f>
        <v>0</v>
      </c>
    </row>
    <row r="45" spans="1:11" x14ac:dyDescent="0.2">
      <c r="A45" s="102" t="s">
        <v>295</v>
      </c>
      <c r="B45" s="325" t="s">
        <v>205</v>
      </c>
      <c r="C45" s="326">
        <f>IF(B45="Y", 1, 0)</f>
        <v>0</v>
      </c>
      <c r="D45" s="327" t="s">
        <v>205</v>
      </c>
      <c r="E45" s="326">
        <f>IF(D45="Y", 1, 0)</f>
        <v>0</v>
      </c>
      <c r="F45" s="328" t="s">
        <v>205</v>
      </c>
      <c r="G45" s="326">
        <f>IF(F45="Y", 1, 0)</f>
        <v>0</v>
      </c>
      <c r="H45" s="98" t="s">
        <v>251</v>
      </c>
      <c r="I45" s="96">
        <f>IF(H45="Y", 1, 0)</f>
        <v>1</v>
      </c>
      <c r="J45" s="330" t="s">
        <v>205</v>
      </c>
      <c r="K45" s="331">
        <f>IF(J45="Y", 2, 0)</f>
        <v>0</v>
      </c>
    </row>
    <row r="46" spans="1:11" x14ac:dyDescent="0.2">
      <c r="A46" s="102" t="s">
        <v>300</v>
      </c>
      <c r="B46" s="325" t="s">
        <v>205</v>
      </c>
      <c r="C46" s="326">
        <f>IF(B46="Y", -1, 0)</f>
        <v>0</v>
      </c>
      <c r="D46" s="327" t="s">
        <v>205</v>
      </c>
      <c r="E46" s="326">
        <f>IF(D46="Y", -1, 0)</f>
        <v>0</v>
      </c>
      <c r="F46" s="328" t="s">
        <v>205</v>
      </c>
      <c r="G46" s="326">
        <f>IF(F46="Y", 1, 0)</f>
        <v>0</v>
      </c>
      <c r="H46" s="98" t="s">
        <v>205</v>
      </c>
      <c r="I46" s="96">
        <f>IF(H46="Y", 1, 0)</f>
        <v>0</v>
      </c>
      <c r="J46" s="330" t="s">
        <v>205</v>
      </c>
      <c r="K46" s="331">
        <f>IF(J46="Y", 2, 0)</f>
        <v>0</v>
      </c>
    </row>
    <row r="47" spans="1:11" x14ac:dyDescent="0.2">
      <c r="A47" s="102" t="s">
        <v>301</v>
      </c>
      <c r="B47" s="325" t="s">
        <v>205</v>
      </c>
      <c r="C47" s="326">
        <f>IF(B47="Y", 2, 0)</f>
        <v>0</v>
      </c>
      <c r="D47" s="327" t="s">
        <v>205</v>
      </c>
      <c r="E47" s="326">
        <f>IF(D47="Y", 2, 0)</f>
        <v>0</v>
      </c>
      <c r="F47" s="328" t="s">
        <v>205</v>
      </c>
      <c r="G47" s="326">
        <f>IF(F47="Y", 2, 0)</f>
        <v>0</v>
      </c>
      <c r="H47" s="98" t="s">
        <v>205</v>
      </c>
      <c r="I47" s="96">
        <f>IF(H47="Y", 2, 0)</f>
        <v>0</v>
      </c>
      <c r="J47" s="330" t="s">
        <v>205</v>
      </c>
      <c r="K47" s="331">
        <f>IF(J47="Y", -1, 0)</f>
        <v>0</v>
      </c>
    </row>
    <row r="48" spans="1:11" x14ac:dyDescent="0.2">
      <c r="A48" s="102" t="s">
        <v>302</v>
      </c>
      <c r="B48" s="325" t="s">
        <v>205</v>
      </c>
      <c r="C48" s="326">
        <f>IF(B48="Y", 1, 0)</f>
        <v>0</v>
      </c>
      <c r="D48" s="327" t="s">
        <v>205</v>
      </c>
      <c r="E48" s="326">
        <f>IF(D48="Y", -1, 0)</f>
        <v>0</v>
      </c>
      <c r="F48" s="328" t="s">
        <v>205</v>
      </c>
      <c r="G48" s="326">
        <f>IF(F48="Y", 1, 0)</f>
        <v>0</v>
      </c>
      <c r="H48" s="98" t="s">
        <v>205</v>
      </c>
      <c r="I48" s="96">
        <f>IF(H48="Y", -1, 0)</f>
        <v>0</v>
      </c>
      <c r="J48" s="330" t="s">
        <v>205</v>
      </c>
      <c r="K48" s="331">
        <f>IF(J48="Y", 1, 0)</f>
        <v>0</v>
      </c>
    </row>
    <row r="49" spans="1:11" x14ac:dyDescent="0.2">
      <c r="A49" s="102" t="s">
        <v>303</v>
      </c>
      <c r="B49" s="325" t="s">
        <v>205</v>
      </c>
      <c r="C49" s="326">
        <f>IF(B49="Y", 2, 0)</f>
        <v>0</v>
      </c>
      <c r="D49" s="327" t="s">
        <v>205</v>
      </c>
      <c r="E49" s="326">
        <f>IF(D49="Y", 2, 0)</f>
        <v>0</v>
      </c>
      <c r="F49" s="328" t="s">
        <v>205</v>
      </c>
      <c r="G49" s="326">
        <f>IF(F49="Y", 2, 0)</f>
        <v>0</v>
      </c>
      <c r="H49" s="98" t="s">
        <v>205</v>
      </c>
      <c r="I49" s="96">
        <f>IF(H49="Y", 2, 0)</f>
        <v>0</v>
      </c>
      <c r="J49" s="330" t="s">
        <v>205</v>
      </c>
      <c r="K49" s="331">
        <f>IF(J49="Y", -1, 0)</f>
        <v>0</v>
      </c>
    </row>
    <row r="50" spans="1:11" x14ac:dyDescent="0.2">
      <c r="A50" s="102" t="s">
        <v>304</v>
      </c>
      <c r="B50" s="325" t="s">
        <v>205</v>
      </c>
      <c r="C50" s="326">
        <f>IF(B50="Y", -1, 0)</f>
        <v>0</v>
      </c>
      <c r="D50" s="327" t="s">
        <v>205</v>
      </c>
      <c r="E50" s="326">
        <f>IF(D50="Y", -1, 0)</f>
        <v>0</v>
      </c>
      <c r="F50" s="328" t="s">
        <v>205</v>
      </c>
      <c r="G50" s="326">
        <f>IF(F50="Y", -1, 0)</f>
        <v>0</v>
      </c>
      <c r="H50" s="98" t="s">
        <v>205</v>
      </c>
      <c r="I50" s="96">
        <f>IF(H50="Y", -1, 0)</f>
        <v>0</v>
      </c>
      <c r="J50" s="330" t="s">
        <v>205</v>
      </c>
      <c r="K50" s="331">
        <f>IF(J50="Y", 1, 0)</f>
        <v>0</v>
      </c>
    </row>
    <row r="51" spans="1:11" ht="13.5" thickBot="1" x14ac:dyDescent="0.25">
      <c r="A51" s="122" t="s">
        <v>305</v>
      </c>
      <c r="B51" s="332" t="s">
        <v>205</v>
      </c>
      <c r="C51" s="333">
        <f>IF(B51="Y", 1, 0)</f>
        <v>0</v>
      </c>
      <c r="D51" s="334" t="s">
        <v>205</v>
      </c>
      <c r="E51" s="333">
        <f>IF(D51="Y", 2, 0)</f>
        <v>0</v>
      </c>
      <c r="F51" s="335" t="s">
        <v>205</v>
      </c>
      <c r="G51" s="333">
        <f>IF(F51="Y", 1, 0)</f>
        <v>0</v>
      </c>
      <c r="H51" s="106" t="s">
        <v>205</v>
      </c>
      <c r="I51" s="104">
        <f>IF(H51="Y", 2, 0)</f>
        <v>0</v>
      </c>
      <c r="J51" s="337" t="s">
        <v>205</v>
      </c>
      <c r="K51" s="338">
        <f>IF(J51="Y", 1, 0)</f>
        <v>0</v>
      </c>
    </row>
    <row r="52" spans="1:11" ht="13.5" thickBot="1" x14ac:dyDescent="0.25">
      <c r="A52" s="87" t="s">
        <v>306</v>
      </c>
      <c r="B52" s="339"/>
      <c r="D52" s="340"/>
      <c r="F52" s="341"/>
      <c r="H52" s="109"/>
      <c r="J52" s="343"/>
    </row>
    <row r="53" spans="1:11" x14ac:dyDescent="0.2">
      <c r="A53" s="113" t="s">
        <v>307</v>
      </c>
      <c r="B53" s="318" t="s">
        <v>205</v>
      </c>
      <c r="C53" s="319">
        <f>IF(B53="Y", 2, 0)</f>
        <v>0</v>
      </c>
      <c r="D53" s="320" t="s">
        <v>205</v>
      </c>
      <c r="E53" s="319">
        <f t="shared" ref="E53:E58" si="14">IF(D53="Y", 1, 0)</f>
        <v>0</v>
      </c>
      <c r="F53" s="321" t="s">
        <v>205</v>
      </c>
      <c r="G53" s="319">
        <f>IF(F53="Y", 2, 0)</f>
        <v>0</v>
      </c>
      <c r="H53" s="93" t="s">
        <v>251</v>
      </c>
      <c r="I53" s="91">
        <f>IF(H53="Y", 2, 0)</f>
        <v>2</v>
      </c>
      <c r="J53" s="323" t="s">
        <v>205</v>
      </c>
      <c r="K53" s="324">
        <f>IF(J53="Y", 1, 0)</f>
        <v>0</v>
      </c>
    </row>
    <row r="54" spans="1:11" x14ac:dyDescent="0.2">
      <c r="A54" s="102" t="s">
        <v>308</v>
      </c>
      <c r="B54" s="325" t="s">
        <v>205</v>
      </c>
      <c r="C54" s="326">
        <f>IF(B54="Y", 2, 0)</f>
        <v>0</v>
      </c>
      <c r="D54" s="327" t="s">
        <v>205</v>
      </c>
      <c r="E54" s="326">
        <f t="shared" si="14"/>
        <v>0</v>
      </c>
      <c r="F54" s="328" t="s">
        <v>205</v>
      </c>
      <c r="G54" s="326">
        <f>IF(F54="Y", 2, 0)</f>
        <v>0</v>
      </c>
      <c r="H54" s="98" t="s">
        <v>205</v>
      </c>
      <c r="I54" s="96">
        <f>IF(H54="Y", 1, 0)</f>
        <v>0</v>
      </c>
      <c r="J54" s="330" t="s">
        <v>205</v>
      </c>
      <c r="K54" s="331">
        <f>IF(J54="Y", 1, 0)</f>
        <v>0</v>
      </c>
    </row>
    <row r="55" spans="1:11" x14ac:dyDescent="0.2">
      <c r="A55" s="102" t="s">
        <v>309</v>
      </c>
      <c r="B55" s="325" t="s">
        <v>205</v>
      </c>
      <c r="C55" s="326">
        <f>IF(B55="Y", 2, 0)</f>
        <v>0</v>
      </c>
      <c r="D55" s="327" t="s">
        <v>205</v>
      </c>
      <c r="E55" s="326">
        <f t="shared" si="14"/>
        <v>0</v>
      </c>
      <c r="F55" s="328" t="s">
        <v>205</v>
      </c>
      <c r="G55" s="326">
        <f>IF(F55="Y", 2, 0)</f>
        <v>0</v>
      </c>
      <c r="H55" s="98" t="s">
        <v>205</v>
      </c>
      <c r="I55" s="96">
        <f>IF(H55="Y", 2, 0)</f>
        <v>0</v>
      </c>
      <c r="J55" s="330" t="s">
        <v>205</v>
      </c>
      <c r="K55" s="331">
        <f>IF(J55="Y", 2, 0)</f>
        <v>0</v>
      </c>
    </row>
    <row r="56" spans="1:11" x14ac:dyDescent="0.2">
      <c r="A56" s="102" t="s">
        <v>310</v>
      </c>
      <c r="B56" s="325" t="s">
        <v>205</v>
      </c>
      <c r="C56" s="326">
        <f>IF(B56="Y", 2, 0)</f>
        <v>0</v>
      </c>
      <c r="D56" s="327" t="s">
        <v>205</v>
      </c>
      <c r="E56" s="326">
        <f t="shared" si="14"/>
        <v>0</v>
      </c>
      <c r="F56" s="328" t="s">
        <v>205</v>
      </c>
      <c r="G56" s="326">
        <f>IF(F56="Y", 2, 0)</f>
        <v>0</v>
      </c>
      <c r="H56" s="98" t="s">
        <v>205</v>
      </c>
      <c r="I56" s="96">
        <f>IF(H56="Y", 1, 0)</f>
        <v>0</v>
      </c>
      <c r="J56" s="330" t="s">
        <v>205</v>
      </c>
      <c r="K56" s="331">
        <f>IF(J56="Y", -1, 0)</f>
        <v>0</v>
      </c>
    </row>
    <row r="57" spans="1:11" x14ac:dyDescent="0.2">
      <c r="A57" s="102" t="s">
        <v>311</v>
      </c>
      <c r="B57" s="325" t="s">
        <v>205</v>
      </c>
      <c r="C57" s="326">
        <f>IF(B57="Y", 2, 0)</f>
        <v>0</v>
      </c>
      <c r="D57" s="327" t="s">
        <v>205</v>
      </c>
      <c r="E57" s="326">
        <f t="shared" si="14"/>
        <v>0</v>
      </c>
      <c r="F57" s="328" t="s">
        <v>205</v>
      </c>
      <c r="G57" s="326">
        <f>IF(F57="Y", 2, 0)</f>
        <v>0</v>
      </c>
      <c r="H57" s="98" t="s">
        <v>205</v>
      </c>
      <c r="I57" s="96">
        <f>IF(H57="Y", 1, 0)</f>
        <v>0</v>
      </c>
      <c r="J57" s="330" t="s">
        <v>205</v>
      </c>
      <c r="K57" s="331">
        <f>IF(J57="Y", 1, 0)</f>
        <v>0</v>
      </c>
    </row>
    <row r="58" spans="1:11" x14ac:dyDescent="0.2">
      <c r="A58" s="102" t="s">
        <v>312</v>
      </c>
      <c r="B58" s="325" t="s">
        <v>205</v>
      </c>
      <c r="C58" s="326">
        <f>IF(B58="Y", 1, 0)</f>
        <v>0</v>
      </c>
      <c r="D58" s="327" t="s">
        <v>205</v>
      </c>
      <c r="E58" s="326">
        <f t="shared" si="14"/>
        <v>0</v>
      </c>
      <c r="F58" s="328" t="s">
        <v>205</v>
      </c>
      <c r="G58" s="326">
        <f>IF(F58="Y", 1, 0)</f>
        <v>0</v>
      </c>
      <c r="H58" s="98" t="s">
        <v>251</v>
      </c>
      <c r="I58" s="96">
        <f>IF(H58="Y", 1, 0)</f>
        <v>1</v>
      </c>
      <c r="J58" s="330" t="s">
        <v>205</v>
      </c>
      <c r="K58" s="331">
        <f>IF(J58="Y", 2, 0)</f>
        <v>0</v>
      </c>
    </row>
    <row r="59" spans="1:11" ht="13.5" thickBot="1" x14ac:dyDescent="0.25">
      <c r="A59" s="122" t="s">
        <v>313</v>
      </c>
      <c r="B59" s="332" t="s">
        <v>205</v>
      </c>
      <c r="C59" s="333">
        <f>IF(B59="Y", -1, 0)</f>
        <v>0</v>
      </c>
      <c r="D59" s="334" t="s">
        <v>205</v>
      </c>
      <c r="E59" s="333">
        <f>IF(D59="Y", -1, 0)</f>
        <v>0</v>
      </c>
      <c r="F59" s="335" t="s">
        <v>205</v>
      </c>
      <c r="G59" s="333">
        <f>IF(F59="Y", -1, 0)</f>
        <v>0</v>
      </c>
      <c r="H59" s="106" t="s">
        <v>205</v>
      </c>
      <c r="I59" s="104">
        <f>IF(H59="Y", -1, 0)</f>
        <v>0</v>
      </c>
      <c r="J59" s="337" t="s">
        <v>205</v>
      </c>
      <c r="K59" s="338">
        <f>IF(J59="Y", 1, 0)</f>
        <v>0</v>
      </c>
    </row>
    <row r="60" spans="1:11" ht="13.5" thickBot="1" x14ac:dyDescent="0.25">
      <c r="A60" s="87" t="s">
        <v>314</v>
      </c>
      <c r="B60" s="339"/>
      <c r="D60" s="340"/>
      <c r="F60" s="341"/>
      <c r="H60" s="109"/>
      <c r="J60" s="343"/>
    </row>
    <row r="61" spans="1:11" x14ac:dyDescent="0.2">
      <c r="A61" s="123" t="s">
        <v>315</v>
      </c>
      <c r="B61" s="318" t="s">
        <v>205</v>
      </c>
      <c r="C61" s="319">
        <f>IF(B61="Y", 2, 0)</f>
        <v>0</v>
      </c>
      <c r="D61" s="320" t="s">
        <v>205</v>
      </c>
      <c r="E61" s="319">
        <f>IF(D61="Y", 1, 0)</f>
        <v>0</v>
      </c>
      <c r="F61" s="321" t="s">
        <v>205</v>
      </c>
      <c r="G61" s="319">
        <f>IF(F61="Y", 2, 0)</f>
        <v>0</v>
      </c>
      <c r="H61" s="93" t="s">
        <v>205</v>
      </c>
      <c r="I61" s="91">
        <f>IF(H61="Y", 1, 0)</f>
        <v>0</v>
      </c>
      <c r="J61" s="323" t="s">
        <v>205</v>
      </c>
      <c r="K61" s="324">
        <f>IF(J61="Y", 1, 0)</f>
        <v>0</v>
      </c>
    </row>
    <row r="62" spans="1:11" x14ac:dyDescent="0.2">
      <c r="A62" s="102" t="s">
        <v>276</v>
      </c>
      <c r="B62" s="325" t="s">
        <v>205</v>
      </c>
      <c r="C62" s="326">
        <f>IF(B62="Y", 2, 0)</f>
        <v>0</v>
      </c>
      <c r="D62" s="327" t="s">
        <v>205</v>
      </c>
      <c r="E62" s="326">
        <f>IF(D62="Y", 2, 0)</f>
        <v>0</v>
      </c>
      <c r="F62" s="328" t="s">
        <v>205</v>
      </c>
      <c r="G62" s="326">
        <f>IF(F62="Y", 2, 0)</f>
        <v>0</v>
      </c>
      <c r="H62" s="98" t="s">
        <v>205</v>
      </c>
      <c r="I62" s="96">
        <f>IF(H62="Y", 2, 0)</f>
        <v>0</v>
      </c>
      <c r="J62" s="330" t="s">
        <v>205</v>
      </c>
      <c r="K62" s="331">
        <f>IF(J62="Y", 1, 0)</f>
        <v>0</v>
      </c>
    </row>
    <row r="63" spans="1:11" x14ac:dyDescent="0.2">
      <c r="A63" s="102" t="s">
        <v>316</v>
      </c>
      <c r="B63" s="325" t="s">
        <v>205</v>
      </c>
      <c r="C63" s="326">
        <f>IF(B63="Y", 1, 0)</f>
        <v>0</v>
      </c>
      <c r="D63" s="327" t="s">
        <v>205</v>
      </c>
      <c r="E63" s="326">
        <f>IF(D63="Y", 1, 0)</f>
        <v>0</v>
      </c>
      <c r="F63" s="328" t="s">
        <v>205</v>
      </c>
      <c r="G63" s="326">
        <f>IF(F63="Y", 1, 0)</f>
        <v>0</v>
      </c>
      <c r="H63" s="98" t="s">
        <v>205</v>
      </c>
      <c r="I63" s="96">
        <f>IF(H63="Y", 1, 0)</f>
        <v>0</v>
      </c>
      <c r="J63" s="330" t="s">
        <v>205</v>
      </c>
      <c r="K63" s="331">
        <f>IF(J63="Y", 1, 0)</f>
        <v>0</v>
      </c>
    </row>
    <row r="64" spans="1:11" x14ac:dyDescent="0.2">
      <c r="A64" s="102" t="s">
        <v>317</v>
      </c>
      <c r="B64" s="325" t="s">
        <v>205</v>
      </c>
      <c r="C64" s="326">
        <f>IF(B64="Y", 2, 0)</f>
        <v>0</v>
      </c>
      <c r="D64" s="327" t="s">
        <v>205</v>
      </c>
      <c r="E64" s="326">
        <f>IF(D64="Y", 2, 0)</f>
        <v>0</v>
      </c>
      <c r="F64" s="328" t="s">
        <v>205</v>
      </c>
      <c r="G64" s="326">
        <f>IF(F64="Y", 2, 0)</f>
        <v>0</v>
      </c>
      <c r="H64" s="98" t="s">
        <v>205</v>
      </c>
      <c r="I64" s="96">
        <f>IF(H64="Y", 2, 0)</f>
        <v>0</v>
      </c>
      <c r="J64" s="330" t="s">
        <v>205</v>
      </c>
      <c r="K64" s="331">
        <f>IF(J64="Y", -1, 0)</f>
        <v>0</v>
      </c>
    </row>
    <row r="65" spans="1:14" x14ac:dyDescent="0.2">
      <c r="A65" s="102" t="s">
        <v>305</v>
      </c>
      <c r="B65" s="325" t="s">
        <v>205</v>
      </c>
      <c r="C65" s="326">
        <f>IF(B65="Y", 1, 0)</f>
        <v>0</v>
      </c>
      <c r="D65" s="327" t="s">
        <v>205</v>
      </c>
      <c r="E65" s="326">
        <f>IF(D65="Y", 2, 0)</f>
        <v>0</v>
      </c>
      <c r="F65" s="328" t="s">
        <v>205</v>
      </c>
      <c r="G65" s="326">
        <f>IF(F65="Y", 1, 0)</f>
        <v>0</v>
      </c>
      <c r="H65" s="98" t="s">
        <v>205</v>
      </c>
      <c r="I65" s="96">
        <f>IF(H65="Y", 2, 0)</f>
        <v>0</v>
      </c>
      <c r="J65" s="330" t="s">
        <v>205</v>
      </c>
      <c r="K65" s="331">
        <f>IF(J65="Y", 1, 0)</f>
        <v>0</v>
      </c>
    </row>
    <row r="66" spans="1:14" x14ac:dyDescent="0.2">
      <c r="A66" s="102" t="s">
        <v>318</v>
      </c>
      <c r="B66" s="325" t="s">
        <v>205</v>
      </c>
      <c r="C66" s="326">
        <f>IF(B66="Y", 2, 0)</f>
        <v>0</v>
      </c>
      <c r="D66" s="327" t="s">
        <v>205</v>
      </c>
      <c r="E66" s="326">
        <f>IF(D66="Y", 1, 0)</f>
        <v>0</v>
      </c>
      <c r="F66" s="328" t="s">
        <v>205</v>
      </c>
      <c r="G66" s="326">
        <f>IF(F66="Y", 2, 0)</f>
        <v>0</v>
      </c>
      <c r="H66" s="98" t="s">
        <v>251</v>
      </c>
      <c r="I66" s="96">
        <f>IF(H66="Y", 1, 0)</f>
        <v>1</v>
      </c>
      <c r="J66" s="330" t="s">
        <v>205</v>
      </c>
      <c r="K66" s="331">
        <f>IF(J66="Y", 1, 0)</f>
        <v>0</v>
      </c>
    </row>
    <row r="67" spans="1:14" x14ac:dyDescent="0.2">
      <c r="A67" s="102" t="s">
        <v>319</v>
      </c>
      <c r="B67" s="325" t="s">
        <v>205</v>
      </c>
      <c r="C67" s="326">
        <f>IF(B67="Y", 2, 0)</f>
        <v>0</v>
      </c>
      <c r="D67" s="327" t="s">
        <v>205</v>
      </c>
      <c r="E67" s="326">
        <f>IF(D67="Y", 2, 0)</f>
        <v>0</v>
      </c>
      <c r="F67" s="328" t="s">
        <v>205</v>
      </c>
      <c r="G67" s="326">
        <f>IF(F67="Y", 2, 0)</f>
        <v>0</v>
      </c>
      <c r="H67" s="98" t="s">
        <v>251</v>
      </c>
      <c r="I67" s="96">
        <f>IF(H67="Y", 2, 0)</f>
        <v>2</v>
      </c>
      <c r="J67" s="330" t="s">
        <v>205</v>
      </c>
      <c r="K67" s="331">
        <f>IF(J67="Y", -1, 0)</f>
        <v>0</v>
      </c>
    </row>
    <row r="68" spans="1:14" x14ac:dyDescent="0.2">
      <c r="A68" s="102" t="s">
        <v>320</v>
      </c>
      <c r="B68" s="325" t="s">
        <v>205</v>
      </c>
      <c r="C68" s="326">
        <f>IF(B68="Y", 2, 0)</f>
        <v>0</v>
      </c>
      <c r="D68" s="327" t="s">
        <v>205</v>
      </c>
      <c r="E68" s="326">
        <f>IF(D68="Y", 2, 0)</f>
        <v>0</v>
      </c>
      <c r="F68" s="328" t="s">
        <v>205</v>
      </c>
      <c r="G68" s="326">
        <f>IF(F68="Y", 2, 0)</f>
        <v>0</v>
      </c>
      <c r="H68" s="98" t="s">
        <v>205</v>
      </c>
      <c r="I68" s="96">
        <f>IF(H68="Y", 2, 0)</f>
        <v>0</v>
      </c>
      <c r="J68" s="330" t="s">
        <v>205</v>
      </c>
      <c r="K68" s="331">
        <f>IF(J68="Y", 1, 0)</f>
        <v>0</v>
      </c>
    </row>
    <row r="69" spans="1:14" x14ac:dyDescent="0.2">
      <c r="A69" s="102" t="s">
        <v>321</v>
      </c>
      <c r="B69" s="325" t="s">
        <v>205</v>
      </c>
      <c r="C69" s="326">
        <f>IF(B69="Y", 2, 0)</f>
        <v>0</v>
      </c>
      <c r="D69" s="327" t="s">
        <v>205</v>
      </c>
      <c r="E69" s="326">
        <f>IF(D69="Y", 2, 0)</f>
        <v>0</v>
      </c>
      <c r="F69" s="328" t="s">
        <v>205</v>
      </c>
      <c r="G69" s="326">
        <f>IF(F69="Y", 1, 0)</f>
        <v>0</v>
      </c>
      <c r="H69" s="98" t="s">
        <v>205</v>
      </c>
      <c r="I69" s="96">
        <f>IF(H69="Y", 1, 0)</f>
        <v>0</v>
      </c>
      <c r="J69" s="330" t="s">
        <v>205</v>
      </c>
      <c r="K69" s="331">
        <f>IF(J69="Y", 1, 0)</f>
        <v>0</v>
      </c>
    </row>
    <row r="70" spans="1:14" x14ac:dyDescent="0.2">
      <c r="A70" s="102" t="s">
        <v>322</v>
      </c>
      <c r="B70" s="325" t="s">
        <v>205</v>
      </c>
      <c r="C70" s="326">
        <f>IF(B70="Y", 2, 0)</f>
        <v>0</v>
      </c>
      <c r="D70" s="327" t="s">
        <v>205</v>
      </c>
      <c r="E70" s="326">
        <f>IF(D70="Y", 2, 0)</f>
        <v>0</v>
      </c>
      <c r="F70" s="328" t="s">
        <v>205</v>
      </c>
      <c r="G70" s="326">
        <f>IF(F70="Y", 2, 0)</f>
        <v>0</v>
      </c>
      <c r="H70" s="98" t="s">
        <v>205</v>
      </c>
      <c r="I70" s="96">
        <f>IF(H70="Y", 2, 0)</f>
        <v>0</v>
      </c>
      <c r="J70" s="330" t="s">
        <v>205</v>
      </c>
      <c r="K70" s="331">
        <f t="shared" ref="K70:K71" si="15">IF(J70="Y", 1, 0)</f>
        <v>0</v>
      </c>
    </row>
    <row r="71" spans="1:14" x14ac:dyDescent="0.2">
      <c r="A71" s="102" t="s">
        <v>323</v>
      </c>
      <c r="B71" s="325" t="s">
        <v>205</v>
      </c>
      <c r="C71" s="326">
        <f>IF(B71="Y", 1, 0)</f>
        <v>0</v>
      </c>
      <c r="D71" s="327" t="s">
        <v>205</v>
      </c>
      <c r="E71" s="326">
        <f>IF(D71="Y", 2, 0)</f>
        <v>0</v>
      </c>
      <c r="F71" s="328" t="s">
        <v>205</v>
      </c>
      <c r="G71" s="326">
        <f>IF(F71="Y", 1, 0)</f>
        <v>0</v>
      </c>
      <c r="H71" s="98" t="s">
        <v>205</v>
      </c>
      <c r="I71" s="96">
        <f>IF(H71="Y", 2, 0)</f>
        <v>0</v>
      </c>
      <c r="J71" s="330" t="s">
        <v>205</v>
      </c>
      <c r="K71" s="331">
        <f t="shared" si="15"/>
        <v>0</v>
      </c>
    </row>
    <row r="72" spans="1:14" x14ac:dyDescent="0.2">
      <c r="A72" s="102" t="s">
        <v>324</v>
      </c>
      <c r="B72" s="325" t="s">
        <v>205</v>
      </c>
      <c r="C72" s="326">
        <f>IF(B72="Y", -1, 0)</f>
        <v>0</v>
      </c>
      <c r="D72" s="327" t="s">
        <v>205</v>
      </c>
      <c r="E72" s="326">
        <f>IF(D72="Y", -1, 0)</f>
        <v>0</v>
      </c>
      <c r="F72" s="328" t="s">
        <v>205</v>
      </c>
      <c r="G72" s="326">
        <f>IF(F72="Y", -1, 0)</f>
        <v>0</v>
      </c>
      <c r="H72" s="98" t="s">
        <v>205</v>
      </c>
      <c r="I72" s="96">
        <f>IF(H72="Y", -1, 0)</f>
        <v>0</v>
      </c>
      <c r="J72" s="330" t="s">
        <v>205</v>
      </c>
      <c r="K72" s="331">
        <f>IF(J72="Y", -1, 0)</f>
        <v>0</v>
      </c>
      <c r="N72" s="88"/>
    </row>
    <row r="73" spans="1:14" x14ac:dyDescent="0.2">
      <c r="A73" s="102" t="s">
        <v>325</v>
      </c>
      <c r="B73" s="325" t="s">
        <v>205</v>
      </c>
      <c r="C73" s="326">
        <f>IF(B73="Y", -1, 0)</f>
        <v>0</v>
      </c>
      <c r="D73" s="327" t="s">
        <v>205</v>
      </c>
      <c r="E73" s="326">
        <f>IF(D73="Y", -1, 0)</f>
        <v>0</v>
      </c>
      <c r="F73" s="328" t="s">
        <v>205</v>
      </c>
      <c r="G73" s="326">
        <f>IF(F73="Y", -1, 0)</f>
        <v>0</v>
      </c>
      <c r="H73" s="98" t="s">
        <v>205</v>
      </c>
      <c r="I73" s="96">
        <f>IF(H73="Y", -1, 0)</f>
        <v>0</v>
      </c>
      <c r="J73" s="330" t="s">
        <v>205</v>
      </c>
      <c r="K73" s="331">
        <f>IF(J73="Y", -1, 0)</f>
        <v>0</v>
      </c>
      <c r="N73" s="88"/>
    </row>
    <row r="74" spans="1:14" ht="13.5" thickBot="1" x14ac:dyDescent="0.25">
      <c r="A74" s="122" t="s">
        <v>326</v>
      </c>
      <c r="B74" s="332" t="s">
        <v>205</v>
      </c>
      <c r="C74" s="333">
        <f>IF(B74="Y", -1, 0)</f>
        <v>0</v>
      </c>
      <c r="D74" s="334" t="s">
        <v>205</v>
      </c>
      <c r="E74" s="333">
        <f>IF(D74="Y", -1, 0)</f>
        <v>0</v>
      </c>
      <c r="F74" s="335" t="s">
        <v>205</v>
      </c>
      <c r="G74" s="333">
        <f>IF(F74="Y", -1, 0)</f>
        <v>0</v>
      </c>
      <c r="H74" s="106" t="s">
        <v>205</v>
      </c>
      <c r="I74" s="104">
        <f>IF(H74="Y", -1, 0)</f>
        <v>0</v>
      </c>
      <c r="J74" s="337" t="s">
        <v>205</v>
      </c>
      <c r="K74" s="338">
        <f>IF(J74="Y", -1, 0)</f>
        <v>0</v>
      </c>
      <c r="N74" s="88"/>
    </row>
    <row r="75" spans="1:14" ht="13.5" thickBot="1" x14ac:dyDescent="0.25">
      <c r="A75" s="87" t="s">
        <v>327</v>
      </c>
      <c r="B75" s="339"/>
      <c r="D75" s="340"/>
      <c r="F75" s="341"/>
      <c r="H75" s="109"/>
      <c r="J75" s="343"/>
      <c r="N75" s="88"/>
    </row>
    <row r="76" spans="1:14" x14ac:dyDescent="0.2">
      <c r="A76" s="124" t="s">
        <v>328</v>
      </c>
      <c r="B76" s="318" t="s">
        <v>205</v>
      </c>
      <c r="C76" s="319">
        <f>IF(B76="Y", -1, 0)</f>
        <v>0</v>
      </c>
      <c r="D76" s="320" t="s">
        <v>205</v>
      </c>
      <c r="E76" s="319">
        <f>IF(D76="Y", 1, 0)</f>
        <v>0</v>
      </c>
      <c r="F76" s="321" t="s">
        <v>205</v>
      </c>
      <c r="G76" s="319">
        <f>IF(F76="Y", -1, 0)</f>
        <v>0</v>
      </c>
      <c r="H76" s="93" t="s">
        <v>205</v>
      </c>
      <c r="I76" s="91">
        <f>IF(H76="Y", 1, 0)</f>
        <v>0</v>
      </c>
      <c r="J76" s="323" t="s">
        <v>205</v>
      </c>
      <c r="K76" s="324">
        <f>IF(J76="Y", -1, 0)</f>
        <v>0</v>
      </c>
      <c r="N76" s="88"/>
    </row>
    <row r="77" spans="1:14" x14ac:dyDescent="0.2">
      <c r="A77" s="101" t="s">
        <v>329</v>
      </c>
      <c r="B77" s="325"/>
      <c r="C77" s="326">
        <f>IF(B77="Y", -1, 0)</f>
        <v>0</v>
      </c>
      <c r="D77" s="327"/>
      <c r="E77" s="326">
        <f>IF(D77="Y", -1, 0)</f>
        <v>0</v>
      </c>
      <c r="F77" s="328"/>
      <c r="G77" s="326">
        <f>IF(F77="Y", -1, 0)</f>
        <v>0</v>
      </c>
      <c r="H77" s="98"/>
      <c r="I77" s="96">
        <f>IF(H77="Y", -1, 0)</f>
        <v>0</v>
      </c>
      <c r="J77" s="330"/>
      <c r="K77" s="331">
        <f>IF(J77="Y", -1, 0)</f>
        <v>0</v>
      </c>
      <c r="N77" s="88"/>
    </row>
    <row r="78" spans="1:14" x14ac:dyDescent="0.2">
      <c r="A78" s="101" t="s">
        <v>330</v>
      </c>
      <c r="B78" s="325" t="s">
        <v>205</v>
      </c>
      <c r="C78" s="326">
        <f>IF(B78="Y", 1, 0)</f>
        <v>0</v>
      </c>
      <c r="D78" s="327" t="s">
        <v>205</v>
      </c>
      <c r="E78" s="326">
        <f>IF(D78="Y", 1, 0)</f>
        <v>0</v>
      </c>
      <c r="F78" s="328" t="s">
        <v>205</v>
      </c>
      <c r="G78" s="326">
        <f>IF(F78="Y", 1, 0)</f>
        <v>0</v>
      </c>
      <c r="H78" s="98" t="s">
        <v>205</v>
      </c>
      <c r="I78" s="96">
        <f>IF(H78="Y", 1, 0)</f>
        <v>0</v>
      </c>
      <c r="J78" s="330" t="s">
        <v>205</v>
      </c>
      <c r="K78" s="331">
        <f>IF(J78="Y", 1, 0)</f>
        <v>0</v>
      </c>
      <c r="N78" s="88"/>
    </row>
    <row r="79" spans="1:14" x14ac:dyDescent="0.2">
      <c r="A79" s="101" t="s">
        <v>331</v>
      </c>
      <c r="B79" s="325" t="s">
        <v>205</v>
      </c>
      <c r="C79" s="326">
        <f>IF(B79="Y", 2, 0)</f>
        <v>0</v>
      </c>
      <c r="D79" s="327" t="s">
        <v>205</v>
      </c>
      <c r="E79" s="326">
        <f>IF(D79="Y", 2, 0)</f>
        <v>0</v>
      </c>
      <c r="F79" s="328" t="s">
        <v>205</v>
      </c>
      <c r="G79" s="326">
        <f>IF(F79="Y", 2, 0)</f>
        <v>0</v>
      </c>
      <c r="H79" s="98" t="s">
        <v>251</v>
      </c>
      <c r="I79" s="96">
        <f>IF(H79="Y", 2, 0)</f>
        <v>2</v>
      </c>
      <c r="J79" s="330" t="s">
        <v>205</v>
      </c>
      <c r="K79" s="331">
        <f>IF(J79="Y", 2, 0)</f>
        <v>0</v>
      </c>
      <c r="N79" s="88"/>
    </row>
    <row r="80" spans="1:14" x14ac:dyDescent="0.2">
      <c r="A80" s="101" t="s">
        <v>332</v>
      </c>
      <c r="B80" s="325" t="s">
        <v>205</v>
      </c>
      <c r="C80" s="326">
        <f>IF(B80="Y", 1, 0)</f>
        <v>0</v>
      </c>
      <c r="D80" s="327" t="s">
        <v>205</v>
      </c>
      <c r="E80" s="326">
        <f>IF(D80="Y", 1, 0)</f>
        <v>0</v>
      </c>
      <c r="F80" s="328" t="s">
        <v>205</v>
      </c>
      <c r="G80" s="326">
        <f>IF(F80="Y", 1, 0)</f>
        <v>0</v>
      </c>
      <c r="H80" s="98" t="s">
        <v>205</v>
      </c>
      <c r="I80" s="96">
        <f>IF(H80="Y", 1, 0)</f>
        <v>0</v>
      </c>
      <c r="J80" s="330" t="s">
        <v>205</v>
      </c>
      <c r="K80" s="331">
        <f>IF(J80="Y", 1, 0)</f>
        <v>0</v>
      </c>
      <c r="N80" s="88"/>
    </row>
    <row r="81" spans="1:14" x14ac:dyDescent="0.2">
      <c r="A81" s="101" t="s">
        <v>333</v>
      </c>
      <c r="B81" s="325" t="s">
        <v>205</v>
      </c>
      <c r="C81" s="326">
        <f>IF(B81="Y", 1, 0)</f>
        <v>0</v>
      </c>
      <c r="D81" s="327" t="s">
        <v>205</v>
      </c>
      <c r="E81" s="326">
        <f>IF(D81="Y", 1, 0)</f>
        <v>0</v>
      </c>
      <c r="F81" s="328" t="s">
        <v>205</v>
      </c>
      <c r="G81" s="326">
        <f>IF(F81="Y", 1, 0)</f>
        <v>0</v>
      </c>
      <c r="H81" s="98" t="s">
        <v>205</v>
      </c>
      <c r="I81" s="96">
        <f>IF(H81="Y", 1, 0)</f>
        <v>0</v>
      </c>
      <c r="J81" s="330" t="s">
        <v>205</v>
      </c>
      <c r="K81" s="331">
        <f>IF(J81="Y", -1, 0)</f>
        <v>0</v>
      </c>
      <c r="N81" s="88"/>
    </row>
    <row r="82" spans="1:14" x14ac:dyDescent="0.2">
      <c r="A82" s="125" t="s">
        <v>334</v>
      </c>
      <c r="B82" s="325" t="s">
        <v>205</v>
      </c>
      <c r="C82" s="326">
        <f>IF(B82="Y", 1, 0)</f>
        <v>0</v>
      </c>
      <c r="D82" s="327" t="s">
        <v>205</v>
      </c>
      <c r="E82" s="326">
        <f>IF(D82="Y", 1, 0)</f>
        <v>0</v>
      </c>
      <c r="F82" s="328" t="s">
        <v>205</v>
      </c>
      <c r="G82" s="326">
        <f>IF(F82="Y", 1, 0)</f>
        <v>0</v>
      </c>
      <c r="H82" s="98" t="s">
        <v>205</v>
      </c>
      <c r="I82" s="96">
        <f>IF(H82="Y", 1, 0)</f>
        <v>0</v>
      </c>
      <c r="J82" s="330" t="s">
        <v>205</v>
      </c>
      <c r="K82" s="331">
        <f>IF(J82="Y", 2, 0)</f>
        <v>0</v>
      </c>
      <c r="N82" s="88"/>
    </row>
    <row r="83" spans="1:14" ht="13.5" thickBot="1" x14ac:dyDescent="0.25">
      <c r="A83" s="114" t="s">
        <v>335</v>
      </c>
      <c r="B83" s="349" t="s">
        <v>205</v>
      </c>
      <c r="C83" s="350">
        <f>IF(B83="Y", 1, 0)</f>
        <v>0</v>
      </c>
      <c r="D83" s="351" t="s">
        <v>205</v>
      </c>
      <c r="E83" s="350">
        <f>IF(D83="Y", 1, 0)</f>
        <v>0</v>
      </c>
      <c r="F83" s="352" t="s">
        <v>205</v>
      </c>
      <c r="G83" s="350">
        <f>IF(F83="Y", 1, 0)</f>
        <v>0</v>
      </c>
      <c r="H83" s="117" t="s">
        <v>205</v>
      </c>
      <c r="I83" s="115">
        <f>IF(H83="Y", 1, 0)</f>
        <v>0</v>
      </c>
      <c r="J83" s="354" t="s">
        <v>205</v>
      </c>
      <c r="K83" s="355">
        <f>IF(J83="Y", 2, 0)</f>
        <v>0</v>
      </c>
      <c r="N83" s="88"/>
    </row>
    <row r="84" spans="1:14" ht="14.25" thickTop="1" thickBot="1" x14ac:dyDescent="0.25">
      <c r="A84" s="126" t="s">
        <v>336</v>
      </c>
      <c r="B84" s="363" t="s">
        <v>205</v>
      </c>
      <c r="C84" s="364">
        <f>IF(B84="Y", 1, 0)</f>
        <v>0</v>
      </c>
      <c r="D84" s="365" t="s">
        <v>205</v>
      </c>
      <c r="E84" s="364">
        <f>IF(D84="Y", 1, 0)</f>
        <v>0</v>
      </c>
      <c r="F84" s="366" t="s">
        <v>205</v>
      </c>
      <c r="G84" s="364">
        <f>IF(F84="Y", 1, 0)</f>
        <v>0</v>
      </c>
      <c r="H84" s="129" t="s">
        <v>205</v>
      </c>
      <c r="I84" s="127">
        <f>IF(H84="Y", 1, 0)</f>
        <v>0</v>
      </c>
      <c r="J84" s="368" t="s">
        <v>205</v>
      </c>
      <c r="K84" s="369">
        <f>IF(J84="Y", 1, 0)</f>
        <v>0</v>
      </c>
      <c r="N84" s="88"/>
    </row>
    <row r="85" spans="1:14" ht="13.5" thickBot="1" x14ac:dyDescent="0.25">
      <c r="A85" s="87" t="s">
        <v>337</v>
      </c>
      <c r="B85" s="339"/>
      <c r="D85" s="340"/>
      <c r="F85" s="341"/>
      <c r="H85" s="109"/>
      <c r="J85" s="343"/>
      <c r="N85" s="88"/>
    </row>
    <row r="86" spans="1:14" x14ac:dyDescent="0.2">
      <c r="A86" s="90" t="s">
        <v>338</v>
      </c>
      <c r="B86" s="318"/>
      <c r="C86" s="319"/>
      <c r="D86" s="320"/>
      <c r="E86" s="319"/>
      <c r="F86" s="321"/>
      <c r="G86" s="319"/>
      <c r="H86" s="93"/>
      <c r="I86" s="91"/>
      <c r="J86" s="323"/>
      <c r="K86" s="324"/>
      <c r="N86" s="88"/>
    </row>
    <row r="87" spans="1:14" x14ac:dyDescent="0.2">
      <c r="A87" s="101" t="s">
        <v>339</v>
      </c>
      <c r="B87" s="325" t="s">
        <v>205</v>
      </c>
      <c r="C87" s="326">
        <f>IF(B87="Y", 2, 0)</f>
        <v>0</v>
      </c>
      <c r="D87" s="327" t="s">
        <v>205</v>
      </c>
      <c r="E87" s="326">
        <f>IF(D87="Y", 2, 0)</f>
        <v>0</v>
      </c>
      <c r="F87" s="328" t="s">
        <v>205</v>
      </c>
      <c r="G87" s="326">
        <f>IF(F87="Y", 2, 0)</f>
        <v>0</v>
      </c>
      <c r="H87" s="98" t="s">
        <v>205</v>
      </c>
      <c r="I87" s="96">
        <f>IF(H87="Y", 2, 0)</f>
        <v>0</v>
      </c>
      <c r="J87" s="330" t="s">
        <v>205</v>
      </c>
      <c r="K87" s="331">
        <f>IF(J87="Y", 2, 0)</f>
        <v>0</v>
      </c>
      <c r="N87" s="88"/>
    </row>
    <row r="88" spans="1:14" x14ac:dyDescent="0.2">
      <c r="A88" s="101" t="s">
        <v>340</v>
      </c>
      <c r="B88" s="325" t="s">
        <v>205</v>
      </c>
      <c r="C88" s="326">
        <f>IF(B88="Y", 1, 0)</f>
        <v>0</v>
      </c>
      <c r="D88" s="327" t="s">
        <v>205</v>
      </c>
      <c r="E88" s="326">
        <f>IF(D88="Y", 1, 0)</f>
        <v>0</v>
      </c>
      <c r="F88" s="328" t="s">
        <v>205</v>
      </c>
      <c r="G88" s="326">
        <f>IF(F88="Y", 1, 0)</f>
        <v>0</v>
      </c>
      <c r="H88" s="98" t="s">
        <v>205</v>
      </c>
      <c r="I88" s="96">
        <f>IF(H88="Y", 1, 0)</f>
        <v>0</v>
      </c>
      <c r="J88" s="330" t="s">
        <v>205</v>
      </c>
      <c r="K88" s="331">
        <f>IF(J88="Y", 1, 0)</f>
        <v>0</v>
      </c>
      <c r="N88" s="88"/>
    </row>
    <row r="89" spans="1:14" x14ac:dyDescent="0.2">
      <c r="A89" s="101" t="s">
        <v>341</v>
      </c>
      <c r="B89" s="325" t="s">
        <v>205</v>
      </c>
      <c r="C89" s="326">
        <f>IF(B89="Y", 1, 0)</f>
        <v>0</v>
      </c>
      <c r="D89" s="327" t="s">
        <v>205</v>
      </c>
      <c r="E89" s="326">
        <f>IF(D89="Y", 1, 0)</f>
        <v>0</v>
      </c>
      <c r="F89" s="328" t="s">
        <v>205</v>
      </c>
      <c r="G89" s="326">
        <f>IF(F89="Y", 1, 0)</f>
        <v>0</v>
      </c>
      <c r="H89" s="98" t="s">
        <v>205</v>
      </c>
      <c r="I89" s="96">
        <f>IF(H89="Y", 1, 0)</f>
        <v>0</v>
      </c>
      <c r="J89" s="330" t="s">
        <v>205</v>
      </c>
      <c r="K89" s="331">
        <f>IF(J89="Y", 1, 0)</f>
        <v>0</v>
      </c>
      <c r="N89" s="88"/>
    </row>
    <row r="90" spans="1:14" x14ac:dyDescent="0.2">
      <c r="A90" s="101" t="s">
        <v>342</v>
      </c>
      <c r="B90" s="325" t="s">
        <v>205</v>
      </c>
      <c r="C90" s="326">
        <f>IF(B90="Y", 2, 0)</f>
        <v>0</v>
      </c>
      <c r="D90" s="327" t="s">
        <v>205</v>
      </c>
      <c r="E90" s="326">
        <f>IF(D90="Y", 2, 0)</f>
        <v>0</v>
      </c>
      <c r="F90" s="328" t="s">
        <v>205</v>
      </c>
      <c r="G90" s="326">
        <f>IF(F90="Y", 2, 0)</f>
        <v>0</v>
      </c>
      <c r="H90" s="98" t="s">
        <v>251</v>
      </c>
      <c r="I90" s="96">
        <f>IF(H90="Y", 2, 0)</f>
        <v>2</v>
      </c>
      <c r="J90" s="330" t="s">
        <v>205</v>
      </c>
      <c r="K90" s="331">
        <f>IF(J90="Y", 2, 0)</f>
        <v>0</v>
      </c>
      <c r="N90" s="88"/>
    </row>
    <row r="91" spans="1:14" ht="13.5" thickBot="1" x14ac:dyDescent="0.25">
      <c r="A91" s="114" t="s">
        <v>343</v>
      </c>
      <c r="B91" s="349" t="s">
        <v>205</v>
      </c>
      <c r="C91" s="350">
        <f>IF(B91="Y", 1, 0)</f>
        <v>0</v>
      </c>
      <c r="D91" s="351" t="s">
        <v>205</v>
      </c>
      <c r="E91" s="350">
        <f>IF(D91="Y", 1, 0)</f>
        <v>0</v>
      </c>
      <c r="F91" s="352" t="s">
        <v>205</v>
      </c>
      <c r="G91" s="350">
        <f>IF(F91="Y", 1, 0)</f>
        <v>0</v>
      </c>
      <c r="H91" s="117" t="s">
        <v>205</v>
      </c>
      <c r="I91" s="115">
        <f>IF(H91="Y", 1, 0)</f>
        <v>0</v>
      </c>
      <c r="J91" s="354" t="s">
        <v>205</v>
      </c>
      <c r="K91" s="355">
        <f>IF(J91="Y", 1, 0)</f>
        <v>0</v>
      </c>
    </row>
    <row r="92" spans="1:14" ht="13.5" thickTop="1" x14ac:dyDescent="0.2">
      <c r="A92" s="130" t="s">
        <v>344</v>
      </c>
      <c r="B92" s="356"/>
      <c r="C92" s="357"/>
      <c r="D92" s="358"/>
      <c r="E92" s="357"/>
      <c r="F92" s="359"/>
      <c r="G92" s="357"/>
      <c r="H92" s="121"/>
      <c r="I92" s="119"/>
      <c r="J92" s="361"/>
      <c r="K92" s="362"/>
    </row>
    <row r="93" spans="1:14" x14ac:dyDescent="0.2">
      <c r="A93" s="101" t="s">
        <v>345</v>
      </c>
      <c r="B93" s="325" t="s">
        <v>205</v>
      </c>
      <c r="C93" s="326">
        <f>IF(B93="Y", 2, 0)</f>
        <v>0</v>
      </c>
      <c r="D93" s="327" t="s">
        <v>205</v>
      </c>
      <c r="E93" s="326">
        <f>IF(D93="Y", 2, 0)</f>
        <v>0</v>
      </c>
      <c r="F93" s="328" t="s">
        <v>205</v>
      </c>
      <c r="G93" s="326">
        <f>IF(F93="Y", 2, 0)</f>
        <v>0</v>
      </c>
      <c r="H93" s="98" t="s">
        <v>251</v>
      </c>
      <c r="I93" s="96">
        <f>IF(H93="Y", 2, 0)</f>
        <v>2</v>
      </c>
      <c r="J93" s="330" t="s">
        <v>205</v>
      </c>
      <c r="K93" s="331">
        <f>IF(J93="Y", 2, 0)</f>
        <v>0</v>
      </c>
    </row>
    <row r="94" spans="1:14" x14ac:dyDescent="0.2">
      <c r="A94" s="101" t="s">
        <v>346</v>
      </c>
      <c r="B94" s="325" t="s">
        <v>205</v>
      </c>
      <c r="C94" s="326">
        <f>IF(B94="Y", 2, 0)</f>
        <v>0</v>
      </c>
      <c r="D94" s="327" t="s">
        <v>205</v>
      </c>
      <c r="E94" s="326">
        <f>IF(D94="Y", 2, 0)</f>
        <v>0</v>
      </c>
      <c r="F94" s="328" t="s">
        <v>205</v>
      </c>
      <c r="G94" s="326">
        <f>IF(F94="Y", 2, 0)</f>
        <v>0</v>
      </c>
      <c r="H94" s="98" t="s">
        <v>251</v>
      </c>
      <c r="I94" s="96">
        <f>IF(H94="Y", 2, 0)</f>
        <v>2</v>
      </c>
      <c r="J94" s="330" t="s">
        <v>205</v>
      </c>
      <c r="K94" s="331">
        <f>IF(J94="Y", 2, 0)</f>
        <v>0</v>
      </c>
      <c r="N94" s="88"/>
    </row>
    <row r="95" spans="1:14" x14ac:dyDescent="0.2">
      <c r="A95" s="101" t="s">
        <v>347</v>
      </c>
      <c r="B95" s="325" t="s">
        <v>205</v>
      </c>
      <c r="C95" s="326">
        <f>IF(B95="Y", 1, 0)</f>
        <v>0</v>
      </c>
      <c r="D95" s="327" t="s">
        <v>205</v>
      </c>
      <c r="E95" s="326">
        <f>IF(D95="Y", 1, 0)</f>
        <v>0</v>
      </c>
      <c r="F95" s="328" t="s">
        <v>205</v>
      </c>
      <c r="G95" s="326">
        <f>IF(F95="Y", 1, 0)</f>
        <v>0</v>
      </c>
      <c r="H95" s="98" t="s">
        <v>205</v>
      </c>
      <c r="I95" s="96">
        <f>IF(H95="Y", 1, 0)</f>
        <v>0</v>
      </c>
      <c r="J95" s="330" t="s">
        <v>205</v>
      </c>
      <c r="K95" s="331">
        <f>IF(J95="Y", 1, 0)</f>
        <v>0</v>
      </c>
    </row>
    <row r="96" spans="1:14" ht="13.5" thickBot="1" x14ac:dyDescent="0.25">
      <c r="A96" s="103" t="s">
        <v>348</v>
      </c>
      <c r="B96" s="332" t="s">
        <v>205</v>
      </c>
      <c r="C96" s="333">
        <f>IF(B96="Y", -1, 0)</f>
        <v>0</v>
      </c>
      <c r="D96" s="334" t="s">
        <v>205</v>
      </c>
      <c r="E96" s="333">
        <f>IF(D96="Y", 1, 0)</f>
        <v>0</v>
      </c>
      <c r="F96" s="335" t="s">
        <v>205</v>
      </c>
      <c r="G96" s="333">
        <f>IF(F96="Y", -1, 0)</f>
        <v>0</v>
      </c>
      <c r="H96" s="106" t="s">
        <v>205</v>
      </c>
      <c r="I96" s="104">
        <f>IF(H96="Y", 1, 0)</f>
        <v>0</v>
      </c>
      <c r="J96" s="337" t="s">
        <v>205</v>
      </c>
      <c r="K96" s="338">
        <f>IF(J96="Y", 1, 0)</f>
        <v>0</v>
      </c>
    </row>
    <row r="97" spans="1:13" ht="13.5" thickBot="1" x14ac:dyDescent="0.25">
      <c r="A97" s="131" t="s">
        <v>349</v>
      </c>
      <c r="B97" s="339"/>
      <c r="D97" s="340"/>
      <c r="F97" s="341"/>
      <c r="H97" s="109"/>
      <c r="J97" s="343"/>
    </row>
    <row r="98" spans="1:13" x14ac:dyDescent="0.2">
      <c r="A98" s="90" t="s">
        <v>350</v>
      </c>
      <c r="B98" s="318"/>
      <c r="C98" s="319"/>
      <c r="D98" s="320"/>
      <c r="E98" s="319"/>
      <c r="F98" s="321"/>
      <c r="G98" s="319"/>
      <c r="H98" s="93"/>
      <c r="I98" s="91"/>
      <c r="J98" s="323"/>
      <c r="K98" s="324"/>
    </row>
    <row r="99" spans="1:13" x14ac:dyDescent="0.2">
      <c r="A99" s="101" t="s">
        <v>351</v>
      </c>
      <c r="B99" s="325" t="s">
        <v>205</v>
      </c>
      <c r="C99" s="326">
        <f>IF(B99="Y", 1, 0)</f>
        <v>0</v>
      </c>
      <c r="D99" s="327" t="s">
        <v>205</v>
      </c>
      <c r="E99" s="326">
        <f>IF(D99="Y", 1, 0)</f>
        <v>0</v>
      </c>
      <c r="F99" s="328" t="s">
        <v>205</v>
      </c>
      <c r="G99" s="326">
        <f>IF(F99="Y", 1, 0)</f>
        <v>0</v>
      </c>
      <c r="H99" s="98" t="s">
        <v>205</v>
      </c>
      <c r="I99" s="96">
        <f>IF(H99="Y", 1, 0)</f>
        <v>0</v>
      </c>
      <c r="J99" s="330" t="s">
        <v>205</v>
      </c>
      <c r="K99" s="331">
        <f t="shared" ref="K99:K104" si="16">IF(J99="Y", 1, 0)</f>
        <v>0</v>
      </c>
    </row>
    <row r="100" spans="1:13" x14ac:dyDescent="0.2">
      <c r="A100" s="101" t="s">
        <v>352</v>
      </c>
      <c r="B100" s="325" t="s">
        <v>205</v>
      </c>
      <c r="C100" s="326">
        <f>IF(B100="Y", 2, 0)</f>
        <v>0</v>
      </c>
      <c r="D100" s="327" t="s">
        <v>205</v>
      </c>
      <c r="E100" s="326">
        <f>IF(D100="Y", 1, 0)</f>
        <v>0</v>
      </c>
      <c r="F100" s="328" t="s">
        <v>205</v>
      </c>
      <c r="G100" s="326">
        <f>IF(F100="Y", 2, 0)</f>
        <v>0</v>
      </c>
      <c r="H100" s="98" t="s">
        <v>205</v>
      </c>
      <c r="I100" s="96">
        <f>IF(H100="Y", 1, 0)</f>
        <v>0</v>
      </c>
      <c r="J100" s="330" t="s">
        <v>205</v>
      </c>
      <c r="K100" s="331">
        <f t="shared" si="16"/>
        <v>0</v>
      </c>
    </row>
    <row r="101" spans="1:13" x14ac:dyDescent="0.2">
      <c r="A101" s="101" t="s">
        <v>353</v>
      </c>
      <c r="B101" s="325" t="s">
        <v>205</v>
      </c>
      <c r="C101" s="326">
        <f>IF(B101="Y", 2, 0)</f>
        <v>0</v>
      </c>
      <c r="D101" s="327" t="s">
        <v>205</v>
      </c>
      <c r="E101" s="326">
        <f>IF(D101="Y", 2, 0)</f>
        <v>0</v>
      </c>
      <c r="F101" s="328" t="s">
        <v>205</v>
      </c>
      <c r="G101" s="326">
        <f>IF(F101="Y", 2, 0)</f>
        <v>0</v>
      </c>
      <c r="H101" s="98" t="s">
        <v>205</v>
      </c>
      <c r="I101" s="96">
        <f>IF(H101="Y", 2, 0)</f>
        <v>0</v>
      </c>
      <c r="J101" s="330" t="s">
        <v>205</v>
      </c>
      <c r="K101" s="331">
        <f t="shared" si="16"/>
        <v>0</v>
      </c>
    </row>
    <row r="102" spans="1:13" ht="13.5" thickBot="1" x14ac:dyDescent="0.25">
      <c r="A102" s="103" t="s">
        <v>354</v>
      </c>
      <c r="B102" s="332" t="s">
        <v>205</v>
      </c>
      <c r="C102" s="333">
        <f>IF(B102="Y", 1, 0)</f>
        <v>0</v>
      </c>
      <c r="D102" s="334" t="s">
        <v>205</v>
      </c>
      <c r="E102" s="333">
        <f>IF(D102="Y", 1, 0)</f>
        <v>0</v>
      </c>
      <c r="F102" s="335" t="s">
        <v>205</v>
      </c>
      <c r="G102" s="333">
        <f>IF(F102="Y", 1, 0)</f>
        <v>0</v>
      </c>
      <c r="H102" s="106" t="s">
        <v>205</v>
      </c>
      <c r="I102" s="104">
        <f>IF(H102="Y", 1, 0)</f>
        <v>0</v>
      </c>
      <c r="J102" s="337" t="s">
        <v>205</v>
      </c>
      <c r="K102" s="338">
        <f t="shared" si="16"/>
        <v>0</v>
      </c>
    </row>
    <row r="103" spans="1:13" x14ac:dyDescent="0.2">
      <c r="A103" s="118" t="s">
        <v>355</v>
      </c>
      <c r="B103" s="356" t="s">
        <v>205</v>
      </c>
      <c r="C103" s="357">
        <f>IF(B103="Y", 2, 0)</f>
        <v>0</v>
      </c>
      <c r="D103" s="358" t="s">
        <v>205</v>
      </c>
      <c r="E103" s="357">
        <f>IF(D103="Y", 1, 0)</f>
        <v>0</v>
      </c>
      <c r="F103" s="359" t="s">
        <v>205</v>
      </c>
      <c r="G103" s="357">
        <f>IF(F103="Y", 2, 0)</f>
        <v>0</v>
      </c>
      <c r="H103" s="121" t="s">
        <v>205</v>
      </c>
      <c r="I103" s="119">
        <f>IF(H103="Y", 1, 0)</f>
        <v>0</v>
      </c>
      <c r="J103" s="361" t="s">
        <v>205</v>
      </c>
      <c r="K103" s="362">
        <f t="shared" si="16"/>
        <v>0</v>
      </c>
    </row>
    <row r="104" spans="1:13" x14ac:dyDescent="0.2">
      <c r="A104" s="102" t="s">
        <v>356</v>
      </c>
      <c r="B104" s="325" t="s">
        <v>205</v>
      </c>
      <c r="C104" s="326">
        <f>IF(B104="Y", 2, 0)</f>
        <v>0</v>
      </c>
      <c r="D104" s="327" t="s">
        <v>205</v>
      </c>
      <c r="E104" s="326">
        <f>IF(D104="Y", 2, 0)</f>
        <v>0</v>
      </c>
      <c r="F104" s="328" t="s">
        <v>205</v>
      </c>
      <c r="G104" s="326">
        <f>IF(F104="Y", 2, 0)</f>
        <v>0</v>
      </c>
      <c r="H104" s="98" t="s">
        <v>205</v>
      </c>
      <c r="I104" s="96">
        <f>IF(H104="Y", 2, 0)</f>
        <v>0</v>
      </c>
      <c r="J104" s="330" t="s">
        <v>205</v>
      </c>
      <c r="K104" s="331">
        <f t="shared" si="16"/>
        <v>0</v>
      </c>
    </row>
    <row r="105" spans="1:13" x14ac:dyDescent="0.2">
      <c r="A105" s="102" t="s">
        <v>357</v>
      </c>
      <c r="B105" s="325" t="s">
        <v>205</v>
      </c>
      <c r="C105" s="326">
        <f>IF(B105="Y", 2, 0)</f>
        <v>0</v>
      </c>
      <c r="D105" s="327" t="s">
        <v>205</v>
      </c>
      <c r="E105" s="326">
        <f>IF(D105="Y", 1, 0)</f>
        <v>0</v>
      </c>
      <c r="F105" s="328" t="s">
        <v>205</v>
      </c>
      <c r="G105" s="326">
        <f>IF(F105="Y", 2, 0)</f>
        <v>0</v>
      </c>
      <c r="H105" s="98" t="s">
        <v>205</v>
      </c>
      <c r="I105" s="96">
        <f>IF(H105="Y", 1, 0)</f>
        <v>0</v>
      </c>
      <c r="J105" s="330" t="s">
        <v>205</v>
      </c>
      <c r="K105" s="331">
        <f>IF(J105="Y", 2, 0)</f>
        <v>0</v>
      </c>
    </row>
    <row r="106" spans="1:13" x14ac:dyDescent="0.2">
      <c r="A106" s="102" t="s">
        <v>358</v>
      </c>
      <c r="B106" s="325" t="s">
        <v>205</v>
      </c>
      <c r="C106" s="326" t="s">
        <v>359</v>
      </c>
      <c r="D106" s="327" t="s">
        <v>205</v>
      </c>
      <c r="E106" s="326" t="s">
        <v>359</v>
      </c>
      <c r="F106" s="328" t="s">
        <v>205</v>
      </c>
      <c r="G106" s="326" t="s">
        <v>359</v>
      </c>
      <c r="H106" s="98" t="s">
        <v>205</v>
      </c>
      <c r="I106" s="96" t="s">
        <v>359</v>
      </c>
      <c r="J106" s="330" t="s">
        <v>205</v>
      </c>
      <c r="K106" s="331">
        <f>IF(J106="Y", -1, 0)</f>
        <v>0</v>
      </c>
    </row>
    <row r="107" spans="1:13" x14ac:dyDescent="0.2">
      <c r="A107" s="102" t="s">
        <v>360</v>
      </c>
      <c r="B107" s="325" t="s">
        <v>205</v>
      </c>
      <c r="C107" s="326">
        <f>IF(B107="Y", 2, 0)</f>
        <v>0</v>
      </c>
      <c r="D107" s="327" t="s">
        <v>205</v>
      </c>
      <c r="E107" s="326">
        <f>IF(D107="Y", 2, 0)</f>
        <v>0</v>
      </c>
      <c r="F107" s="328" t="s">
        <v>205</v>
      </c>
      <c r="G107" s="326">
        <f>IF(F107="Y", 1, 0)</f>
        <v>0</v>
      </c>
      <c r="H107" s="98" t="s">
        <v>205</v>
      </c>
      <c r="I107" s="96">
        <f>IF(H107="Y", 1, 0)</f>
        <v>0</v>
      </c>
      <c r="J107" s="330" t="s">
        <v>205</v>
      </c>
      <c r="K107" s="331">
        <f>IF(J107="Y", 1, 0)</f>
        <v>0</v>
      </c>
    </row>
    <row r="108" spans="1:13" x14ac:dyDescent="0.2">
      <c r="A108" s="102" t="s">
        <v>361</v>
      </c>
      <c r="B108" s="325" t="s">
        <v>205</v>
      </c>
      <c r="C108" s="326">
        <f>IF(B108="Y", 2, 0)</f>
        <v>0</v>
      </c>
      <c r="D108" s="327" t="s">
        <v>205</v>
      </c>
      <c r="E108" s="326">
        <f>IF(D108="Y", 2, 0)</f>
        <v>0</v>
      </c>
      <c r="F108" s="328" t="s">
        <v>205</v>
      </c>
      <c r="G108" s="326">
        <f>IF(F108="Y", 1, 0)</f>
        <v>0</v>
      </c>
      <c r="H108" s="98" t="s">
        <v>205</v>
      </c>
      <c r="I108" s="96">
        <f>IF(H108="Y", 1, 0)</f>
        <v>0</v>
      </c>
      <c r="J108" s="330" t="s">
        <v>205</v>
      </c>
      <c r="K108" s="331">
        <f>IF(J108="Y", 1, 0)</f>
        <v>0</v>
      </c>
    </row>
    <row r="109" spans="1:13" ht="13.5" thickBot="1" x14ac:dyDescent="0.25">
      <c r="A109" s="122" t="s">
        <v>362</v>
      </c>
      <c r="B109" s="332" t="s">
        <v>205</v>
      </c>
      <c r="C109" s="333">
        <f>IF(B109="Y", 1, 0)</f>
        <v>0</v>
      </c>
      <c r="D109" s="334" t="s">
        <v>205</v>
      </c>
      <c r="E109" s="333">
        <f>IF(D109="Y", 1, 0)</f>
        <v>0</v>
      </c>
      <c r="F109" s="335" t="s">
        <v>205</v>
      </c>
      <c r="G109" s="333">
        <f>IF(F109="Y", 1, 0)</f>
        <v>0</v>
      </c>
      <c r="H109" s="106" t="s">
        <v>205</v>
      </c>
      <c r="I109" s="104">
        <f>IF(H109="Y", 1, 0)</f>
        <v>0</v>
      </c>
      <c r="J109" s="337" t="s">
        <v>205</v>
      </c>
      <c r="K109" s="338">
        <f>IF(J109="Y", 2, 0)</f>
        <v>0</v>
      </c>
    </row>
    <row r="110" spans="1:13" ht="13.5" thickBot="1" x14ac:dyDescent="0.25">
      <c r="A110" s="131" t="s">
        <v>363</v>
      </c>
      <c r="B110" s="339"/>
      <c r="D110" s="340"/>
      <c r="F110" s="341"/>
      <c r="H110" s="109"/>
      <c r="J110" s="343"/>
    </row>
    <row r="111" spans="1:13" x14ac:dyDescent="0.2">
      <c r="A111" s="113" t="s">
        <v>364</v>
      </c>
      <c r="B111" s="318" t="s">
        <v>205</v>
      </c>
      <c r="C111" s="319">
        <f>IF(B111="Y", -1, 0)</f>
        <v>0</v>
      </c>
      <c r="D111" s="320" t="s">
        <v>205</v>
      </c>
      <c r="E111" s="319">
        <f>IF(D111="Y", -1, 0)</f>
        <v>0</v>
      </c>
      <c r="F111" s="321" t="s">
        <v>205</v>
      </c>
      <c r="G111" s="319">
        <f t="shared" ref="G111:G126" si="17">IF(F111="Y", 1, 0)</f>
        <v>0</v>
      </c>
      <c r="H111" s="93" t="s">
        <v>205</v>
      </c>
      <c r="I111" s="91">
        <f>IF(H111="Y", -1, 0)</f>
        <v>0</v>
      </c>
      <c r="J111" s="323" t="s">
        <v>205</v>
      </c>
      <c r="K111" s="319">
        <f t="shared" ref="K111:K127" si="18">IF(J111="Y", 1, 0)</f>
        <v>0</v>
      </c>
      <c r="L111" s="374" t="s">
        <v>205</v>
      </c>
      <c r="M111" s="324">
        <f>IF(L111="Y", 2, 0)</f>
        <v>0</v>
      </c>
    </row>
    <row r="112" spans="1:13" x14ac:dyDescent="0.2">
      <c r="A112" s="102" t="s">
        <v>365</v>
      </c>
      <c r="B112" s="325" t="s">
        <v>205</v>
      </c>
      <c r="C112" s="326">
        <f>IF(B112="Y", 2, 0)</f>
        <v>0</v>
      </c>
      <c r="D112" s="327" t="s">
        <v>205</v>
      </c>
      <c r="E112" s="326">
        <f>IF(D112="Y", 2, 0)</f>
        <v>0</v>
      </c>
      <c r="F112" s="328" t="s">
        <v>205</v>
      </c>
      <c r="G112" s="326">
        <f>IF(F112="Y", 2, 0)</f>
        <v>0</v>
      </c>
      <c r="H112" s="98" t="s">
        <v>205</v>
      </c>
      <c r="I112" s="96">
        <f>IF(H112="Y", 2, 0)</f>
        <v>0</v>
      </c>
      <c r="J112" s="330" t="s">
        <v>205</v>
      </c>
      <c r="K112" s="326">
        <f>IF(J112="Y", 2, 0)</f>
        <v>0</v>
      </c>
      <c r="L112" s="375" t="s">
        <v>205</v>
      </c>
      <c r="M112" s="331">
        <f t="shared" ref="M112:M113" si="19">IF(L112="Y", 2, 0)</f>
        <v>0</v>
      </c>
    </row>
    <row r="113" spans="1:13" x14ac:dyDescent="0.2">
      <c r="A113" s="102" t="s">
        <v>366</v>
      </c>
      <c r="B113" s="325" t="s">
        <v>205</v>
      </c>
      <c r="C113" s="326">
        <f t="shared" ref="C113:C126" si="20">IF(B113="Y", 1, 0)</f>
        <v>0</v>
      </c>
      <c r="D113" s="327" t="s">
        <v>205</v>
      </c>
      <c r="E113" s="326">
        <f t="shared" ref="E113:E126" si="21">IF(D113="Y", 1, 0)</f>
        <v>0</v>
      </c>
      <c r="F113" s="328" t="s">
        <v>205</v>
      </c>
      <c r="G113" s="326">
        <f t="shared" si="17"/>
        <v>0</v>
      </c>
      <c r="H113" s="98" t="s">
        <v>205</v>
      </c>
      <c r="I113" s="96">
        <f t="shared" ref="I113:I126" si="22">IF(H113="Y", 1, 0)</f>
        <v>0</v>
      </c>
      <c r="J113" s="330" t="s">
        <v>205</v>
      </c>
      <c r="K113" s="326">
        <f t="shared" si="18"/>
        <v>0</v>
      </c>
      <c r="L113" s="375" t="s">
        <v>205</v>
      </c>
      <c r="M113" s="331">
        <f t="shared" si="19"/>
        <v>0</v>
      </c>
    </row>
    <row r="114" spans="1:13" x14ac:dyDescent="0.2">
      <c r="A114" s="102" t="s">
        <v>367</v>
      </c>
      <c r="B114" s="325" t="s">
        <v>205</v>
      </c>
      <c r="C114" s="326">
        <f t="shared" si="20"/>
        <v>0</v>
      </c>
      <c r="D114" s="327" t="s">
        <v>205</v>
      </c>
      <c r="E114" s="326">
        <f t="shared" si="21"/>
        <v>0</v>
      </c>
      <c r="F114" s="328" t="s">
        <v>205</v>
      </c>
      <c r="G114" s="326">
        <f t="shared" si="17"/>
        <v>0</v>
      </c>
      <c r="H114" s="98" t="s">
        <v>205</v>
      </c>
      <c r="I114" s="96">
        <f t="shared" si="22"/>
        <v>0</v>
      </c>
      <c r="J114" s="330" t="s">
        <v>205</v>
      </c>
      <c r="K114" s="326">
        <f t="shared" si="18"/>
        <v>0</v>
      </c>
      <c r="L114" s="375" t="s">
        <v>205</v>
      </c>
      <c r="M114" s="331">
        <f t="shared" ref="M114:M132" si="23">IF(L114="Y", 1, 0)</f>
        <v>0</v>
      </c>
    </row>
    <row r="115" spans="1:13" x14ac:dyDescent="0.2">
      <c r="A115" s="102" t="s">
        <v>368</v>
      </c>
      <c r="B115" s="325" t="s">
        <v>205</v>
      </c>
      <c r="C115" s="326">
        <f>IF(B115="Y", 2, 0)</f>
        <v>0</v>
      </c>
      <c r="D115" s="327" t="s">
        <v>205</v>
      </c>
      <c r="E115" s="326">
        <f>IF(D115="Y", 2, 0)</f>
        <v>0</v>
      </c>
      <c r="F115" s="328" t="s">
        <v>205</v>
      </c>
      <c r="G115" s="326">
        <f>IF(F115="Y", 2, 0)</f>
        <v>0</v>
      </c>
      <c r="H115" s="98" t="s">
        <v>205</v>
      </c>
      <c r="I115" s="96">
        <f>IF(H115="Y", 2, 0)</f>
        <v>0</v>
      </c>
      <c r="J115" s="330" t="s">
        <v>205</v>
      </c>
      <c r="K115" s="326">
        <f>IF(J115="Y", 2, 0)</f>
        <v>0</v>
      </c>
      <c r="L115" s="375" t="s">
        <v>205</v>
      </c>
      <c r="M115" s="331">
        <f>IF(L115="Y", 2, 0)</f>
        <v>0</v>
      </c>
    </row>
    <row r="116" spans="1:13" x14ac:dyDescent="0.2">
      <c r="A116" s="102" t="s">
        <v>369</v>
      </c>
      <c r="B116" s="325" t="s">
        <v>205</v>
      </c>
      <c r="C116" s="326">
        <f>IF(B116="Y", 2, 0)</f>
        <v>0</v>
      </c>
      <c r="D116" s="327" t="s">
        <v>205</v>
      </c>
      <c r="E116" s="326">
        <f>IF(D116="Y", 2, 0)</f>
        <v>0</v>
      </c>
      <c r="F116" s="328" t="s">
        <v>205</v>
      </c>
      <c r="G116" s="326">
        <f>IF(F116="Y", 2, 0)</f>
        <v>0</v>
      </c>
      <c r="H116" s="98" t="s">
        <v>205</v>
      </c>
      <c r="I116" s="96">
        <f>IF(H116="Y", 2, 0)</f>
        <v>0</v>
      </c>
      <c r="J116" s="330" t="s">
        <v>205</v>
      </c>
      <c r="K116" s="326">
        <f>IF(J116="Y", 2, 0)</f>
        <v>0</v>
      </c>
      <c r="L116" s="375" t="s">
        <v>205</v>
      </c>
      <c r="M116" s="331">
        <f>IF(L116="Y", 2, 0)</f>
        <v>0</v>
      </c>
    </row>
    <row r="117" spans="1:13" x14ac:dyDescent="0.2">
      <c r="A117" s="102" t="s">
        <v>370</v>
      </c>
      <c r="B117" s="325" t="s">
        <v>205</v>
      </c>
      <c r="C117" s="326">
        <f>IF(B117="Y", 2, 0)</f>
        <v>0</v>
      </c>
      <c r="D117" s="327" t="s">
        <v>205</v>
      </c>
      <c r="E117" s="326">
        <f>IF(D117="Y", 2, 0)</f>
        <v>0</v>
      </c>
      <c r="F117" s="328" t="s">
        <v>205</v>
      </c>
      <c r="G117" s="326">
        <f>IF(F117="Y", 2, 0)</f>
        <v>0</v>
      </c>
      <c r="H117" s="98" t="s">
        <v>205</v>
      </c>
      <c r="I117" s="96">
        <f>IF(H117="Y", 2, 0)</f>
        <v>0</v>
      </c>
      <c r="J117" s="330" t="s">
        <v>205</v>
      </c>
      <c r="K117" s="326">
        <f>IF(J117="Y", 2, 0)</f>
        <v>0</v>
      </c>
      <c r="L117" s="375" t="s">
        <v>205</v>
      </c>
      <c r="M117" s="331">
        <f>IF(L117="Y", 2, 0)</f>
        <v>0</v>
      </c>
    </row>
    <row r="118" spans="1:13" x14ac:dyDescent="0.2">
      <c r="A118" s="102" t="s">
        <v>371</v>
      </c>
      <c r="B118" s="325" t="s">
        <v>205</v>
      </c>
      <c r="C118" s="326">
        <f>IF(B118="Y", 2, 0)</f>
        <v>0</v>
      </c>
      <c r="D118" s="327" t="s">
        <v>205</v>
      </c>
      <c r="E118" s="326">
        <f>IF(D118="Y", 2, 0)</f>
        <v>0</v>
      </c>
      <c r="F118" s="328" t="s">
        <v>205</v>
      </c>
      <c r="G118" s="326">
        <f>IF(F118="Y", 2, 0)</f>
        <v>0</v>
      </c>
      <c r="H118" s="98" t="s">
        <v>205</v>
      </c>
      <c r="I118" s="96">
        <f>IF(H118="Y", 2, 0)</f>
        <v>0</v>
      </c>
      <c r="J118" s="330" t="s">
        <v>205</v>
      </c>
      <c r="K118" s="326">
        <f>IF(J118="Y", 2, 0)</f>
        <v>0</v>
      </c>
      <c r="L118" s="375" t="s">
        <v>205</v>
      </c>
      <c r="M118" s="331">
        <f>IF(L118="Y", 2, 0)</f>
        <v>0</v>
      </c>
    </row>
    <row r="119" spans="1:13" x14ac:dyDescent="0.2">
      <c r="A119" s="102" t="s">
        <v>372</v>
      </c>
      <c r="B119" s="325" t="s">
        <v>205</v>
      </c>
      <c r="C119" s="326">
        <f t="shared" si="20"/>
        <v>0</v>
      </c>
      <c r="D119" s="327" t="s">
        <v>205</v>
      </c>
      <c r="E119" s="326">
        <f t="shared" si="21"/>
        <v>0</v>
      </c>
      <c r="F119" s="328" t="s">
        <v>205</v>
      </c>
      <c r="G119" s="326">
        <f t="shared" si="17"/>
        <v>0</v>
      </c>
      <c r="H119" s="98" t="s">
        <v>205</v>
      </c>
      <c r="I119" s="96">
        <f t="shared" si="22"/>
        <v>0</v>
      </c>
      <c r="J119" s="330" t="s">
        <v>205</v>
      </c>
      <c r="K119" s="326">
        <f t="shared" si="18"/>
        <v>0</v>
      </c>
      <c r="L119" s="375" t="s">
        <v>205</v>
      </c>
      <c r="M119" s="331">
        <f t="shared" si="23"/>
        <v>0</v>
      </c>
    </row>
    <row r="120" spans="1:13" x14ac:dyDescent="0.2">
      <c r="A120" s="102" t="s">
        <v>373</v>
      </c>
      <c r="B120" s="325" t="s">
        <v>205</v>
      </c>
      <c r="C120" s="326">
        <f t="shared" si="20"/>
        <v>0</v>
      </c>
      <c r="D120" s="327" t="s">
        <v>205</v>
      </c>
      <c r="E120" s="326">
        <f t="shared" si="21"/>
        <v>0</v>
      </c>
      <c r="F120" s="328" t="s">
        <v>205</v>
      </c>
      <c r="G120" s="326">
        <f t="shared" si="17"/>
        <v>0</v>
      </c>
      <c r="H120" s="98" t="s">
        <v>205</v>
      </c>
      <c r="I120" s="96">
        <f t="shared" si="22"/>
        <v>0</v>
      </c>
      <c r="J120" s="330" t="s">
        <v>205</v>
      </c>
      <c r="K120" s="326">
        <f t="shared" si="18"/>
        <v>0</v>
      </c>
      <c r="L120" s="375" t="s">
        <v>205</v>
      </c>
      <c r="M120" s="331">
        <f t="shared" si="23"/>
        <v>0</v>
      </c>
    </row>
    <row r="121" spans="1:13" x14ac:dyDescent="0.2">
      <c r="A121" s="102" t="s">
        <v>374</v>
      </c>
      <c r="B121" s="325" t="s">
        <v>205</v>
      </c>
      <c r="C121" s="326">
        <f t="shared" si="20"/>
        <v>0</v>
      </c>
      <c r="D121" s="327" t="s">
        <v>205</v>
      </c>
      <c r="E121" s="326">
        <f t="shared" si="21"/>
        <v>0</v>
      </c>
      <c r="F121" s="328" t="s">
        <v>205</v>
      </c>
      <c r="G121" s="326">
        <f t="shared" si="17"/>
        <v>0</v>
      </c>
      <c r="H121" s="98" t="s">
        <v>205</v>
      </c>
      <c r="I121" s="96">
        <f t="shared" si="22"/>
        <v>0</v>
      </c>
      <c r="J121" s="330" t="s">
        <v>205</v>
      </c>
      <c r="K121" s="326">
        <f t="shared" si="18"/>
        <v>0</v>
      </c>
      <c r="L121" s="375" t="s">
        <v>205</v>
      </c>
      <c r="M121" s="331">
        <f t="shared" si="23"/>
        <v>0</v>
      </c>
    </row>
    <row r="122" spans="1:13" x14ac:dyDescent="0.2">
      <c r="A122" s="102" t="s">
        <v>375</v>
      </c>
      <c r="B122" s="325" t="s">
        <v>205</v>
      </c>
      <c r="C122" s="326">
        <f>IF(B122="Y", -1, 0)</f>
        <v>0</v>
      </c>
      <c r="D122" s="327" t="s">
        <v>205</v>
      </c>
      <c r="E122" s="326">
        <f>IF(D122="Y", -1, 0)</f>
        <v>0</v>
      </c>
      <c r="F122" s="328" t="s">
        <v>205</v>
      </c>
      <c r="G122" s="326">
        <f>IF(F122="Y", -1, 0)</f>
        <v>0</v>
      </c>
      <c r="H122" s="98" t="s">
        <v>205</v>
      </c>
      <c r="I122" s="96">
        <f>IF(H122="Y", -1, 0)</f>
        <v>0</v>
      </c>
      <c r="J122" s="330" t="s">
        <v>205</v>
      </c>
      <c r="K122" s="326">
        <f t="shared" si="18"/>
        <v>0</v>
      </c>
      <c r="L122" s="375" t="s">
        <v>205</v>
      </c>
      <c r="M122" s="331">
        <f t="shared" si="23"/>
        <v>0</v>
      </c>
    </row>
    <row r="123" spans="1:13" x14ac:dyDescent="0.2">
      <c r="A123" s="102" t="s">
        <v>376</v>
      </c>
      <c r="B123" s="325" t="s">
        <v>205</v>
      </c>
      <c r="C123" s="326">
        <f t="shared" ref="C123:C124" si="24">IF(B123="Y", 2, 0)</f>
        <v>0</v>
      </c>
      <c r="D123" s="327" t="s">
        <v>205</v>
      </c>
      <c r="E123" s="326">
        <f t="shared" ref="E123:E124" si="25">IF(D123="Y", 2, 0)</f>
        <v>0</v>
      </c>
      <c r="F123" s="328" t="s">
        <v>205</v>
      </c>
      <c r="G123" s="326">
        <f t="shared" ref="G123:G124" si="26">IF(F123="Y", 2, 0)</f>
        <v>0</v>
      </c>
      <c r="H123" s="98" t="s">
        <v>205</v>
      </c>
      <c r="I123" s="96">
        <f t="shared" ref="I123:I124" si="27">IF(H123="Y", 2, 0)</f>
        <v>0</v>
      </c>
      <c r="J123" s="330" t="s">
        <v>205</v>
      </c>
      <c r="K123" s="326">
        <f t="shared" ref="K123:K124" si="28">IF(J123="Y", 2, 0)</f>
        <v>0</v>
      </c>
      <c r="L123" s="375" t="s">
        <v>205</v>
      </c>
      <c r="M123" s="331">
        <f t="shared" ref="M123:M124" si="29">IF(L123="Y", 2, 0)</f>
        <v>0</v>
      </c>
    </row>
    <row r="124" spans="1:13" x14ac:dyDescent="0.2">
      <c r="A124" s="102" t="s">
        <v>377</v>
      </c>
      <c r="B124" s="325" t="s">
        <v>205</v>
      </c>
      <c r="C124" s="326">
        <f t="shared" si="24"/>
        <v>0</v>
      </c>
      <c r="D124" s="327" t="s">
        <v>205</v>
      </c>
      <c r="E124" s="326">
        <f t="shared" si="25"/>
        <v>0</v>
      </c>
      <c r="F124" s="328" t="s">
        <v>205</v>
      </c>
      <c r="G124" s="326">
        <f t="shared" si="26"/>
        <v>0</v>
      </c>
      <c r="H124" s="98" t="s">
        <v>205</v>
      </c>
      <c r="I124" s="96">
        <f t="shared" si="27"/>
        <v>0</v>
      </c>
      <c r="J124" s="330" t="s">
        <v>205</v>
      </c>
      <c r="K124" s="326">
        <f t="shared" si="28"/>
        <v>0</v>
      </c>
      <c r="L124" s="375" t="s">
        <v>205</v>
      </c>
      <c r="M124" s="331">
        <f t="shared" si="29"/>
        <v>0</v>
      </c>
    </row>
    <row r="125" spans="1:13" x14ac:dyDescent="0.2">
      <c r="A125" s="102" t="s">
        <v>378</v>
      </c>
      <c r="B125" s="325" t="s">
        <v>205</v>
      </c>
      <c r="C125" s="326">
        <f t="shared" si="20"/>
        <v>0</v>
      </c>
      <c r="D125" s="327" t="s">
        <v>205</v>
      </c>
      <c r="E125" s="326">
        <f t="shared" si="21"/>
        <v>0</v>
      </c>
      <c r="F125" s="328" t="s">
        <v>205</v>
      </c>
      <c r="G125" s="326">
        <f t="shared" si="17"/>
        <v>0</v>
      </c>
      <c r="H125" s="98" t="s">
        <v>205</v>
      </c>
      <c r="I125" s="96">
        <f t="shared" si="22"/>
        <v>0</v>
      </c>
      <c r="J125" s="330" t="s">
        <v>205</v>
      </c>
      <c r="K125" s="326">
        <f t="shared" si="18"/>
        <v>0</v>
      </c>
      <c r="L125" s="375" t="s">
        <v>205</v>
      </c>
      <c r="M125" s="331">
        <f t="shared" ref="M125" si="30">IF(L125="Y", 1, 0)</f>
        <v>0</v>
      </c>
    </row>
    <row r="126" spans="1:13" x14ac:dyDescent="0.2">
      <c r="A126" s="102" t="s">
        <v>379</v>
      </c>
      <c r="B126" s="325" t="s">
        <v>205</v>
      </c>
      <c r="C126" s="326">
        <f t="shared" si="20"/>
        <v>0</v>
      </c>
      <c r="D126" s="327" t="s">
        <v>205</v>
      </c>
      <c r="E126" s="326">
        <f t="shared" si="21"/>
        <v>0</v>
      </c>
      <c r="F126" s="328" t="s">
        <v>205</v>
      </c>
      <c r="G126" s="326">
        <f t="shared" si="17"/>
        <v>0</v>
      </c>
      <c r="H126" s="98" t="s">
        <v>205</v>
      </c>
      <c r="I126" s="96">
        <f t="shared" si="22"/>
        <v>0</v>
      </c>
      <c r="J126" s="330" t="s">
        <v>205</v>
      </c>
      <c r="K126" s="326">
        <f t="shared" si="18"/>
        <v>0</v>
      </c>
      <c r="L126" s="375" t="s">
        <v>205</v>
      </c>
      <c r="M126" s="331">
        <f t="shared" si="23"/>
        <v>0</v>
      </c>
    </row>
    <row r="127" spans="1:13" x14ac:dyDescent="0.2">
      <c r="A127" s="102" t="s">
        <v>307</v>
      </c>
      <c r="B127" s="325" t="s">
        <v>205</v>
      </c>
      <c r="C127" s="326">
        <f t="shared" ref="C127:C133" si="31">IF(B127="Y", 2, 0)</f>
        <v>0</v>
      </c>
      <c r="D127" s="327" t="s">
        <v>205</v>
      </c>
      <c r="E127" s="326">
        <f t="shared" ref="E127:E133" si="32">IF(D127="Y", 2, 0)</f>
        <v>0</v>
      </c>
      <c r="F127" s="328" t="s">
        <v>205</v>
      </c>
      <c r="G127" s="326">
        <f>IF(F127="Y", 2, 0)</f>
        <v>0</v>
      </c>
      <c r="H127" s="98" t="s">
        <v>205</v>
      </c>
      <c r="I127" s="96">
        <f>IF(H127="Y", 2, 0)</f>
        <v>0</v>
      </c>
      <c r="J127" s="330" t="s">
        <v>205</v>
      </c>
      <c r="K127" s="326">
        <f t="shared" si="18"/>
        <v>0</v>
      </c>
      <c r="L127" s="375" t="s">
        <v>205</v>
      </c>
      <c r="M127" s="331">
        <f t="shared" si="23"/>
        <v>0</v>
      </c>
    </row>
    <row r="128" spans="1:13" x14ac:dyDescent="0.2">
      <c r="A128" s="102" t="s">
        <v>380</v>
      </c>
      <c r="B128" s="325" t="s">
        <v>205</v>
      </c>
      <c r="C128" s="326">
        <f t="shared" si="31"/>
        <v>0</v>
      </c>
      <c r="D128" s="327" t="s">
        <v>205</v>
      </c>
      <c r="E128" s="326">
        <f t="shared" si="32"/>
        <v>0</v>
      </c>
      <c r="F128" s="328" t="s">
        <v>205</v>
      </c>
      <c r="G128" s="326">
        <f>IF(F128="Y", 1, 0)</f>
        <v>0</v>
      </c>
      <c r="H128" s="98" t="s">
        <v>205</v>
      </c>
      <c r="I128" s="96">
        <f>IF(H128="Y", 1, 0)</f>
        <v>0</v>
      </c>
      <c r="J128" s="330" t="s">
        <v>205</v>
      </c>
      <c r="K128" s="326">
        <f>IF(J128="Y", -1, 0)</f>
        <v>0</v>
      </c>
      <c r="L128" s="375" t="s">
        <v>205</v>
      </c>
      <c r="M128" s="331">
        <f t="shared" si="23"/>
        <v>0</v>
      </c>
    </row>
    <row r="129" spans="1:14" x14ac:dyDescent="0.2">
      <c r="A129" s="102" t="s">
        <v>381</v>
      </c>
      <c r="B129" s="325" t="s">
        <v>205</v>
      </c>
      <c r="C129" s="326">
        <f>IF(B129="Y", 1, 0)</f>
        <v>0</v>
      </c>
      <c r="D129" s="327" t="s">
        <v>205</v>
      </c>
      <c r="E129" s="326">
        <f>IF(D129="Y", 1, 0)</f>
        <v>0</v>
      </c>
      <c r="F129" s="328" t="s">
        <v>205</v>
      </c>
      <c r="G129" s="326">
        <f>IF(F129="Y", 1, 0)</f>
        <v>0</v>
      </c>
      <c r="H129" s="98" t="s">
        <v>205</v>
      </c>
      <c r="I129" s="96">
        <f>IF(H129="Y", 1, 0)</f>
        <v>0</v>
      </c>
      <c r="J129" s="330" t="s">
        <v>205</v>
      </c>
      <c r="K129" s="326">
        <f>IF(J129="Y", 1, 0)</f>
        <v>0</v>
      </c>
      <c r="L129" s="375" t="s">
        <v>205</v>
      </c>
      <c r="M129" s="331">
        <f t="shared" si="23"/>
        <v>0</v>
      </c>
    </row>
    <row r="130" spans="1:14" x14ac:dyDescent="0.2">
      <c r="A130" s="102" t="s">
        <v>382</v>
      </c>
      <c r="B130" s="325" t="s">
        <v>205</v>
      </c>
      <c r="C130" s="326">
        <f t="shared" si="31"/>
        <v>0</v>
      </c>
      <c r="D130" s="327" t="s">
        <v>205</v>
      </c>
      <c r="E130" s="326">
        <f t="shared" si="32"/>
        <v>0</v>
      </c>
      <c r="F130" s="328" t="s">
        <v>205</v>
      </c>
      <c r="G130" s="326">
        <f>IF(F130="Y", 1, 0)</f>
        <v>0</v>
      </c>
      <c r="H130" s="98" t="s">
        <v>205</v>
      </c>
      <c r="I130" s="96">
        <f>IF(H130="Y", 1, 0)</f>
        <v>0</v>
      </c>
      <c r="J130" s="330" t="s">
        <v>205</v>
      </c>
      <c r="K130" s="326">
        <f>IF(J130="Y", -1, 0)</f>
        <v>0</v>
      </c>
      <c r="L130" s="375" t="s">
        <v>205</v>
      </c>
      <c r="M130" s="331">
        <f t="shared" si="23"/>
        <v>0</v>
      </c>
    </row>
    <row r="131" spans="1:14" x14ac:dyDescent="0.2">
      <c r="A131" s="102" t="s">
        <v>383</v>
      </c>
      <c r="B131" s="325" t="s">
        <v>205</v>
      </c>
      <c r="C131" s="326">
        <f t="shared" si="31"/>
        <v>0</v>
      </c>
      <c r="D131" s="327" t="s">
        <v>205</v>
      </c>
      <c r="E131" s="326">
        <f t="shared" si="32"/>
        <v>0</v>
      </c>
      <c r="F131" s="328" t="s">
        <v>205</v>
      </c>
      <c r="G131" s="326">
        <f>IF(F131="Y", 1, 0)</f>
        <v>0</v>
      </c>
      <c r="H131" s="98" t="s">
        <v>251</v>
      </c>
      <c r="I131" s="96">
        <f>IF(H131="Y", 1, 0)</f>
        <v>1</v>
      </c>
      <c r="J131" s="330" t="s">
        <v>205</v>
      </c>
      <c r="K131" s="326">
        <f>IF(J131="Y", -1, 0)</f>
        <v>0</v>
      </c>
      <c r="L131" s="375" t="s">
        <v>205</v>
      </c>
      <c r="M131" s="331">
        <f t="shared" si="23"/>
        <v>0</v>
      </c>
    </row>
    <row r="132" spans="1:14" x14ac:dyDescent="0.2">
      <c r="A132" s="102" t="s">
        <v>276</v>
      </c>
      <c r="B132" s="325" t="s">
        <v>205</v>
      </c>
      <c r="C132" s="326">
        <f t="shared" si="31"/>
        <v>0</v>
      </c>
      <c r="D132" s="327" t="s">
        <v>205</v>
      </c>
      <c r="E132" s="326">
        <f t="shared" si="32"/>
        <v>0</v>
      </c>
      <c r="F132" s="328" t="s">
        <v>205</v>
      </c>
      <c r="G132" s="326">
        <f>IF(F132="Y", 1, 0)</f>
        <v>0</v>
      </c>
      <c r="H132" s="98" t="s">
        <v>205</v>
      </c>
      <c r="I132" s="96">
        <f>IF(H132="Y", 1, 0)</f>
        <v>0</v>
      </c>
      <c r="J132" s="330" t="s">
        <v>205</v>
      </c>
      <c r="K132" s="326">
        <f>IF(J132="Y", 1, 0)</f>
        <v>0</v>
      </c>
      <c r="L132" s="375" t="s">
        <v>205</v>
      </c>
      <c r="M132" s="331">
        <f t="shared" si="23"/>
        <v>0</v>
      </c>
    </row>
    <row r="133" spans="1:14" ht="13.5" thickBot="1" x14ac:dyDescent="0.25">
      <c r="A133" s="122" t="s">
        <v>384</v>
      </c>
      <c r="B133" s="332" t="s">
        <v>205</v>
      </c>
      <c r="C133" s="333">
        <f t="shared" si="31"/>
        <v>0</v>
      </c>
      <c r="D133" s="334" t="s">
        <v>205</v>
      </c>
      <c r="E133" s="333">
        <f t="shared" si="32"/>
        <v>0</v>
      </c>
      <c r="F133" s="335" t="s">
        <v>205</v>
      </c>
      <c r="G133" s="333">
        <f>IF(F133="Y", 2, 0)</f>
        <v>0</v>
      </c>
      <c r="H133" s="106" t="s">
        <v>205</v>
      </c>
      <c r="I133" s="104">
        <f>IF(H133="Y", 2, 0)</f>
        <v>0</v>
      </c>
      <c r="J133" s="337" t="s">
        <v>205</v>
      </c>
      <c r="K133" s="333">
        <f>IF(J133="Y", 2, 0)</f>
        <v>0</v>
      </c>
      <c r="L133" s="376" t="s">
        <v>205</v>
      </c>
      <c r="M133" s="338">
        <f>IF(L133="Y", 2, 0)</f>
        <v>0</v>
      </c>
      <c r="N133" s="88"/>
    </row>
    <row r="134" spans="1:14" ht="13.5" thickBot="1" x14ac:dyDescent="0.25">
      <c r="A134" s="131" t="s">
        <v>309</v>
      </c>
      <c r="B134" s="339"/>
      <c r="D134" s="340"/>
      <c r="F134" s="341"/>
      <c r="H134" s="109"/>
      <c r="J134" s="343"/>
      <c r="L134" s="377"/>
    </row>
    <row r="135" spans="1:14" x14ac:dyDescent="0.2">
      <c r="A135" s="113" t="s">
        <v>385</v>
      </c>
      <c r="B135" s="318" t="s">
        <v>205</v>
      </c>
      <c r="C135" s="319">
        <f>IF(B135="Y", 2, 0)</f>
        <v>0</v>
      </c>
      <c r="D135" s="320" t="s">
        <v>205</v>
      </c>
      <c r="E135" s="319">
        <f>IF(D135="Y", 2, 0)</f>
        <v>0</v>
      </c>
      <c r="F135" s="321" t="s">
        <v>205</v>
      </c>
      <c r="G135" s="319">
        <f>IF(F135="Y", 2, 0)</f>
        <v>0</v>
      </c>
      <c r="H135" s="93" t="s">
        <v>205</v>
      </c>
      <c r="I135" s="91">
        <f>IF(H135="Y", 2, 0)</f>
        <v>0</v>
      </c>
      <c r="J135" s="323" t="s">
        <v>205</v>
      </c>
      <c r="K135" s="319">
        <f>IF(J135="Y", 2, 0)</f>
        <v>0</v>
      </c>
      <c r="L135" s="374" t="s">
        <v>205</v>
      </c>
      <c r="M135" s="324">
        <f>IF(L135="Y", 2, 0)</f>
        <v>0</v>
      </c>
    </row>
    <row r="136" spans="1:14" x14ac:dyDescent="0.2">
      <c r="A136" s="102" t="s">
        <v>386</v>
      </c>
      <c r="B136" s="325" t="s">
        <v>205</v>
      </c>
      <c r="C136" s="326">
        <f t="shared" ref="C136:C137" si="33">IF(B136="Y", 2, 0)</f>
        <v>0</v>
      </c>
      <c r="D136" s="327" t="s">
        <v>205</v>
      </c>
      <c r="E136" s="326">
        <f t="shared" ref="E136:E137" si="34">IF(D136="Y", 2, 0)</f>
        <v>0</v>
      </c>
      <c r="F136" s="328" t="s">
        <v>205</v>
      </c>
      <c r="G136" s="326">
        <f t="shared" ref="G136:G137" si="35">IF(F136="Y", 2, 0)</f>
        <v>0</v>
      </c>
      <c r="H136" s="98" t="s">
        <v>205</v>
      </c>
      <c r="I136" s="96">
        <f t="shared" ref="I136:I137" si="36">IF(H136="Y", 2, 0)</f>
        <v>0</v>
      </c>
      <c r="J136" s="330" t="s">
        <v>205</v>
      </c>
      <c r="K136" s="326">
        <f t="shared" ref="K136:K137" si="37">IF(J136="Y", 2, 0)</f>
        <v>0</v>
      </c>
      <c r="L136" s="375" t="s">
        <v>205</v>
      </c>
      <c r="M136" s="331">
        <f t="shared" ref="M136:M137" si="38">IF(L136="Y", 2, 0)</f>
        <v>0</v>
      </c>
    </row>
    <row r="137" spans="1:14" ht="13.5" thickBot="1" x14ac:dyDescent="0.25">
      <c r="A137" s="122" t="s">
        <v>387</v>
      </c>
      <c r="B137" s="332" t="s">
        <v>205</v>
      </c>
      <c r="C137" s="333">
        <f t="shared" si="33"/>
        <v>0</v>
      </c>
      <c r="D137" s="334" t="s">
        <v>205</v>
      </c>
      <c r="E137" s="333">
        <f t="shared" si="34"/>
        <v>0</v>
      </c>
      <c r="F137" s="335" t="s">
        <v>205</v>
      </c>
      <c r="G137" s="333">
        <f t="shared" si="35"/>
        <v>0</v>
      </c>
      <c r="H137" s="106" t="s">
        <v>205</v>
      </c>
      <c r="I137" s="104">
        <f t="shared" si="36"/>
        <v>0</v>
      </c>
      <c r="J137" s="337" t="s">
        <v>205</v>
      </c>
      <c r="K137" s="333">
        <f t="shared" si="37"/>
        <v>0</v>
      </c>
      <c r="L137" s="376" t="s">
        <v>205</v>
      </c>
      <c r="M137" s="338">
        <f t="shared" si="38"/>
        <v>0</v>
      </c>
    </row>
    <row r="138" spans="1:14" ht="13.5" thickBot="1" x14ac:dyDescent="0.25">
      <c r="A138" s="131" t="s">
        <v>388</v>
      </c>
      <c r="B138" s="339"/>
      <c r="D138" s="340"/>
      <c r="F138" s="341"/>
      <c r="H138" s="109"/>
      <c r="J138" s="343"/>
      <c r="L138" s="377"/>
    </row>
    <row r="139" spans="1:14" x14ac:dyDescent="0.2">
      <c r="A139" s="113" t="s">
        <v>389</v>
      </c>
      <c r="B139" s="318" t="s">
        <v>205</v>
      </c>
      <c r="C139" s="319">
        <f>IF(B139="Y", 2, 0)</f>
        <v>0</v>
      </c>
      <c r="D139" s="320" t="s">
        <v>205</v>
      </c>
      <c r="E139" s="319">
        <f>IF(D139="Y", 2, 0)</f>
        <v>0</v>
      </c>
      <c r="F139" s="321" t="s">
        <v>205</v>
      </c>
      <c r="G139" s="319">
        <f>IF(F139="Y", 2, 0)</f>
        <v>0</v>
      </c>
      <c r="H139" s="93" t="s">
        <v>205</v>
      </c>
      <c r="I139" s="91">
        <f>IF(H139="Y", 2, 0)</f>
        <v>0</v>
      </c>
      <c r="J139" s="323" t="s">
        <v>205</v>
      </c>
      <c r="K139" s="319">
        <f>IF(J139="Y", 2, 0)</f>
        <v>0</v>
      </c>
      <c r="L139" s="374" t="s">
        <v>205</v>
      </c>
      <c r="M139" s="324">
        <f>IF(L139="Y", 2, 0)</f>
        <v>0</v>
      </c>
      <c r="N139" s="136"/>
    </row>
    <row r="140" spans="1:14" x14ac:dyDescent="0.2">
      <c r="A140" s="102" t="s">
        <v>390</v>
      </c>
      <c r="B140" s="325" t="s">
        <v>205</v>
      </c>
      <c r="C140" s="326">
        <f>IF(B140="Y", 1, 0)</f>
        <v>0</v>
      </c>
      <c r="D140" s="327" t="s">
        <v>205</v>
      </c>
      <c r="E140" s="326">
        <f>IF(D140="Y", 1, 0)</f>
        <v>0</v>
      </c>
      <c r="F140" s="328" t="s">
        <v>205</v>
      </c>
      <c r="G140" s="326">
        <f>IF(F140="Y", 1, 0)</f>
        <v>0</v>
      </c>
      <c r="H140" s="98" t="s">
        <v>205</v>
      </c>
      <c r="I140" s="96">
        <f>IF(H140="Y", 1, 0)</f>
        <v>0</v>
      </c>
      <c r="J140" s="330" t="s">
        <v>205</v>
      </c>
      <c r="K140" s="326">
        <f>IF(J140="Y", 1, 0)</f>
        <v>0</v>
      </c>
      <c r="L140" s="375" t="s">
        <v>205</v>
      </c>
      <c r="M140" s="331">
        <f>IF(L140="Y", 1, 0)</f>
        <v>0</v>
      </c>
    </row>
    <row r="141" spans="1:14" x14ac:dyDescent="0.2">
      <c r="A141" s="102" t="s">
        <v>391</v>
      </c>
      <c r="B141" s="325" t="s">
        <v>205</v>
      </c>
      <c r="C141" s="326">
        <f>IF(B141="Y", 1, 0)</f>
        <v>0</v>
      </c>
      <c r="D141" s="327" t="s">
        <v>205</v>
      </c>
      <c r="E141" s="326">
        <f>IF(D141="Y", 1, 0)</f>
        <v>0</v>
      </c>
      <c r="F141" s="328" t="s">
        <v>205</v>
      </c>
      <c r="G141" s="326">
        <f>IF(F141="Y", 1, 0)</f>
        <v>0</v>
      </c>
      <c r="H141" s="98" t="s">
        <v>205</v>
      </c>
      <c r="I141" s="96">
        <f>IF(H141="Y", 1, 0)</f>
        <v>0</v>
      </c>
      <c r="J141" s="330" t="s">
        <v>205</v>
      </c>
      <c r="K141" s="326">
        <f>IF(J141="Y", 1, 0)</f>
        <v>0</v>
      </c>
      <c r="L141" s="375" t="s">
        <v>205</v>
      </c>
      <c r="M141" s="331">
        <f>IF(L141="Y", 1, 0)</f>
        <v>0</v>
      </c>
    </row>
    <row r="142" spans="1:14" x14ac:dyDescent="0.2">
      <c r="A142" s="102" t="s">
        <v>392</v>
      </c>
      <c r="B142" s="325" t="s">
        <v>205</v>
      </c>
      <c r="C142" s="326">
        <f t="shared" ref="C142:C146" si="39">IF(B142="Y", 2, 0)</f>
        <v>0</v>
      </c>
      <c r="D142" s="327" t="s">
        <v>205</v>
      </c>
      <c r="E142" s="326">
        <f t="shared" ref="E142:E146" si="40">IF(D142="Y", 2, 0)</f>
        <v>0</v>
      </c>
      <c r="F142" s="328" t="s">
        <v>205</v>
      </c>
      <c r="G142" s="326">
        <f t="shared" ref="G142:G146" si="41">IF(F142="Y", 2, 0)</f>
        <v>0</v>
      </c>
      <c r="H142" s="98" t="s">
        <v>205</v>
      </c>
      <c r="I142" s="96">
        <f t="shared" ref="I142:I146" si="42">IF(H142="Y", 2, 0)</f>
        <v>0</v>
      </c>
      <c r="J142" s="330" t="s">
        <v>205</v>
      </c>
      <c r="K142" s="326">
        <f t="shared" ref="K142:K146" si="43">IF(J142="Y", 2, 0)</f>
        <v>0</v>
      </c>
      <c r="L142" s="375" t="s">
        <v>205</v>
      </c>
      <c r="M142" s="331">
        <f t="shared" ref="M142:M146" si="44">IF(L142="Y", 2, 0)</f>
        <v>0</v>
      </c>
    </row>
    <row r="143" spans="1:14" x14ac:dyDescent="0.2">
      <c r="A143" s="102" t="s">
        <v>393</v>
      </c>
      <c r="B143" s="325" t="s">
        <v>205</v>
      </c>
      <c r="C143" s="326">
        <f>IF(B143="Y", 1, 0)</f>
        <v>0</v>
      </c>
      <c r="D143" s="327" t="s">
        <v>205</v>
      </c>
      <c r="E143" s="326">
        <f>IF(D143="Y", 1, 0)</f>
        <v>0</v>
      </c>
      <c r="F143" s="328" t="s">
        <v>205</v>
      </c>
      <c r="G143" s="326">
        <f>IF(F143="Y", 1, 0)</f>
        <v>0</v>
      </c>
      <c r="H143" s="98" t="s">
        <v>205</v>
      </c>
      <c r="I143" s="96">
        <f>IF(H143="Y", 1, 0)</f>
        <v>0</v>
      </c>
      <c r="J143" s="330" t="s">
        <v>205</v>
      </c>
      <c r="K143" s="326">
        <f>IF(J143="Y", 1, 0)</f>
        <v>0</v>
      </c>
      <c r="L143" s="375" t="s">
        <v>205</v>
      </c>
      <c r="M143" s="331">
        <f>IF(L143="Y", 1, 0)</f>
        <v>0</v>
      </c>
    </row>
    <row r="144" spans="1:14" x14ac:dyDescent="0.2">
      <c r="A144" s="102" t="s">
        <v>394</v>
      </c>
      <c r="B144" s="325" t="s">
        <v>205</v>
      </c>
      <c r="C144" s="326">
        <f>IF(B144="Y", 1, 0)</f>
        <v>0</v>
      </c>
      <c r="D144" s="327" t="s">
        <v>205</v>
      </c>
      <c r="E144" s="326">
        <f>IF(D144="Y", 1, 0)</f>
        <v>0</v>
      </c>
      <c r="F144" s="328" t="s">
        <v>205</v>
      </c>
      <c r="G144" s="326">
        <f>IF(F144="Y", 1, 0)</f>
        <v>0</v>
      </c>
      <c r="H144" s="98" t="s">
        <v>205</v>
      </c>
      <c r="I144" s="96">
        <f>IF(H144="Y", 1, 0)</f>
        <v>0</v>
      </c>
      <c r="J144" s="330" t="s">
        <v>205</v>
      </c>
      <c r="K144" s="326">
        <f>IF(J144="Y", 1, 0)</f>
        <v>0</v>
      </c>
      <c r="L144" s="375" t="s">
        <v>205</v>
      </c>
      <c r="M144" s="331">
        <f>IF(L144="Y", 1, 0)</f>
        <v>0</v>
      </c>
    </row>
    <row r="145" spans="1:15" x14ac:dyDescent="0.2">
      <c r="A145" s="102" t="s">
        <v>395</v>
      </c>
      <c r="B145" s="325" t="s">
        <v>205</v>
      </c>
      <c r="C145" s="326">
        <f t="shared" si="39"/>
        <v>0</v>
      </c>
      <c r="D145" s="327" t="s">
        <v>205</v>
      </c>
      <c r="E145" s="326">
        <f t="shared" si="40"/>
        <v>0</v>
      </c>
      <c r="F145" s="328" t="s">
        <v>205</v>
      </c>
      <c r="G145" s="326">
        <f t="shared" si="41"/>
        <v>0</v>
      </c>
      <c r="H145" s="98" t="s">
        <v>205</v>
      </c>
      <c r="I145" s="96">
        <f t="shared" si="42"/>
        <v>0</v>
      </c>
      <c r="J145" s="330" t="s">
        <v>205</v>
      </c>
      <c r="K145" s="326">
        <f t="shared" si="43"/>
        <v>0</v>
      </c>
      <c r="L145" s="375" t="s">
        <v>205</v>
      </c>
      <c r="M145" s="331">
        <f t="shared" si="44"/>
        <v>0</v>
      </c>
    </row>
    <row r="146" spans="1:15" ht="13.5" thickBot="1" x14ac:dyDescent="0.25">
      <c r="A146" s="122" t="s">
        <v>396</v>
      </c>
      <c r="B146" s="332" t="s">
        <v>205</v>
      </c>
      <c r="C146" s="333">
        <f t="shared" si="39"/>
        <v>0</v>
      </c>
      <c r="D146" s="334" t="s">
        <v>205</v>
      </c>
      <c r="E146" s="333">
        <f t="shared" si="40"/>
        <v>0</v>
      </c>
      <c r="F146" s="335" t="s">
        <v>205</v>
      </c>
      <c r="G146" s="333">
        <f t="shared" si="41"/>
        <v>0</v>
      </c>
      <c r="H146" s="106" t="s">
        <v>205</v>
      </c>
      <c r="I146" s="104">
        <f t="shared" si="42"/>
        <v>0</v>
      </c>
      <c r="J146" s="337" t="s">
        <v>205</v>
      </c>
      <c r="K146" s="333">
        <f t="shared" si="43"/>
        <v>0</v>
      </c>
      <c r="L146" s="376" t="s">
        <v>205</v>
      </c>
      <c r="M146" s="338">
        <f t="shared" si="44"/>
        <v>0</v>
      </c>
    </row>
    <row r="147" spans="1:15" ht="13.5" thickBot="1" x14ac:dyDescent="0.25">
      <c r="A147" s="131" t="s">
        <v>397</v>
      </c>
      <c r="B147" s="339"/>
      <c r="D147" s="340"/>
      <c r="F147" s="341"/>
      <c r="H147" s="109"/>
      <c r="J147" s="343"/>
      <c r="L147" s="377"/>
    </row>
    <row r="148" spans="1:15" x14ac:dyDescent="0.2">
      <c r="A148" s="113" t="s">
        <v>398</v>
      </c>
      <c r="B148" s="318" t="s">
        <v>205</v>
      </c>
      <c r="C148" s="319">
        <f>IF(B148="Y", 1, 0)</f>
        <v>0</v>
      </c>
      <c r="D148" s="320" t="s">
        <v>205</v>
      </c>
      <c r="E148" s="319">
        <f>IF(D148="Y", 1, 0)</f>
        <v>0</v>
      </c>
      <c r="F148" s="321" t="s">
        <v>205</v>
      </c>
      <c r="G148" s="319">
        <f>IF(F148="Y", 1, 0)</f>
        <v>0</v>
      </c>
      <c r="H148" s="93" t="s">
        <v>205</v>
      </c>
      <c r="I148" s="91">
        <f>IF(H148="Y", 1, 0)</f>
        <v>0</v>
      </c>
      <c r="J148" s="323" t="s">
        <v>205</v>
      </c>
      <c r="K148" s="319">
        <f>IF(J148="Y", 1, 0)</f>
        <v>0</v>
      </c>
      <c r="L148" s="374" t="s">
        <v>205</v>
      </c>
      <c r="M148" s="324">
        <f>IF(L148="Y", 1, 0)</f>
        <v>0</v>
      </c>
    </row>
    <row r="149" spans="1:15" ht="13.5" thickBot="1" x14ac:dyDescent="0.25">
      <c r="A149" s="122" t="s">
        <v>399</v>
      </c>
      <c r="B149" s="332" t="s">
        <v>205</v>
      </c>
      <c r="C149" s="333">
        <f>IF(B149="Y", 1, 0)</f>
        <v>0</v>
      </c>
      <c r="D149" s="334" t="s">
        <v>205</v>
      </c>
      <c r="E149" s="333">
        <f>IF(D149="Y", 1, 0)</f>
        <v>0</v>
      </c>
      <c r="F149" s="335" t="s">
        <v>205</v>
      </c>
      <c r="G149" s="333">
        <f>IF(F149="Y", 1, 0)</f>
        <v>0</v>
      </c>
      <c r="H149" s="106" t="s">
        <v>205</v>
      </c>
      <c r="I149" s="104">
        <f>IF(H149="Y", 1, 0)</f>
        <v>0</v>
      </c>
      <c r="J149" s="337" t="s">
        <v>205</v>
      </c>
      <c r="K149" s="333">
        <f>IF(J149="Y", 1, 0)</f>
        <v>0</v>
      </c>
      <c r="L149" s="376" t="s">
        <v>205</v>
      </c>
      <c r="M149" s="338">
        <f>IF(L149="Y", 1, 0)</f>
        <v>0</v>
      </c>
    </row>
    <row r="150" spans="1:15" x14ac:dyDescent="0.2">
      <c r="A150" s="88"/>
      <c r="N150" s="88"/>
      <c r="O150" s="88"/>
    </row>
    <row r="151" spans="1:15" x14ac:dyDescent="0.2">
      <c r="A151" s="137" t="s">
        <v>400</v>
      </c>
      <c r="C151" s="317">
        <f>SUM(C2:C149)</f>
        <v>0</v>
      </c>
      <c r="E151" s="317">
        <f>SUM(E2:E149)</f>
        <v>0</v>
      </c>
      <c r="G151" s="317">
        <f>SUM(G2:G149)</f>
        <v>0</v>
      </c>
      <c r="I151" s="88">
        <f>SUM(I2:I133)</f>
        <v>26</v>
      </c>
      <c r="K151" s="317">
        <f>SUM(K2:K133)</f>
        <v>0</v>
      </c>
      <c r="M151" s="317">
        <f>SUM(M2:M149)</f>
        <v>0</v>
      </c>
    </row>
    <row r="152" spans="1:15" x14ac:dyDescent="0.2">
      <c r="A152" s="137" t="s">
        <v>401</v>
      </c>
      <c r="C152" s="317">
        <v>148</v>
      </c>
      <c r="E152" s="317">
        <v>143</v>
      </c>
      <c r="G152" s="317">
        <v>128</v>
      </c>
      <c r="I152" s="88">
        <v>114</v>
      </c>
      <c r="K152" s="317">
        <v>99</v>
      </c>
      <c r="M152" s="317">
        <v>53</v>
      </c>
    </row>
    <row r="153" spans="1:15" x14ac:dyDescent="0.2">
      <c r="A153" s="137" t="s">
        <v>402</v>
      </c>
      <c r="C153" s="370">
        <f>C151/C152</f>
        <v>0</v>
      </c>
      <c r="E153" s="370">
        <f>E151/E152</f>
        <v>0</v>
      </c>
      <c r="G153" s="371">
        <f>G151/G152</f>
        <v>0</v>
      </c>
      <c r="I153" s="138">
        <f>I151/I152</f>
        <v>0.22807017543859648</v>
      </c>
      <c r="K153" s="370">
        <f>K151/K152</f>
        <v>0</v>
      </c>
      <c r="M153" s="370">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F79C4345-2995-43CA-9CFC-D9E24A145E7E}">
      <formula1>"-,Y"</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94E63-A266-415E-A26D-6853268B3C2D}">
  <dimension ref="A1:M100"/>
  <sheetViews>
    <sheetView topLeftCell="C41"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57.875" style="3" customWidth="1"/>
    <col min="10" max="13" width="9" style="58"/>
    <col min="14" max="16384" width="9" style="3"/>
  </cols>
  <sheetData>
    <row r="1" spans="2:9" x14ac:dyDescent="0.25">
      <c r="B1" s="2" t="s">
        <v>446</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10" t="s">
        <v>218</v>
      </c>
      <c r="E5" s="210" t="s">
        <v>220</v>
      </c>
      <c r="F5" s="208" t="s">
        <v>251</v>
      </c>
      <c r="G5" s="206">
        <f>IF(F5="Y", 'read first'!$B$23, 0)</f>
        <v>2.2229999999999999</v>
      </c>
      <c r="H5" s="203" t="s">
        <v>217</v>
      </c>
      <c r="I5" s="203"/>
    </row>
    <row r="6" spans="2:9" ht="30" x14ac:dyDescent="0.25">
      <c r="B6" s="552"/>
      <c r="C6" s="548"/>
      <c r="D6" s="210" t="s">
        <v>179</v>
      </c>
      <c r="E6" s="210" t="s">
        <v>221</v>
      </c>
      <c r="F6" s="208" t="s">
        <v>250</v>
      </c>
      <c r="G6" s="206">
        <f>IF(F6="Y", 'read first'!$B$23, 0)</f>
        <v>0</v>
      </c>
      <c r="H6" s="203" t="s">
        <v>196</v>
      </c>
      <c r="I6" s="203"/>
    </row>
    <row r="7" spans="2:9" ht="58.5" customHeight="1" x14ac:dyDescent="0.25">
      <c r="B7" s="203" t="s">
        <v>10</v>
      </c>
      <c r="C7" s="19" t="s">
        <v>11</v>
      </c>
      <c r="D7" s="210" t="s">
        <v>12</v>
      </c>
      <c r="E7" s="210" t="s">
        <v>222</v>
      </c>
      <c r="F7" s="208" t="s">
        <v>250</v>
      </c>
      <c r="G7" s="206">
        <f>IF(F7="Y", 'read first'!$B$23, 0)</f>
        <v>0</v>
      </c>
      <c r="H7" s="203" t="s">
        <v>176</v>
      </c>
      <c r="I7" s="203"/>
    </row>
    <row r="8" spans="2:9" ht="40.5" customHeight="1" x14ac:dyDescent="0.25">
      <c r="B8" s="551" t="s">
        <v>14</v>
      </c>
      <c r="C8" s="19" t="s">
        <v>15</v>
      </c>
      <c r="D8" s="210" t="s">
        <v>197</v>
      </c>
      <c r="E8" s="210" t="s">
        <v>223</v>
      </c>
      <c r="F8" s="208" t="s">
        <v>250</v>
      </c>
      <c r="G8" s="206">
        <f>IF(F8="Y", 'read first'!$B$23, 0)</f>
        <v>0</v>
      </c>
      <c r="H8" s="203" t="s">
        <v>16</v>
      </c>
      <c r="I8" s="203"/>
    </row>
    <row r="9" spans="2:9" ht="36.75" customHeight="1" x14ac:dyDescent="0.25">
      <c r="B9" s="552"/>
      <c r="C9" s="19" t="s">
        <v>17</v>
      </c>
      <c r="D9" s="210" t="s">
        <v>180</v>
      </c>
      <c r="E9" s="210" t="s">
        <v>224</v>
      </c>
      <c r="F9" s="208" t="s">
        <v>251</v>
      </c>
      <c r="G9" s="206">
        <f>IF(F9="Y", 'read first'!$B$23, 0)</f>
        <v>2.2229999999999999</v>
      </c>
      <c r="H9" s="203" t="s">
        <v>18</v>
      </c>
      <c r="I9" s="203"/>
    </row>
    <row r="10" spans="2:9" ht="46.5" customHeight="1" x14ac:dyDescent="0.25">
      <c r="B10" s="203" t="s">
        <v>19</v>
      </c>
      <c r="C10" s="19" t="s">
        <v>20</v>
      </c>
      <c r="D10" s="210" t="s">
        <v>415</v>
      </c>
      <c r="E10" s="210" t="s">
        <v>225</v>
      </c>
      <c r="F10" s="208" t="s">
        <v>251</v>
      </c>
      <c r="G10" s="206">
        <f>IF(F10="Y", 'read first'!$B$23, 0)</f>
        <v>2.2229999999999999</v>
      </c>
      <c r="H10" s="203" t="s">
        <v>175</v>
      </c>
      <c r="I10" s="203"/>
    </row>
    <row r="11" spans="2:9" ht="30" x14ac:dyDescent="0.25">
      <c r="B11" s="554" t="s">
        <v>22</v>
      </c>
      <c r="C11" s="19" t="s">
        <v>23</v>
      </c>
      <c r="D11" s="210" t="s">
        <v>24</v>
      </c>
      <c r="E11" s="210" t="s">
        <v>226</v>
      </c>
      <c r="F11" s="208" t="s">
        <v>251</v>
      </c>
      <c r="G11" s="206">
        <f>IF(F11="Y", 'read first'!$B$23, 0)</f>
        <v>2.2229999999999999</v>
      </c>
      <c r="H11" s="203" t="s">
        <v>25</v>
      </c>
      <c r="I11" s="203"/>
    </row>
    <row r="12" spans="2:9" ht="93.75" customHeight="1" x14ac:dyDescent="0.25">
      <c r="B12" s="554"/>
      <c r="C12" s="203" t="s">
        <v>26</v>
      </c>
      <c r="D12" s="20" t="s">
        <v>198</v>
      </c>
      <c r="E12" s="20" t="s">
        <v>227</v>
      </c>
      <c r="F12" s="35" t="s">
        <v>251</v>
      </c>
      <c r="G12" s="206">
        <f>IF(F12="Y", 'read first'!$B$23, 0)</f>
        <v>2.2229999999999999</v>
      </c>
      <c r="H12" s="31" t="s">
        <v>177</v>
      </c>
      <c r="I12" s="391" t="s">
        <v>589</v>
      </c>
    </row>
    <row r="13" spans="2:9" ht="55.5" customHeight="1" x14ac:dyDescent="0.25">
      <c r="B13" s="203" t="s">
        <v>28</v>
      </c>
      <c r="C13" s="19" t="s">
        <v>29</v>
      </c>
      <c r="D13" s="20" t="s">
        <v>199</v>
      </c>
      <c r="E13" s="20" t="s">
        <v>227</v>
      </c>
      <c r="F13" s="35" t="s">
        <v>250</v>
      </c>
      <c r="G13" s="206">
        <f>IF(F13="Y", 'read first'!$B$23, 0)</f>
        <v>0</v>
      </c>
      <c r="H13" s="31" t="s">
        <v>30</v>
      </c>
      <c r="I13" s="391" t="s">
        <v>590</v>
      </c>
    </row>
    <row r="14" spans="2:9" x14ac:dyDescent="0.25">
      <c r="D14" s="21" t="s">
        <v>31</v>
      </c>
      <c r="E14" s="21"/>
      <c r="G14" s="206">
        <f>SUM(G5:G13)</f>
        <v>11.114999999999998</v>
      </c>
    </row>
    <row r="15" spans="2:9" x14ac:dyDescent="0.25">
      <c r="D15" s="21"/>
      <c r="E15" s="21"/>
      <c r="G15" s="22">
        <f>G14/'read first'!$B$24</f>
        <v>0.55555555555555558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01" t="s">
        <v>182</v>
      </c>
      <c r="E19" s="201" t="s">
        <v>228</v>
      </c>
      <c r="F19" s="208" t="s">
        <v>251</v>
      </c>
      <c r="G19" s="207">
        <f>IF(F19="Y", 'read first'!$C$23, 0)</f>
        <v>1.65</v>
      </c>
      <c r="H19" s="204" t="s">
        <v>200</v>
      </c>
      <c r="I19" s="204"/>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05"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05" t="s">
        <v>423</v>
      </c>
      <c r="I23" s="205"/>
    </row>
    <row r="24" spans="2:9" ht="83.25"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591</v>
      </c>
    </row>
    <row r="25" spans="2:9" ht="95.25" customHeight="1" x14ac:dyDescent="0.25">
      <c r="B25" s="543"/>
      <c r="C25" s="548"/>
      <c r="D25" s="27" t="s">
        <v>201</v>
      </c>
      <c r="E25" s="27" t="s">
        <v>227</v>
      </c>
      <c r="F25" s="35" t="s">
        <v>251</v>
      </c>
      <c r="G25" s="206">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592</v>
      </c>
    </row>
    <row r="27" spans="2:9" x14ac:dyDescent="0.25">
      <c r="B27" s="543"/>
      <c r="C27" s="543" t="s">
        <v>47</v>
      </c>
      <c r="D27" s="28" t="s">
        <v>48</v>
      </c>
      <c r="E27" s="569"/>
      <c r="F27" s="572"/>
      <c r="G27" s="566"/>
      <c r="H27" s="575"/>
      <c r="I27" s="560"/>
    </row>
    <row r="28" spans="2:9" ht="108.75" customHeight="1"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206">
        <f>IF(F29="Y", 0.83, 0)</f>
        <v>0.83</v>
      </c>
      <c r="H29" s="577" t="s">
        <v>167</v>
      </c>
      <c r="I29" s="578" t="s">
        <v>593</v>
      </c>
    </row>
    <row r="30" spans="2:9" ht="18" customHeight="1" x14ac:dyDescent="0.25">
      <c r="B30" s="543"/>
      <c r="C30" s="19" t="s">
        <v>119</v>
      </c>
      <c r="D30" s="579" t="s">
        <v>168</v>
      </c>
      <c r="E30" s="579" t="s">
        <v>230</v>
      </c>
      <c r="F30" s="571" t="s">
        <v>251</v>
      </c>
      <c r="G30" s="581">
        <f>IF(F30="Y", 0.83, 0)</f>
        <v>0.83</v>
      </c>
      <c r="H30" s="577"/>
      <c r="I30" s="578"/>
    </row>
    <row r="31" spans="2:9" ht="93.7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208" t="s">
        <v>251</v>
      </c>
      <c r="G32" s="206">
        <f>IF(F32="Y",'read first'!$C$23, 0)</f>
        <v>1.65</v>
      </c>
      <c r="H32" s="554" t="s">
        <v>166</v>
      </c>
      <c r="I32" s="554"/>
    </row>
    <row r="33" spans="2:9" ht="57.95" customHeight="1" x14ac:dyDescent="0.25">
      <c r="B33" s="543"/>
      <c r="C33" s="547"/>
      <c r="D33" s="30" t="s">
        <v>57</v>
      </c>
      <c r="E33" s="30" t="s">
        <v>232</v>
      </c>
      <c r="F33" s="208" t="s">
        <v>250</v>
      </c>
      <c r="G33" s="206">
        <f>IF(F33="Y", 'read first'!$C$23, 0)</f>
        <v>0</v>
      </c>
      <c r="H33" s="554"/>
      <c r="I33" s="554"/>
    </row>
    <row r="34" spans="2:9" ht="52.5" customHeight="1" x14ac:dyDescent="0.25">
      <c r="B34" s="543"/>
      <c r="C34" s="548"/>
      <c r="D34" s="30" t="s">
        <v>184</v>
      </c>
      <c r="E34" s="30" t="s">
        <v>233</v>
      </c>
      <c r="F34" s="208" t="s">
        <v>250</v>
      </c>
      <c r="G34" s="206">
        <f>IF(F34="Y", 'read first'!$C$23, 0)</f>
        <v>0</v>
      </c>
      <c r="H34" s="554"/>
      <c r="I34" s="554"/>
    </row>
    <row r="35" spans="2:9" ht="38.1" customHeight="1" x14ac:dyDescent="0.25">
      <c r="B35" s="543"/>
      <c r="C35" s="205" t="s">
        <v>58</v>
      </c>
      <c r="D35" s="28" t="s">
        <v>59</v>
      </c>
      <c r="E35" s="28" t="s">
        <v>227</v>
      </c>
      <c r="F35" s="35" t="s">
        <v>251</v>
      </c>
      <c r="G35" s="206">
        <f>IF(F35="Y", 'read first'!$C$23, 0)</f>
        <v>1.65</v>
      </c>
      <c r="H35" s="31" t="s">
        <v>203</v>
      </c>
      <c r="I35" s="391" t="s">
        <v>594</v>
      </c>
    </row>
    <row r="36" spans="2:9" ht="60" customHeight="1" x14ac:dyDescent="0.25">
      <c r="B36" s="205" t="s">
        <v>60</v>
      </c>
      <c r="C36" s="19" t="s">
        <v>61</v>
      </c>
      <c r="D36" s="30" t="s">
        <v>62</v>
      </c>
      <c r="E36" s="30" t="s">
        <v>234</v>
      </c>
      <c r="F36" s="208" t="s">
        <v>251</v>
      </c>
      <c r="G36" s="206">
        <f>IF(F36="Y", 'read first'!$C$23, 0)</f>
        <v>1.65</v>
      </c>
      <c r="H36" s="203" t="s">
        <v>178</v>
      </c>
      <c r="I36" s="203"/>
    </row>
    <row r="37" spans="2:9" x14ac:dyDescent="0.25">
      <c r="D37" s="21" t="s">
        <v>31</v>
      </c>
      <c r="E37" s="21"/>
      <c r="G37" s="206">
        <f>SUM(G19:G36)</f>
        <v>14.06</v>
      </c>
    </row>
    <row r="38" spans="2:9" x14ac:dyDescent="0.25">
      <c r="D38" s="21"/>
      <c r="E38" s="21"/>
      <c r="G38" s="22">
        <f>G37/'read first'!$C$24</f>
        <v>0.71010101010101023</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10" t="s">
        <v>67</v>
      </c>
      <c r="E42" s="210" t="s">
        <v>235</v>
      </c>
      <c r="F42" s="208" t="s">
        <v>251</v>
      </c>
      <c r="G42" s="206">
        <f>IF(F42="Y", 'read first'!$D$23, 0)</f>
        <v>2.2000000000000002</v>
      </c>
      <c r="H42" s="203" t="s">
        <v>68</v>
      </c>
      <c r="I42" s="203"/>
    </row>
    <row r="43" spans="2:9" ht="39.75" customHeight="1" x14ac:dyDescent="0.25">
      <c r="B43" s="549"/>
      <c r="C43" s="19" t="s">
        <v>69</v>
      </c>
      <c r="D43" s="202" t="s">
        <v>70</v>
      </c>
      <c r="E43" s="74" t="s">
        <v>227</v>
      </c>
      <c r="F43" s="208" t="s">
        <v>250</v>
      </c>
      <c r="G43" s="206">
        <f>IF(F43="Y", 'read first'!$D$23, 0)</f>
        <v>0</v>
      </c>
      <c r="H43" s="203" t="s">
        <v>71</v>
      </c>
      <c r="I43" s="203"/>
    </row>
    <row r="44" spans="2:9" ht="46.5" customHeight="1" x14ac:dyDescent="0.25">
      <c r="B44" s="550"/>
      <c r="C44" s="19" t="s">
        <v>72</v>
      </c>
      <c r="D44" s="210" t="s">
        <v>73</v>
      </c>
      <c r="E44" s="210" t="s">
        <v>227</v>
      </c>
      <c r="F44" s="208" t="s">
        <v>250</v>
      </c>
      <c r="G44" s="206">
        <f>IF(F44="Y", 'read first'!$D$23, 0)</f>
        <v>0</v>
      </c>
      <c r="H44" s="203" t="s">
        <v>74</v>
      </c>
      <c r="I44" s="203"/>
    </row>
    <row r="45" spans="2:9" ht="30" x14ac:dyDescent="0.25">
      <c r="B45" s="205" t="s">
        <v>75</v>
      </c>
      <c r="C45" s="19" t="s">
        <v>76</v>
      </c>
      <c r="D45" s="210" t="s">
        <v>77</v>
      </c>
      <c r="E45" s="210" t="s">
        <v>227</v>
      </c>
      <c r="F45" s="208" t="s">
        <v>251</v>
      </c>
      <c r="G45" s="206">
        <f>IF(F45="Y", 'read first'!$D$23, 0)</f>
        <v>2.2000000000000002</v>
      </c>
      <c r="H45" s="203" t="s">
        <v>78</v>
      </c>
      <c r="I45" s="203"/>
    </row>
    <row r="46" spans="2:9" ht="125.25" customHeight="1" x14ac:dyDescent="0.25">
      <c r="B46" s="33" t="s">
        <v>79</v>
      </c>
      <c r="C46" s="33" t="s">
        <v>80</v>
      </c>
      <c r="D46" s="34" t="s">
        <v>81</v>
      </c>
      <c r="E46" s="34" t="s">
        <v>227</v>
      </c>
      <c r="F46" s="208" t="s">
        <v>251</v>
      </c>
      <c r="G46" s="206">
        <f>IF(F46="Y", 'read first'!$D$23, 0)</f>
        <v>2.2000000000000002</v>
      </c>
      <c r="H46" s="31" t="s">
        <v>165</v>
      </c>
      <c r="I46" s="391" t="s">
        <v>595</v>
      </c>
    </row>
    <row r="47" spans="2:9" ht="69" customHeight="1" x14ac:dyDescent="0.25">
      <c r="B47" s="205" t="s">
        <v>82</v>
      </c>
      <c r="C47" s="19" t="s">
        <v>83</v>
      </c>
      <c r="D47" s="210" t="s">
        <v>84</v>
      </c>
      <c r="E47" s="210" t="s">
        <v>227</v>
      </c>
      <c r="F47" s="208" t="s">
        <v>251</v>
      </c>
      <c r="G47" s="206">
        <f>IF(F47="Y", 'read first'!$D$23, 0)</f>
        <v>2.2000000000000002</v>
      </c>
      <c r="H47" s="203" t="s">
        <v>85</v>
      </c>
      <c r="I47" s="203"/>
    </row>
    <row r="48" spans="2:9" ht="30" x14ac:dyDescent="0.25">
      <c r="B48" s="205" t="s">
        <v>86</v>
      </c>
      <c r="C48" s="19" t="s">
        <v>87</v>
      </c>
      <c r="D48" s="210" t="s">
        <v>88</v>
      </c>
      <c r="E48" s="210" t="s">
        <v>236</v>
      </c>
      <c r="F48" s="208" t="s">
        <v>251</v>
      </c>
      <c r="G48" s="206">
        <f>IF(F48="Y", 'read first'!$D$23, 0)</f>
        <v>2.2000000000000002</v>
      </c>
      <c r="H48" s="203" t="s">
        <v>89</v>
      </c>
      <c r="I48" s="203"/>
    </row>
    <row r="49" spans="2:9" ht="45" x14ac:dyDescent="0.25">
      <c r="B49" s="205" t="s">
        <v>90</v>
      </c>
      <c r="C49" s="19" t="s">
        <v>91</v>
      </c>
      <c r="D49" s="210" t="s">
        <v>92</v>
      </c>
      <c r="E49" s="210" t="s">
        <v>237</v>
      </c>
      <c r="F49" s="208" t="s">
        <v>251</v>
      </c>
      <c r="G49" s="206">
        <f>IF(F49="Y", 'read first'!$D$23, 0)</f>
        <v>2.2000000000000002</v>
      </c>
      <c r="H49" s="203" t="s">
        <v>93</v>
      </c>
      <c r="I49" s="203"/>
    </row>
    <row r="50" spans="2:9" x14ac:dyDescent="0.25">
      <c r="B50" s="37"/>
      <c r="G50" s="206">
        <f>SUM(G42:G49)</f>
        <v>13.2</v>
      </c>
    </row>
    <row r="51" spans="2:9" x14ac:dyDescent="0.25">
      <c r="B51" s="37"/>
      <c r="G51" s="22">
        <f>G50/'read first'!$D$24</f>
        <v>0.66666666666666663</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10" t="s">
        <v>97</v>
      </c>
      <c r="E55" s="75" t="s">
        <v>227</v>
      </c>
      <c r="F55" s="208" t="s">
        <v>251</v>
      </c>
      <c r="G55" s="206">
        <f>IF(F55="Y", 'read first'!$E$23, 0)</f>
        <v>2.5</v>
      </c>
      <c r="H55" s="209" t="s">
        <v>98</v>
      </c>
      <c r="I55" s="209"/>
    </row>
    <row r="56" spans="2:9" ht="38.1" customHeight="1" x14ac:dyDescent="0.25">
      <c r="B56" s="543"/>
      <c r="C56" s="19" t="s">
        <v>99</v>
      </c>
      <c r="D56" s="210" t="s">
        <v>100</v>
      </c>
      <c r="E56" s="75" t="s">
        <v>227</v>
      </c>
      <c r="F56" s="208" t="s">
        <v>251</v>
      </c>
      <c r="G56" s="206">
        <f>IF(F56="Y", 'read first'!$E$23, 0)</f>
        <v>2.5</v>
      </c>
      <c r="H56" s="209" t="s">
        <v>101</v>
      </c>
      <c r="I56" s="209"/>
    </row>
    <row r="57" spans="2:9" ht="51" customHeight="1" x14ac:dyDescent="0.25">
      <c r="B57" s="205" t="s">
        <v>102</v>
      </c>
      <c r="C57" s="19" t="s">
        <v>44</v>
      </c>
      <c r="D57" s="210" t="s">
        <v>103</v>
      </c>
      <c r="E57" s="75" t="s">
        <v>227</v>
      </c>
      <c r="F57" s="39" t="s">
        <v>209</v>
      </c>
      <c r="G57" s="206">
        <f>G26</f>
        <v>1.65</v>
      </c>
      <c r="H57" s="209" t="s">
        <v>207</v>
      </c>
      <c r="I57" s="209"/>
    </row>
    <row r="58" spans="2:9" ht="49.5" customHeight="1" x14ac:dyDescent="0.25">
      <c r="B58" s="205" t="s">
        <v>104</v>
      </c>
      <c r="C58" s="19" t="s">
        <v>96</v>
      </c>
      <c r="D58" s="210" t="s">
        <v>131</v>
      </c>
      <c r="E58" s="75" t="s">
        <v>230</v>
      </c>
      <c r="F58" s="39" t="s">
        <v>210</v>
      </c>
      <c r="G58" s="206">
        <f>G29+G30</f>
        <v>1.66</v>
      </c>
      <c r="H58" s="209" t="s">
        <v>208</v>
      </c>
      <c r="I58" s="209"/>
    </row>
    <row r="59" spans="2:9" ht="37.5" customHeight="1" x14ac:dyDescent="0.25">
      <c r="B59" s="543" t="s">
        <v>105</v>
      </c>
      <c r="C59" s="19" t="s">
        <v>72</v>
      </c>
      <c r="D59" s="210" t="s">
        <v>106</v>
      </c>
      <c r="E59" s="75" t="s">
        <v>227</v>
      </c>
      <c r="F59" s="208" t="s">
        <v>250</v>
      </c>
      <c r="G59" s="206">
        <f>IF(F59="Y", 'read first'!$E$23, 0)</f>
        <v>0</v>
      </c>
      <c r="H59" s="209" t="s">
        <v>132</v>
      </c>
      <c r="I59" s="209"/>
    </row>
    <row r="60" spans="2:9" ht="38.1" customHeight="1" x14ac:dyDescent="0.25">
      <c r="B60" s="543"/>
      <c r="C60" s="19" t="s">
        <v>99</v>
      </c>
      <c r="D60" s="210" t="s">
        <v>133</v>
      </c>
      <c r="E60" s="75" t="s">
        <v>238</v>
      </c>
      <c r="F60" s="208" t="s">
        <v>251</v>
      </c>
      <c r="G60" s="206">
        <f>IF(F60="Y", 'read first'!$E$23, 0)</f>
        <v>2.5</v>
      </c>
      <c r="H60" s="209" t="s">
        <v>134</v>
      </c>
      <c r="I60" s="209"/>
    </row>
    <row r="61" spans="2:9" ht="30" x14ac:dyDescent="0.25">
      <c r="B61" s="205" t="s">
        <v>107</v>
      </c>
      <c r="C61" s="19" t="s">
        <v>108</v>
      </c>
      <c r="D61" s="210" t="s">
        <v>185</v>
      </c>
      <c r="E61" s="75" t="s">
        <v>239</v>
      </c>
      <c r="F61" s="208" t="s">
        <v>251</v>
      </c>
      <c r="G61" s="206">
        <f>IF(F61="Y", 'read first'!$E$23, 0)</f>
        <v>2.5</v>
      </c>
      <c r="H61" s="209" t="s">
        <v>135</v>
      </c>
      <c r="I61" s="209"/>
    </row>
    <row r="62" spans="2:9" ht="38.1" customHeight="1" x14ac:dyDescent="0.25">
      <c r="B62" s="205" t="s">
        <v>109</v>
      </c>
      <c r="C62" s="19" t="s">
        <v>110</v>
      </c>
      <c r="D62" s="210" t="s">
        <v>111</v>
      </c>
      <c r="E62" s="75" t="s">
        <v>227</v>
      </c>
      <c r="F62" s="208" t="s">
        <v>251</v>
      </c>
      <c r="G62" s="206">
        <f>IF(F62="Y", 'read first'!$E$23, 0)</f>
        <v>2.5</v>
      </c>
      <c r="H62" s="209" t="s">
        <v>136</v>
      </c>
      <c r="I62" s="209"/>
    </row>
    <row r="63" spans="2:9" x14ac:dyDescent="0.25">
      <c r="G63" s="206">
        <f>SUM(G55:G62)</f>
        <v>15.81</v>
      </c>
    </row>
    <row r="64" spans="2:9" x14ac:dyDescent="0.25">
      <c r="G64" s="41">
        <f>G63/'read first'!$E$24</f>
        <v>0.79049999999999998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05" t="s">
        <v>121</v>
      </c>
      <c r="C68" s="19" t="s">
        <v>170</v>
      </c>
      <c r="D68" s="210" t="s">
        <v>171</v>
      </c>
      <c r="E68" s="210" t="s">
        <v>226</v>
      </c>
      <c r="F68" s="208" t="str">
        <f>F11</f>
        <v>Y</v>
      </c>
      <c r="G68" s="272">
        <f>IF(F68="Y", 'read first'!$G$23, 0)</f>
        <v>2</v>
      </c>
      <c r="H68" s="205" t="s">
        <v>427</v>
      </c>
      <c r="I68" s="205"/>
    </row>
    <row r="69" spans="1:13" s="4" customFormat="1" ht="67.5" customHeight="1" x14ac:dyDescent="0.25">
      <c r="A69" s="3"/>
      <c r="B69" s="205" t="s">
        <v>122</v>
      </c>
      <c r="C69" s="19" t="s">
        <v>123</v>
      </c>
      <c r="D69" s="210" t="s">
        <v>124</v>
      </c>
      <c r="E69" s="210" t="s">
        <v>240</v>
      </c>
      <c r="F69" s="208" t="s">
        <v>251</v>
      </c>
      <c r="G69" s="206">
        <f>IF(F69="Y", 'read first'!$G$23, 0)</f>
        <v>2</v>
      </c>
      <c r="H69" s="205" t="s">
        <v>143</v>
      </c>
      <c r="I69" s="205"/>
      <c r="J69" s="59"/>
      <c r="K69" s="59"/>
      <c r="L69" s="59"/>
      <c r="M69" s="59"/>
    </row>
    <row r="70" spans="1:13" s="4" customFormat="1" ht="74.25" customHeight="1" x14ac:dyDescent="0.25">
      <c r="A70" s="3"/>
      <c r="B70" s="205" t="s">
        <v>125</v>
      </c>
      <c r="C70" s="19" t="s">
        <v>144</v>
      </c>
      <c r="D70" s="210" t="s">
        <v>126</v>
      </c>
      <c r="E70" s="210" t="s">
        <v>241</v>
      </c>
      <c r="F70" s="208" t="s">
        <v>251</v>
      </c>
      <c r="G70" s="206">
        <f>IF(F70="Y", 'read first'!$G$23, 0)</f>
        <v>2</v>
      </c>
      <c r="H70" s="205" t="s">
        <v>142</v>
      </c>
      <c r="I70" s="205"/>
      <c r="J70" s="59"/>
      <c r="K70" s="59"/>
      <c r="L70" s="59"/>
      <c r="M70" s="59"/>
    </row>
    <row r="71" spans="1:13" s="4" customFormat="1" ht="64.5" customHeight="1" x14ac:dyDescent="0.25">
      <c r="A71" s="3"/>
      <c r="B71" s="205" t="s">
        <v>127</v>
      </c>
      <c r="C71" s="19" t="s">
        <v>128</v>
      </c>
      <c r="D71" s="210" t="s">
        <v>129</v>
      </c>
      <c r="E71" s="210" t="s">
        <v>242</v>
      </c>
      <c r="F71" s="208" t="s">
        <v>251</v>
      </c>
      <c r="G71" s="206">
        <f>IF(F71="Y", 'read first'!$G$23, 0)</f>
        <v>2</v>
      </c>
      <c r="H71" s="205" t="s">
        <v>169</v>
      </c>
      <c r="I71" s="205"/>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06">
        <f>SUM(G68:G73)/2</f>
        <v>5</v>
      </c>
      <c r="H74" s="5"/>
      <c r="J74" s="59"/>
      <c r="K74" s="59"/>
      <c r="L74" s="59"/>
      <c r="M74" s="59"/>
    </row>
    <row r="75" spans="1:13" s="4" customFormat="1" x14ac:dyDescent="0.25">
      <c r="A75" s="3"/>
      <c r="B75" s="37"/>
      <c r="C75" s="3"/>
      <c r="D75" s="3"/>
      <c r="E75" s="3"/>
      <c r="F75" s="3"/>
      <c r="G75" s="22">
        <f>G74/'read first'!$G$24</f>
        <v>0.5</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205" t="s">
        <v>187</v>
      </c>
      <c r="B79" s="205" t="s">
        <v>114</v>
      </c>
      <c r="C79" s="36" t="s">
        <v>145</v>
      </c>
      <c r="D79" s="210" t="s">
        <v>164</v>
      </c>
      <c r="E79" s="210" t="s">
        <v>244</v>
      </c>
      <c r="F79" s="208" t="s">
        <v>205</v>
      </c>
      <c r="G79" s="44">
        <f>IF(F79="Y", 'read first'!$F$23, 0)</f>
        <v>0</v>
      </c>
      <c r="H79" s="45" t="s">
        <v>146</v>
      </c>
    </row>
    <row r="80" spans="1:13" ht="45" x14ac:dyDescent="0.25">
      <c r="A80" s="204" t="s">
        <v>188</v>
      </c>
      <c r="B80" s="204" t="s">
        <v>115</v>
      </c>
      <c r="C80" s="36" t="s">
        <v>145</v>
      </c>
      <c r="D80" s="202" t="s">
        <v>116</v>
      </c>
      <c r="E80" s="202" t="s">
        <v>245</v>
      </c>
      <c r="F80" s="208" t="s">
        <v>205</v>
      </c>
      <c r="G80" s="44">
        <f>IF(F80="Y", 'read first'!$F$23, 0)</f>
        <v>0</v>
      </c>
      <c r="H80" s="47" t="s">
        <v>147</v>
      </c>
    </row>
    <row r="81" spans="1:8" x14ac:dyDescent="0.25">
      <c r="A81" s="555" t="s">
        <v>189</v>
      </c>
      <c r="B81" s="587" t="s">
        <v>117</v>
      </c>
      <c r="C81" s="48" t="s">
        <v>118</v>
      </c>
      <c r="D81" s="210" t="s">
        <v>51</v>
      </c>
      <c r="E81" s="210" t="s">
        <v>246</v>
      </c>
      <c r="F81" s="208" t="s">
        <v>205</v>
      </c>
      <c r="G81" s="44">
        <f>IF(F81="Y", 1, 0)</f>
        <v>0</v>
      </c>
      <c r="H81" s="551" t="s">
        <v>52</v>
      </c>
    </row>
    <row r="82" spans="1:8" x14ac:dyDescent="0.25">
      <c r="A82" s="586"/>
      <c r="B82" s="588"/>
      <c r="C82" s="48" t="s">
        <v>119</v>
      </c>
      <c r="D82" s="582" t="s">
        <v>53</v>
      </c>
      <c r="E82" s="590" t="s">
        <v>247</v>
      </c>
      <c r="F82" s="590" t="s">
        <v>205</v>
      </c>
      <c r="G82" s="593">
        <f t="shared" ref="G82:G83" si="0">IF(F82="Y", 1, 0)</f>
        <v>0</v>
      </c>
      <c r="H82" s="586"/>
    </row>
    <row r="83" spans="1:8" x14ac:dyDescent="0.25">
      <c r="A83" s="586"/>
      <c r="B83" s="589"/>
      <c r="C83" s="48" t="s">
        <v>130</v>
      </c>
      <c r="D83" s="552"/>
      <c r="E83" s="591"/>
      <c r="F83" s="592"/>
      <c r="G83" s="594">
        <f t="shared" si="0"/>
        <v>0</v>
      </c>
      <c r="H83" s="552"/>
    </row>
    <row r="84" spans="1:8" ht="58.5" customHeight="1" x14ac:dyDescent="0.25">
      <c r="A84" s="552"/>
      <c r="B84" s="205" t="s">
        <v>138</v>
      </c>
      <c r="C84" s="19" t="s">
        <v>148</v>
      </c>
      <c r="D84" s="210" t="s">
        <v>149</v>
      </c>
      <c r="E84" s="210" t="s">
        <v>248</v>
      </c>
      <c r="F84" s="208" t="s">
        <v>205</v>
      </c>
      <c r="G84" s="44">
        <f>IF(F84="Y", 'read first'!$F$23, 0)</f>
        <v>0</v>
      </c>
      <c r="H84" s="209" t="s">
        <v>150</v>
      </c>
    </row>
    <row r="85" spans="1:8" ht="60" x14ac:dyDescent="0.25">
      <c r="A85" s="204" t="s">
        <v>190</v>
      </c>
      <c r="B85" s="49" t="s">
        <v>151</v>
      </c>
      <c r="C85" s="203" t="s">
        <v>152</v>
      </c>
      <c r="D85" s="20" t="s">
        <v>162</v>
      </c>
      <c r="E85" s="20" t="s">
        <v>227</v>
      </c>
      <c r="F85" s="208" t="s">
        <v>205</v>
      </c>
      <c r="G85" s="44">
        <f>IF(F85="Y", 'read first'!$F$23, 0)</f>
        <v>0</v>
      </c>
      <c r="H85" s="20" t="s">
        <v>153</v>
      </c>
    </row>
    <row r="86" spans="1:8" ht="45" x14ac:dyDescent="0.25">
      <c r="A86" s="205" t="s">
        <v>191</v>
      </c>
      <c r="B86" s="205" t="s">
        <v>154</v>
      </c>
      <c r="C86" s="205" t="s">
        <v>155</v>
      </c>
      <c r="D86" s="20" t="s">
        <v>163</v>
      </c>
      <c r="E86" s="20" t="s">
        <v>227</v>
      </c>
      <c r="F86" s="208" t="s">
        <v>205</v>
      </c>
      <c r="G86" s="44">
        <f>IF(F86="Y", 'read first'!$F$23, 0)</f>
        <v>0</v>
      </c>
      <c r="H86" s="20" t="s">
        <v>156</v>
      </c>
    </row>
    <row r="87" spans="1:8" ht="47.25" customHeight="1" x14ac:dyDescent="0.25">
      <c r="A87" s="587" t="s">
        <v>192</v>
      </c>
      <c r="B87" s="554" t="s">
        <v>22</v>
      </c>
      <c r="C87" s="19" t="s">
        <v>23</v>
      </c>
      <c r="D87" s="210" t="s">
        <v>24</v>
      </c>
      <c r="E87" s="210" t="s">
        <v>226</v>
      </c>
      <c r="F87" s="208" t="s">
        <v>205</v>
      </c>
      <c r="G87" s="272">
        <f>IF(F87="Y", 'read first'!$F$23, 0)</f>
        <v>0</v>
      </c>
      <c r="H87" s="203" t="s">
        <v>25</v>
      </c>
    </row>
    <row r="88" spans="1:8" ht="67.5" customHeight="1" x14ac:dyDescent="0.25">
      <c r="A88" s="595"/>
      <c r="B88" s="554"/>
      <c r="C88" s="203" t="s">
        <v>26</v>
      </c>
      <c r="D88" s="20" t="s">
        <v>27</v>
      </c>
      <c r="E88" s="20" t="s">
        <v>227</v>
      </c>
      <c r="F88" s="208" t="s">
        <v>205</v>
      </c>
      <c r="G88" s="44">
        <f>IF(F88="Y", 'read first'!$F$23, 0)</f>
        <v>0</v>
      </c>
      <c r="H88" s="20" t="s">
        <v>157</v>
      </c>
    </row>
    <row r="89" spans="1:8" ht="38.25" customHeight="1" x14ac:dyDescent="0.25">
      <c r="A89" s="555" t="s">
        <v>193</v>
      </c>
      <c r="B89" s="555" t="s">
        <v>65</v>
      </c>
      <c r="C89" s="19" t="s">
        <v>66</v>
      </c>
      <c r="D89" s="210" t="s">
        <v>67</v>
      </c>
      <c r="E89" s="210" t="s">
        <v>235</v>
      </c>
      <c r="F89" s="208" t="s">
        <v>205</v>
      </c>
      <c r="G89" s="44">
        <f>IF(F89="Y", 'read first'!$F$23, 0)</f>
        <v>0</v>
      </c>
      <c r="H89" s="203" t="s">
        <v>68</v>
      </c>
    </row>
    <row r="90" spans="1:8" ht="30" customHeight="1" x14ac:dyDescent="0.25">
      <c r="A90" s="586"/>
      <c r="B90" s="549"/>
      <c r="C90" s="19" t="s">
        <v>69</v>
      </c>
      <c r="D90" s="202" t="s">
        <v>70</v>
      </c>
      <c r="E90" s="74" t="s">
        <v>227</v>
      </c>
      <c r="F90" s="208" t="s">
        <v>205</v>
      </c>
      <c r="G90" s="44">
        <f>IF(F90="Y", 'read first'!$F$23, 0)</f>
        <v>0</v>
      </c>
      <c r="H90" s="203" t="s">
        <v>71</v>
      </c>
    </row>
    <row r="91" spans="1:8" ht="36.75" customHeight="1" x14ac:dyDescent="0.25">
      <c r="A91" s="586"/>
      <c r="B91" s="550"/>
      <c r="C91" s="19" t="s">
        <v>72</v>
      </c>
      <c r="D91" s="210" t="s">
        <v>73</v>
      </c>
      <c r="E91" s="210" t="s">
        <v>227</v>
      </c>
      <c r="F91" s="208" t="s">
        <v>205</v>
      </c>
      <c r="G91" s="44">
        <f>IF(F91="Y", 'read first'!$F$23, 0)</f>
        <v>0</v>
      </c>
      <c r="H91" s="203" t="s">
        <v>74</v>
      </c>
    </row>
    <row r="92" spans="1:8" ht="28.5" customHeight="1" x14ac:dyDescent="0.25">
      <c r="A92" s="596" t="s">
        <v>194</v>
      </c>
      <c r="B92" s="551" t="s">
        <v>6</v>
      </c>
      <c r="C92" s="553" t="s">
        <v>7</v>
      </c>
      <c r="D92" s="210" t="s">
        <v>173</v>
      </c>
      <c r="E92" s="210" t="s">
        <v>220</v>
      </c>
      <c r="F92" s="208" t="s">
        <v>205</v>
      </c>
      <c r="G92" s="44">
        <f>IF(F92="Y", 'read first'!$F$23, 0)</f>
        <v>0</v>
      </c>
      <c r="H92" s="203" t="s">
        <v>8</v>
      </c>
    </row>
    <row r="93" spans="1:8" ht="30" x14ac:dyDescent="0.25">
      <c r="A93" s="597"/>
      <c r="B93" s="552"/>
      <c r="C93" s="548"/>
      <c r="D93" s="210" t="s">
        <v>179</v>
      </c>
      <c r="E93" s="210" t="s">
        <v>221</v>
      </c>
      <c r="F93" s="208" t="s">
        <v>205</v>
      </c>
      <c r="G93" s="44">
        <f>IF(F93="Y", 'read first'!$F$23, 0)</f>
        <v>0</v>
      </c>
      <c r="H93" s="203" t="s">
        <v>9</v>
      </c>
    </row>
    <row r="94" spans="1:8" ht="30" x14ac:dyDescent="0.25">
      <c r="A94" s="597"/>
      <c r="B94" s="203" t="s">
        <v>10</v>
      </c>
      <c r="C94" s="19" t="s">
        <v>11</v>
      </c>
      <c r="D94" s="210" t="s">
        <v>12</v>
      </c>
      <c r="E94" s="210" t="s">
        <v>222</v>
      </c>
      <c r="F94" s="208" t="s">
        <v>205</v>
      </c>
      <c r="G94" s="44">
        <f>IF(F94="Y", 'read first'!$F$23, 0)</f>
        <v>0</v>
      </c>
      <c r="H94" s="203" t="s">
        <v>13</v>
      </c>
    </row>
    <row r="95" spans="1:8" ht="45" x14ac:dyDescent="0.25">
      <c r="A95" s="597"/>
      <c r="B95" s="203" t="s">
        <v>19</v>
      </c>
      <c r="C95" s="19" t="s">
        <v>20</v>
      </c>
      <c r="D95" s="210" t="s">
        <v>181</v>
      </c>
      <c r="E95" s="210" t="s">
        <v>225</v>
      </c>
      <c r="F95" s="208" t="s">
        <v>205</v>
      </c>
      <c r="G95" s="44">
        <f>IF(F95="Y", 'read first'!$F$23, 0)</f>
        <v>0</v>
      </c>
      <c r="H95" s="203" t="s">
        <v>21</v>
      </c>
    </row>
    <row r="96" spans="1:8" ht="30" x14ac:dyDescent="0.25">
      <c r="A96" s="597"/>
      <c r="B96" s="554" t="s">
        <v>22</v>
      </c>
      <c r="C96" s="19" t="s">
        <v>23</v>
      </c>
      <c r="D96" s="210" t="s">
        <v>24</v>
      </c>
      <c r="E96" s="210" t="s">
        <v>226</v>
      </c>
      <c r="F96" s="208" t="s">
        <v>205</v>
      </c>
      <c r="G96" s="44">
        <f>IF(F96="Y", 'read first'!$F$23, 0)</f>
        <v>0</v>
      </c>
      <c r="H96" s="203" t="s">
        <v>25</v>
      </c>
    </row>
    <row r="97" spans="1:8" ht="34.5" customHeight="1" x14ac:dyDescent="0.25">
      <c r="A97" s="598"/>
      <c r="B97" s="554"/>
      <c r="C97" s="203" t="s">
        <v>26</v>
      </c>
      <c r="D97" s="20" t="s">
        <v>27</v>
      </c>
      <c r="E97" s="20" t="s">
        <v>227</v>
      </c>
      <c r="F97" s="208" t="s">
        <v>205</v>
      </c>
      <c r="G97" s="44">
        <f>IF(F97="Y", 'read first'!$F$23, 0)</f>
        <v>0</v>
      </c>
      <c r="H97" s="20" t="s">
        <v>174</v>
      </c>
    </row>
    <row r="98" spans="1:8" ht="33.75" customHeight="1" x14ac:dyDescent="0.25">
      <c r="A98" s="203" t="s">
        <v>195</v>
      </c>
      <c r="B98" s="203" t="s">
        <v>158</v>
      </c>
      <c r="C98" s="203" t="s">
        <v>159</v>
      </c>
      <c r="D98" s="210" t="s">
        <v>160</v>
      </c>
      <c r="E98" s="75" t="s">
        <v>227</v>
      </c>
      <c r="F98" s="208" t="s">
        <v>205</v>
      </c>
      <c r="G98" s="44">
        <f>IF(F98="Y", 'read first'!$F$23, 0)</f>
        <v>0</v>
      </c>
      <c r="H98" s="209" t="s">
        <v>161</v>
      </c>
    </row>
    <row r="99" spans="1:8" x14ac:dyDescent="0.25">
      <c r="G99" s="44">
        <f>SUM(G79:G98)</f>
        <v>0</v>
      </c>
    </row>
    <row r="100" spans="1:8" x14ac:dyDescent="0.25">
      <c r="G100" s="22" t="s">
        <v>227</v>
      </c>
    </row>
  </sheetData>
  <mergeCells count="58">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B810231B-101B-43B4-8227-6BA7160A520E}">
      <formula1>"-,H, M, L, NEG"</formula1>
    </dataValidation>
    <dataValidation type="list" allowBlank="1" showInputMessage="1" showErrorMessage="1" sqref="F5:F13 F25:F26 F42:F49 F79:F81 F84:F95 F29:F30 F32:F36 F19:F22 F55:F56 F59:F62 F68:F73 F97:F98" xr:uid="{46B61CFE-D087-4337-971D-A03759FC1CD2}">
      <formula1>"-,Y,N"</formula1>
    </dataValidation>
    <dataValidation type="list" allowBlank="1" showInputMessage="1" showErrorMessage="1" sqref="H23" xr:uid="{7866E9D5-E0E8-4544-8490-FFD20AC7810C}">
      <formula1>"[Choose from list], Regional Boulevard, Community Boulevard, Regional Street, Community Street, Industrial Street, Regional Trail, Greenway"</formula1>
    </dataValidation>
  </dataValidations>
  <hyperlinks>
    <hyperlink ref="C5:C6" r:id="rId1" display="Equity Focus Area map layer" xr:uid="{5B69EDF6-1014-48F8-AE99-0A65FC147990}"/>
    <hyperlink ref="C7" r:id="rId2" display="Economic Value Atlas walkability and Community Service accessibility score" xr:uid="{DC64D618-2610-4500-A032-D711E0DE7677}"/>
    <hyperlink ref="C8" r:id="rId3" display="Regional Barometer: Life expectancy at birth layer" xr:uid="{416BBA96-5BA0-472F-AED4-C4D901DD02A5}"/>
    <hyperlink ref="C10" r:id="rId4" display="Economic Value Atlas: Job access layers (for both low and middle/high wage jobs)" xr:uid="{A9D1785F-2914-4EED-9066-71146492EC0C}"/>
    <hyperlink ref="C11" r:id="rId5" display="·         Regional Investment Measure project list" xr:uid="{F4701F9A-3B36-49B5-B4D2-8A5202311CB9}"/>
    <hyperlink ref="C19" r:id="rId6" display="HCC network map" xr:uid="{AF4638A4-9D99-4C99-9F64-2C5D92540E74}"/>
    <hyperlink ref="C23" r:id="rId7" display="Regional Trails and Greenways network" xr:uid="{BE52543D-AD3B-4349-9EF1-9A599B966CF1}"/>
    <hyperlink ref="C29" r:id="rId8" display="·         Regional Bike Network Map" xr:uid="{6DC9F1C8-0FB2-4662-9EE6-5880D0BD3D75}"/>
    <hyperlink ref="C26" r:id="rId9" display="·         Livable Streets design guide" xr:uid="{337DEF5E-A30C-4272-B342-CDB4DEC5E480}"/>
    <hyperlink ref="C32" r:id="rId10" display="·         Economic Value Atlas Mobility map layer" xr:uid="{13A45D6C-A7D2-4CD1-963D-308E90B384FE}"/>
    <hyperlink ref="C36" r:id="rId11" display="Safe Routes to School Regional Framework school map" xr:uid="{09BECB2B-B307-4C78-AC50-F6D23E04E5AB}"/>
    <hyperlink ref="C45" r:id="rId12" xr:uid="{9F9FDECB-D6F9-42F3-9690-727BAE5F0063}"/>
    <hyperlink ref="C47" r:id="rId13" xr:uid="{D9C4FDA2-4F93-4BD1-AE06-E5D12EC0C1C6}"/>
    <hyperlink ref="C48" r:id="rId14" xr:uid="{8C4001FE-5002-45BD-A7BA-7EB084D21979}"/>
    <hyperlink ref="C49" r:id="rId15" xr:uid="{132C4E5E-5C96-468D-B65C-5E55DF367214}"/>
    <hyperlink ref="C55" r:id="rId16" xr:uid="{C83F7C23-CB4B-4425-A20F-8D03FA51CE1E}"/>
    <hyperlink ref="C58" r:id="rId17" xr:uid="{7F5D8E59-4E55-4D22-A0FB-1F2E0B587FE7}"/>
    <hyperlink ref="C56" r:id="rId18" display="Congestion Management Process network" xr:uid="{A2F6C74D-F577-4A89-8DEC-DADBFCF2E5F9}"/>
    <hyperlink ref="C60" r:id="rId19" display="Congestion Management Process network map" xr:uid="{B7424B9A-74C0-447B-9940-CD62F3CFFCDD}"/>
    <hyperlink ref="C62" r:id="rId20" xr:uid="{F6567E08-577C-46CF-8750-E02A9E371FE2}"/>
    <hyperlink ref="C61" r:id="rId21" xr:uid="{0D1F8551-84BE-45CF-8CDC-3DE88ACEDDBF}"/>
    <hyperlink ref="C44" r:id="rId22" xr:uid="{6F3BD917-20EB-4DA4-B092-757975F66067}"/>
    <hyperlink ref="C42" r:id="rId23" location="/" display="TriMet Prioritzed Access to Transit map" xr:uid="{BD29C377-9FC2-42BF-A82F-47B4ED85F75B}"/>
    <hyperlink ref="C43" r:id="rId24" xr:uid="{07C8B261-2500-4C9E-9536-1DAD4F57F689}"/>
    <hyperlink ref="C9" r:id="rId25" display="Regional Barometer: Diesel particulate matter concentration layer" xr:uid="{D26A8B03-598F-441E-B362-BFDFC4FCC999}"/>
    <hyperlink ref="C21" r:id="rId26" display="https://tooledesign.maps.arcgis.com/apps/MapSeries/index.html?appid=69225c1c028c440bbcef6ca40365f854" xr:uid="{5270B541-F082-4913-9830-AC4E92E0424C}"/>
    <hyperlink ref="C13" r:id="rId27" xr:uid="{4201AE2B-B7E7-4828-819D-E6FBC155C427}"/>
    <hyperlink ref="C30" r:id="rId28" xr:uid="{401BA37D-C444-4ABB-A9CD-017FD8AE5E0C}"/>
    <hyperlink ref="C31" r:id="rId29" xr:uid="{3278FB25-D0BA-47E4-9F91-F9495C7FFF03}"/>
    <hyperlink ref="C57" r:id="rId30" display="·         Livable Streets design guide" xr:uid="{43FEEFDD-D222-43C4-9BB7-B389BEBC1323}"/>
    <hyperlink ref="C59" r:id="rId31" xr:uid="{BB7CB914-A728-4157-A6E8-AE3DF47ECA02}"/>
    <hyperlink ref="C72" r:id="rId32" xr:uid="{12D1E11B-2C32-45BB-AA03-97DD6F2BB15B}"/>
    <hyperlink ref="C73" r:id="rId33" display="FHWA: Intermodal connector list" xr:uid="{21026F41-1A2C-4C34-8EC5-24DC28CCEEA6}"/>
    <hyperlink ref="C71" r:id="rId34" xr:uid="{27A1E56A-FC8D-484C-8113-9BA3170D3A9E}"/>
    <hyperlink ref="C70" r:id="rId35" xr:uid="{C50ABB52-4577-44F8-A2CA-2FC767EFDCA4}"/>
    <hyperlink ref="C69" r:id="rId36" xr:uid="{FD0B1154-A9C8-4559-AB48-46D77E01113C}"/>
    <hyperlink ref="C81" r:id="rId37" display="·         Regional Bike Network Map" xr:uid="{63B81E14-9DD5-4F7B-9E1A-27D0469CF61B}"/>
    <hyperlink ref="C82" r:id="rId38" xr:uid="{2D90DD69-78D0-4BDE-A628-8E6CDB744C0D}"/>
    <hyperlink ref="C83" r:id="rId39" xr:uid="{DB948A89-6216-4AA4-8D09-F7AA879EF04B}"/>
    <hyperlink ref="C92:C93" r:id="rId40" display="Equity Focus Area map layer" xr:uid="{CC0D2DE9-C8B3-4B0B-86B7-199C3D6B35B9}"/>
    <hyperlink ref="C94" r:id="rId41" display="Economic Value Atlas walkability and Community Service accessibility score" xr:uid="{42037CAE-9ACF-4F5C-8A12-2080ADC780B7}"/>
    <hyperlink ref="C95" r:id="rId42" display="Economic Value Atlas: Job access layers (for both low and middle/high wage jobs)" xr:uid="{EF50E022-6169-485A-83BB-66A98A16711B}"/>
    <hyperlink ref="C96" r:id="rId43" display="·         Regional Investment Measure project list" xr:uid="{1B30BDD2-DC65-46DE-90CC-78826476760B}"/>
    <hyperlink ref="C91" r:id="rId44" xr:uid="{20B8B2BE-2790-40CF-85E8-47DD7564CBE6}"/>
    <hyperlink ref="C89" r:id="rId45" location="/" display="TriMet Prioritzed Access to Transit map" xr:uid="{DC8820AA-0095-49E8-A4D5-25F7D625A342}"/>
    <hyperlink ref="C90" r:id="rId46" xr:uid="{6593BB49-9079-4D54-8A99-FD7EA6A3A278}"/>
    <hyperlink ref="C87" r:id="rId47" display="·         Regional Investment Measure project list" xr:uid="{CBE8756C-EA1F-4C34-808C-7A01DA1A4E36}"/>
    <hyperlink ref="C84" r:id="rId48" display="Bond trail acquisition prioritization tool " xr:uid="{773A68CA-729D-4423-9E03-0CA9FE5D71D3}"/>
    <hyperlink ref="C68" r:id="rId49" display="On Regional Investment Measure project list " xr:uid="{9186956B-2299-4839-A7E4-C65FD1EE72CF}"/>
    <hyperlink ref="C20" r:id="rId50" xr:uid="{2F7AFBBB-D17A-4F06-830D-B1B1C91B6038}"/>
  </hyperlinks>
  <pageMargins left="0.7" right="0.7" top="0.75" bottom="0.75" header="0.3" footer="0.3"/>
  <pageSetup orientation="portrait" r:id="rId51"/>
  <legacyDrawing r:id="rId5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2D276-02DB-4908-9CF8-D96A50C5B5BA}">
  <dimension ref="A1:O153"/>
  <sheetViews>
    <sheetView topLeftCell="A116" workbookViewId="0">
      <selection activeCell="G75" sqref="G75"/>
    </sheetView>
  </sheetViews>
  <sheetFormatPr defaultColWidth="9" defaultRowHeight="12.75" x14ac:dyDescent="0.2"/>
  <cols>
    <col min="1" max="1" width="45.5" style="60" customWidth="1"/>
    <col min="2" max="7" width="4.625" style="211" customWidth="1"/>
    <col min="8" max="9" width="4.625" style="88" customWidth="1"/>
    <col min="10" max="13" width="4.625" style="211" customWidth="1"/>
    <col min="14" max="16384" width="9" style="60"/>
  </cols>
  <sheetData>
    <row r="1" spans="1:13" s="86" customFormat="1" ht="25.5" customHeight="1" thickBot="1" x14ac:dyDescent="0.3">
      <c r="A1" s="85" t="s">
        <v>447</v>
      </c>
      <c r="B1" s="616" t="s">
        <v>253</v>
      </c>
      <c r="C1" s="616"/>
      <c r="D1" s="617" t="s">
        <v>254</v>
      </c>
      <c r="E1" s="617"/>
      <c r="F1" s="618" t="s">
        <v>255</v>
      </c>
      <c r="G1" s="618"/>
      <c r="H1" s="604" t="s">
        <v>256</v>
      </c>
      <c r="I1" s="604"/>
      <c r="J1" s="619" t="s">
        <v>257</v>
      </c>
      <c r="K1" s="620"/>
      <c r="L1" s="614" t="s">
        <v>258</v>
      </c>
      <c r="M1" s="615"/>
    </row>
    <row r="2" spans="1:13" ht="13.5" thickBot="1" x14ac:dyDescent="0.25">
      <c r="A2" s="87" t="s">
        <v>259</v>
      </c>
    </row>
    <row r="3" spans="1:13" x14ac:dyDescent="0.2">
      <c r="A3" s="90" t="s">
        <v>260</v>
      </c>
      <c r="B3" s="212"/>
      <c r="C3" s="213"/>
      <c r="D3" s="214"/>
      <c r="E3" s="213"/>
      <c r="F3" s="215"/>
      <c r="G3" s="213"/>
      <c r="H3" s="93"/>
      <c r="I3" s="91"/>
      <c r="J3" s="217"/>
      <c r="K3" s="218"/>
    </row>
    <row r="4" spans="1:13" x14ac:dyDescent="0.2">
      <c r="A4" s="95" t="s">
        <v>261</v>
      </c>
      <c r="B4" s="219" t="s">
        <v>205</v>
      </c>
      <c r="C4" s="220">
        <f>IF(B4="Y", 2, 0)</f>
        <v>0</v>
      </c>
      <c r="D4" s="221" t="s">
        <v>205</v>
      </c>
      <c r="E4" s="220">
        <f t="shared" ref="E4:E5" si="0">IF(D4="Y", 2, 0)</f>
        <v>0</v>
      </c>
      <c r="F4" s="222" t="s">
        <v>205</v>
      </c>
      <c r="G4" s="220">
        <f t="shared" ref="G4:G7" si="1">IF(F4="Y", 1, 0)</f>
        <v>0</v>
      </c>
      <c r="H4" s="98" t="s">
        <v>205</v>
      </c>
      <c r="I4" s="96">
        <f>IF(H4="Y", 1, 0)</f>
        <v>0</v>
      </c>
      <c r="J4" s="224" t="s">
        <v>205</v>
      </c>
      <c r="K4" s="225">
        <f>IF(J4="Y", -1, 0)</f>
        <v>0</v>
      </c>
    </row>
    <row r="5" spans="1:13" x14ac:dyDescent="0.2">
      <c r="A5" s="95" t="s">
        <v>262</v>
      </c>
      <c r="B5" s="219" t="s">
        <v>205</v>
      </c>
      <c r="C5" s="220">
        <f>IF(B5="Y", 1, 0)</f>
        <v>0</v>
      </c>
      <c r="D5" s="221" t="s">
        <v>205</v>
      </c>
      <c r="E5" s="220">
        <f t="shared" si="0"/>
        <v>0</v>
      </c>
      <c r="F5" s="222" t="s">
        <v>205</v>
      </c>
      <c r="G5" s="220">
        <f t="shared" si="1"/>
        <v>0</v>
      </c>
      <c r="H5" s="98" t="s">
        <v>205</v>
      </c>
      <c r="I5" s="96">
        <f t="shared" ref="I5" si="2">IF(H5="Y", 1, 0)</f>
        <v>0</v>
      </c>
      <c r="J5" s="224" t="s">
        <v>205</v>
      </c>
      <c r="K5" s="225">
        <f>IF(J5="Y", -1, 0)</f>
        <v>0</v>
      </c>
    </row>
    <row r="6" spans="1:13" x14ac:dyDescent="0.2">
      <c r="A6" s="100" t="s">
        <v>403</v>
      </c>
      <c r="B6" s="219"/>
      <c r="C6" s="220"/>
      <c r="D6" s="221"/>
      <c r="E6" s="220"/>
      <c r="F6" s="222"/>
      <c r="G6" s="220"/>
      <c r="H6" s="98" t="s">
        <v>205</v>
      </c>
      <c r="I6" s="96"/>
      <c r="J6" s="224"/>
      <c r="K6" s="225"/>
    </row>
    <row r="7" spans="1:13" x14ac:dyDescent="0.2">
      <c r="A7" s="101" t="s">
        <v>263</v>
      </c>
      <c r="B7" s="219" t="s">
        <v>205</v>
      </c>
      <c r="C7" s="220">
        <f>IF(B7="Y", -1, 0)</f>
        <v>0</v>
      </c>
      <c r="D7" s="221" t="s">
        <v>205</v>
      </c>
      <c r="E7" s="220">
        <f>IF(D7="Y", -1, 0)</f>
        <v>0</v>
      </c>
      <c r="F7" s="222" t="s">
        <v>205</v>
      </c>
      <c r="G7" s="220">
        <f t="shared" si="1"/>
        <v>0</v>
      </c>
      <c r="H7" s="98" t="s">
        <v>251</v>
      </c>
      <c r="I7" s="96">
        <f t="shared" ref="I7" si="3">IF(H7="Y", 2, 0)</f>
        <v>2</v>
      </c>
      <c r="J7" s="224" t="s">
        <v>205</v>
      </c>
      <c r="K7" s="225">
        <f>IF(J7="Y", 2, 0)</f>
        <v>0</v>
      </c>
    </row>
    <row r="8" spans="1:13" x14ac:dyDescent="0.2">
      <c r="A8" s="101" t="s">
        <v>264</v>
      </c>
      <c r="B8" s="219" t="s">
        <v>205</v>
      </c>
      <c r="C8" s="220">
        <f t="shared" ref="C8:K9" si="4">IF(B8="Y", 1, 0)</f>
        <v>0</v>
      </c>
      <c r="D8" s="221" t="s">
        <v>205</v>
      </c>
      <c r="E8" s="220">
        <f t="shared" si="4"/>
        <v>0</v>
      </c>
      <c r="F8" s="222" t="s">
        <v>205</v>
      </c>
      <c r="G8" s="220">
        <f t="shared" si="4"/>
        <v>0</v>
      </c>
      <c r="H8" s="98" t="s">
        <v>205</v>
      </c>
      <c r="I8" s="96">
        <f t="shared" si="4"/>
        <v>0</v>
      </c>
      <c r="J8" s="224" t="s">
        <v>205</v>
      </c>
      <c r="K8" s="225">
        <f t="shared" si="4"/>
        <v>0</v>
      </c>
    </row>
    <row r="9" spans="1:13" x14ac:dyDescent="0.2">
      <c r="A9" s="101" t="s">
        <v>265</v>
      </c>
      <c r="B9" s="219" t="s">
        <v>205</v>
      </c>
      <c r="C9" s="220">
        <f t="shared" ref="C9" si="5">IF(B9="Y", 2, 0)</f>
        <v>0</v>
      </c>
      <c r="D9" s="221" t="s">
        <v>205</v>
      </c>
      <c r="E9" s="220">
        <f t="shared" ref="E9" si="6">IF(D9="Y", 2, 0)</f>
        <v>0</v>
      </c>
      <c r="F9" s="222" t="s">
        <v>205</v>
      </c>
      <c r="G9" s="220">
        <f t="shared" si="4"/>
        <v>0</v>
      </c>
      <c r="H9" s="98" t="s">
        <v>205</v>
      </c>
      <c r="I9" s="96">
        <f t="shared" si="4"/>
        <v>0</v>
      </c>
      <c r="J9" s="224" t="s">
        <v>205</v>
      </c>
      <c r="K9" s="225">
        <f t="shared" si="4"/>
        <v>0</v>
      </c>
    </row>
    <row r="10" spans="1:13" x14ac:dyDescent="0.2">
      <c r="A10" s="102" t="s">
        <v>266</v>
      </c>
      <c r="B10" s="219" t="s">
        <v>205</v>
      </c>
      <c r="C10" s="220">
        <f>IF(B10="Y", 1, 0)</f>
        <v>0</v>
      </c>
      <c r="D10" s="221" t="s">
        <v>205</v>
      </c>
      <c r="E10" s="220">
        <f>IF(D10="Y", 1, 0)</f>
        <v>0</v>
      </c>
      <c r="F10" s="222" t="s">
        <v>205</v>
      </c>
      <c r="G10" s="220">
        <f>IF(F10="Y", 1, 0)</f>
        <v>0</v>
      </c>
      <c r="H10" s="98" t="s">
        <v>205</v>
      </c>
      <c r="I10" s="96">
        <f>IF(H10="Y", 1, 0)</f>
        <v>0</v>
      </c>
      <c r="J10" s="224" t="s">
        <v>205</v>
      </c>
      <c r="K10" s="225">
        <f>IF(J10="Y", 1, 0)</f>
        <v>0</v>
      </c>
    </row>
    <row r="11" spans="1:13" x14ac:dyDescent="0.2">
      <c r="A11" s="100" t="s">
        <v>404</v>
      </c>
      <c r="B11" s="219"/>
      <c r="C11" s="220"/>
      <c r="D11" s="221"/>
      <c r="E11" s="220"/>
      <c r="F11" s="222"/>
      <c r="G11" s="220"/>
      <c r="H11" s="98"/>
      <c r="I11" s="96"/>
      <c r="J11" s="224"/>
      <c r="K11" s="225"/>
    </row>
    <row r="12" spans="1:13" x14ac:dyDescent="0.2">
      <c r="A12" s="101" t="s">
        <v>267</v>
      </c>
      <c r="B12" s="219" t="s">
        <v>205</v>
      </c>
      <c r="C12" s="220">
        <f>IF(B12="Y", -1, 0)</f>
        <v>0</v>
      </c>
      <c r="D12" s="221" t="s">
        <v>205</v>
      </c>
      <c r="E12" s="220">
        <f>IF(D12="Y", -1, 0)</f>
        <v>0</v>
      </c>
      <c r="F12" s="222" t="s">
        <v>205</v>
      </c>
      <c r="G12" s="220">
        <f>IF(F12="Y", -1, 0)</f>
        <v>0</v>
      </c>
      <c r="H12" s="98" t="s">
        <v>205</v>
      </c>
      <c r="I12" s="96">
        <f>IF(H12="Y", -1, 0)</f>
        <v>0</v>
      </c>
      <c r="J12" s="224" t="s">
        <v>205</v>
      </c>
      <c r="K12" s="225">
        <f>IF(J12="Y", 1, 0)</f>
        <v>0</v>
      </c>
    </row>
    <row r="13" spans="1:13" ht="13.5" thickBot="1" x14ac:dyDescent="0.25">
      <c r="A13" s="103" t="s">
        <v>268</v>
      </c>
      <c r="B13" s="226" t="s">
        <v>205</v>
      </c>
      <c r="C13" s="227">
        <f t="shared" ref="C13" si="7">IF(B13="Y", 2, 0)</f>
        <v>0</v>
      </c>
      <c r="D13" s="228" t="s">
        <v>205</v>
      </c>
      <c r="E13" s="227">
        <f t="shared" ref="E13" si="8">IF(D13="Y", 2, 0)</f>
        <v>0</v>
      </c>
      <c r="F13" s="229" t="s">
        <v>205</v>
      </c>
      <c r="G13" s="227">
        <f t="shared" ref="G13" si="9">IF(F13="Y", 2, 0)</f>
        <v>0</v>
      </c>
      <c r="H13" s="106" t="s">
        <v>205</v>
      </c>
      <c r="I13" s="104">
        <f t="shared" ref="I13" si="10">IF(H13="Y", 2, 0)</f>
        <v>0</v>
      </c>
      <c r="J13" s="231" t="s">
        <v>205</v>
      </c>
      <c r="K13" s="232">
        <f t="shared" ref="K13" si="11">IF(J13="Y", 2, 0)</f>
        <v>0</v>
      </c>
    </row>
    <row r="14" spans="1:13" ht="13.5" thickBot="1" x14ac:dyDescent="0.25">
      <c r="A14" s="87" t="s">
        <v>269</v>
      </c>
      <c r="B14" s="233"/>
      <c r="D14" s="234"/>
      <c r="F14" s="235"/>
      <c r="H14" s="109"/>
      <c r="J14" s="237"/>
    </row>
    <row r="15" spans="1:13" x14ac:dyDescent="0.2">
      <c r="A15" s="90" t="s">
        <v>270</v>
      </c>
      <c r="B15" s="212" t="s">
        <v>205</v>
      </c>
      <c r="C15" s="213">
        <f>IF(B15="Y", -1, 0)</f>
        <v>0</v>
      </c>
      <c r="D15" s="214" t="s">
        <v>205</v>
      </c>
      <c r="E15" s="213">
        <f>IF(D15="Y", -1, 0)</f>
        <v>0</v>
      </c>
      <c r="F15" s="215" t="s">
        <v>205</v>
      </c>
      <c r="G15" s="213">
        <f>IF(F15="Y", -1, 0)</f>
        <v>0</v>
      </c>
      <c r="H15" s="93" t="s">
        <v>205</v>
      </c>
      <c r="I15" s="91">
        <f>IF(H15="Y", -1, 0)</f>
        <v>0</v>
      </c>
      <c r="J15" s="217" t="s">
        <v>205</v>
      </c>
      <c r="K15" s="218">
        <f>IF(J15="Y", -1, 0)</f>
        <v>0</v>
      </c>
    </row>
    <row r="16" spans="1:13" x14ac:dyDescent="0.2">
      <c r="A16" s="100" t="s">
        <v>271</v>
      </c>
      <c r="B16" s="219" t="s">
        <v>205</v>
      </c>
      <c r="C16" s="220">
        <f>IF(B16="Y", 2, 0)</f>
        <v>0</v>
      </c>
      <c r="D16" s="221" t="s">
        <v>205</v>
      </c>
      <c r="E16" s="220">
        <f>IF(D16="Y", 2, 0)</f>
        <v>0</v>
      </c>
      <c r="F16" s="222" t="s">
        <v>205</v>
      </c>
      <c r="G16" s="220">
        <f>IF(F16="Y", 2, 0)</f>
        <v>0</v>
      </c>
      <c r="H16" s="98" t="s">
        <v>251</v>
      </c>
      <c r="I16" s="96">
        <f>IF(H16="Y", 2, 0)</f>
        <v>2</v>
      </c>
      <c r="J16" s="224" t="s">
        <v>205</v>
      </c>
      <c r="K16" s="225">
        <f>IF(J16="Y", 2, 0)</f>
        <v>0</v>
      </c>
    </row>
    <row r="17" spans="1:11" x14ac:dyDescent="0.2">
      <c r="A17" s="100" t="s">
        <v>272</v>
      </c>
      <c r="B17" s="219" t="s">
        <v>205</v>
      </c>
      <c r="C17" s="220">
        <f>IF(B17="Y", 2, 0)</f>
        <v>0</v>
      </c>
      <c r="D17" s="221" t="s">
        <v>205</v>
      </c>
      <c r="E17" s="220">
        <f>IF(D17="Y", 2, 0)</f>
        <v>0</v>
      </c>
      <c r="F17" s="222" t="s">
        <v>205</v>
      </c>
      <c r="G17" s="220">
        <f t="shared" ref="G17" si="12">IF(F17="Y", 1, 0)</f>
        <v>0</v>
      </c>
      <c r="H17" s="98" t="s">
        <v>205</v>
      </c>
      <c r="I17" s="96">
        <f t="shared" ref="I17" si="13">IF(H17="Y", 1, 0)</f>
        <v>0</v>
      </c>
      <c r="J17" s="224" t="s">
        <v>205</v>
      </c>
      <c r="K17" s="225">
        <f>IF(J17="Y", -1, 0)</f>
        <v>0</v>
      </c>
    </row>
    <row r="18" spans="1:11" x14ac:dyDescent="0.2">
      <c r="A18" s="100" t="s">
        <v>273</v>
      </c>
      <c r="B18" s="219" t="s">
        <v>205</v>
      </c>
      <c r="C18" s="220">
        <f>IF(B18="Y", -1, 0)</f>
        <v>0</v>
      </c>
      <c r="D18" s="221" t="s">
        <v>205</v>
      </c>
      <c r="E18" s="220">
        <f>IF(D18="Y", -1, 0)</f>
        <v>0</v>
      </c>
      <c r="F18" s="222" t="s">
        <v>205</v>
      </c>
      <c r="G18" s="220">
        <f>IF(F18="Y", -1, 0)</f>
        <v>0</v>
      </c>
      <c r="H18" s="98" t="s">
        <v>205</v>
      </c>
      <c r="I18" s="96">
        <f>IF(H18="Y", -1, 0)</f>
        <v>0</v>
      </c>
      <c r="J18" s="224" t="s">
        <v>205</v>
      </c>
      <c r="K18" s="225">
        <f>IF(J18="Y", 2, 0)</f>
        <v>0</v>
      </c>
    </row>
    <row r="19" spans="1:11" x14ac:dyDescent="0.2">
      <c r="A19" s="100" t="s">
        <v>274</v>
      </c>
      <c r="B19" s="219" t="s">
        <v>205</v>
      </c>
      <c r="C19" s="220">
        <f>IF(B19="Y", 2, 0)</f>
        <v>0</v>
      </c>
      <c r="D19" s="221" t="s">
        <v>205</v>
      </c>
      <c r="E19" s="220">
        <f>IF(D19="Y", 2, 0)</f>
        <v>0</v>
      </c>
      <c r="F19" s="222" t="s">
        <v>205</v>
      </c>
      <c r="G19" s="220">
        <f>IF(F19="Y", 2, 0)</f>
        <v>0</v>
      </c>
      <c r="H19" s="98" t="s">
        <v>205</v>
      </c>
      <c r="I19" s="96">
        <f>IF(H19="Y", 2, 0)</f>
        <v>0</v>
      </c>
      <c r="J19" s="224" t="s">
        <v>205</v>
      </c>
      <c r="K19" s="225">
        <f>IF(J19="Y", 1, 0)</f>
        <v>0</v>
      </c>
    </row>
    <row r="20" spans="1:11" x14ac:dyDescent="0.2">
      <c r="A20" s="100" t="s">
        <v>275</v>
      </c>
      <c r="B20" s="219" t="s">
        <v>205</v>
      </c>
      <c r="C20" s="220">
        <f>IF(B20="Y", 2, 0)</f>
        <v>0</v>
      </c>
      <c r="D20" s="221" t="s">
        <v>205</v>
      </c>
      <c r="E20" s="220">
        <f>IF(D20="Y", 2, 0)</f>
        <v>0</v>
      </c>
      <c r="F20" s="222" t="s">
        <v>205</v>
      </c>
      <c r="G20" s="220">
        <f>IF(F20="Y", 2, 0)</f>
        <v>0</v>
      </c>
      <c r="H20" s="98" t="s">
        <v>205</v>
      </c>
      <c r="I20" s="96">
        <f>IF(H20="Y", 2, 0)</f>
        <v>0</v>
      </c>
      <c r="J20" s="224" t="s">
        <v>205</v>
      </c>
      <c r="K20" s="225">
        <f>IF(J20="Y", 2, 0)</f>
        <v>0</v>
      </c>
    </row>
    <row r="21" spans="1:11" ht="13.5" thickBot="1" x14ac:dyDescent="0.25">
      <c r="A21" s="110" t="s">
        <v>276</v>
      </c>
      <c r="B21" s="226" t="s">
        <v>205</v>
      </c>
      <c r="C21" s="227">
        <f>IF(B21="Y", 2, 0)</f>
        <v>0</v>
      </c>
      <c r="D21" s="228" t="s">
        <v>205</v>
      </c>
      <c r="E21" s="227">
        <f>IF(D21="Y", 2, 0)</f>
        <v>0</v>
      </c>
      <c r="F21" s="229" t="s">
        <v>205</v>
      </c>
      <c r="G21" s="227">
        <f>IF(F21="Y", 2, 0)</f>
        <v>0</v>
      </c>
      <c r="H21" s="106" t="s">
        <v>205</v>
      </c>
      <c r="I21" s="104">
        <f>IF(H21="Y", 2, 0)</f>
        <v>0</v>
      </c>
      <c r="J21" s="231" t="s">
        <v>205</v>
      </c>
      <c r="K21" s="232">
        <f>IF(J21="Y", 1, 0)</f>
        <v>0</v>
      </c>
    </row>
    <row r="22" spans="1:11" ht="13.5" thickBot="1" x14ac:dyDescent="0.25">
      <c r="A22" s="87" t="s">
        <v>277</v>
      </c>
      <c r="F22" s="235"/>
      <c r="H22" s="109"/>
      <c r="J22" s="237"/>
    </row>
    <row r="23" spans="1:11" x14ac:dyDescent="0.2">
      <c r="A23" s="90" t="s">
        <v>278</v>
      </c>
      <c r="B23" s="212" t="s">
        <v>205</v>
      </c>
      <c r="C23" s="213">
        <f>IF(B23="Y", 1, 0)</f>
        <v>0</v>
      </c>
      <c r="D23" s="214" t="s">
        <v>205</v>
      </c>
      <c r="E23" s="213">
        <f>IF(D23="Y", 2, 0)</f>
        <v>0</v>
      </c>
      <c r="F23" s="215" t="s">
        <v>205</v>
      </c>
      <c r="G23" s="213">
        <f>IF(F23="Y", 1, 0)</f>
        <v>0</v>
      </c>
      <c r="H23" s="93" t="s">
        <v>205</v>
      </c>
      <c r="I23" s="91">
        <f>IF(H23="Y", 1, 0)</f>
        <v>0</v>
      </c>
      <c r="J23" s="217" t="s">
        <v>205</v>
      </c>
      <c r="K23" s="218">
        <f>IF(J23="Y", 1, 0)</f>
        <v>0</v>
      </c>
    </row>
    <row r="24" spans="1:11" x14ac:dyDescent="0.2">
      <c r="A24" s="100" t="s">
        <v>279</v>
      </c>
      <c r="B24" s="219" t="s">
        <v>205</v>
      </c>
      <c r="C24" s="220">
        <f>IF(B24="Y", 2, 0)</f>
        <v>0</v>
      </c>
      <c r="D24" s="221" t="s">
        <v>205</v>
      </c>
      <c r="E24" s="220">
        <f>IF(D24="Y", 2, 0)</f>
        <v>0</v>
      </c>
      <c r="F24" s="222" t="s">
        <v>205</v>
      </c>
      <c r="G24" s="220">
        <f>IF(F24="Y", -1, 0)</f>
        <v>0</v>
      </c>
      <c r="H24" s="98" t="s">
        <v>205</v>
      </c>
      <c r="I24" s="96">
        <f>IF(H24="Y", 1, 0)</f>
        <v>0</v>
      </c>
      <c r="J24" s="224" t="s">
        <v>205</v>
      </c>
      <c r="K24" s="225">
        <f>IF(J24="Y", -1, 0)</f>
        <v>0</v>
      </c>
    </row>
    <row r="25" spans="1:11" x14ac:dyDescent="0.2">
      <c r="A25" s="100" t="s">
        <v>280</v>
      </c>
      <c r="B25" s="219" t="s">
        <v>205</v>
      </c>
      <c r="C25" s="220">
        <f>IF(B25="Y", 1, 0)</f>
        <v>0</v>
      </c>
      <c r="D25" s="221" t="s">
        <v>205</v>
      </c>
      <c r="E25" s="220">
        <f>IF(D25="Y", 1, 0)</f>
        <v>0</v>
      </c>
      <c r="F25" s="222" t="s">
        <v>205</v>
      </c>
      <c r="G25" s="220">
        <f>IF(F25="Y", 1, 0)</f>
        <v>0</v>
      </c>
      <c r="H25" s="98" t="s">
        <v>205</v>
      </c>
      <c r="I25" s="96">
        <f>IF(H25="Y", 1, 0)</f>
        <v>0</v>
      </c>
      <c r="J25" s="224" t="s">
        <v>205</v>
      </c>
      <c r="K25" s="225">
        <f>IF(J25="Y", 1, 0)</f>
        <v>0</v>
      </c>
    </row>
    <row r="26" spans="1:11" x14ac:dyDescent="0.2">
      <c r="A26" s="100" t="s">
        <v>281</v>
      </c>
      <c r="B26" s="219" t="s">
        <v>205</v>
      </c>
      <c r="C26" s="220">
        <f>IF(B26="Y", 1, 0)</f>
        <v>0</v>
      </c>
      <c r="D26" s="221" t="s">
        <v>205</v>
      </c>
      <c r="E26" s="220">
        <f>IF(D26="Y", 1, 0)</f>
        <v>0</v>
      </c>
      <c r="F26" s="222" t="s">
        <v>205</v>
      </c>
      <c r="G26" s="220">
        <f>IF(F26="Y", 1, 0)</f>
        <v>0</v>
      </c>
      <c r="H26" s="98" t="s">
        <v>205</v>
      </c>
      <c r="I26" s="96">
        <f>IF(H26="Y", 1, 0)</f>
        <v>0</v>
      </c>
      <c r="J26" s="224" t="s">
        <v>205</v>
      </c>
      <c r="K26" s="225">
        <f>IF(J26="Y", -1, 0)</f>
        <v>0</v>
      </c>
    </row>
    <row r="27" spans="1:11" x14ac:dyDescent="0.2">
      <c r="A27" s="100" t="s">
        <v>282</v>
      </c>
      <c r="B27" s="219" t="s">
        <v>205</v>
      </c>
      <c r="C27" s="220">
        <f>IF(B27="Y", 1, 0)</f>
        <v>0</v>
      </c>
      <c r="D27" s="221" t="s">
        <v>205</v>
      </c>
      <c r="E27" s="220">
        <f>IF(D27="Y", 1, 0)</f>
        <v>0</v>
      </c>
      <c r="F27" s="222" t="s">
        <v>205</v>
      </c>
      <c r="G27" s="220">
        <f>IF(F27="Y", -1, 0)</f>
        <v>0</v>
      </c>
      <c r="H27" s="98" t="s">
        <v>205</v>
      </c>
      <c r="I27" s="96">
        <f>IF(H27="Y", -1, 0)</f>
        <v>0</v>
      </c>
      <c r="J27" s="224" t="s">
        <v>205</v>
      </c>
      <c r="K27" s="225">
        <f>IF(J27="Y", -1, 0)</f>
        <v>0</v>
      </c>
    </row>
    <row r="28" spans="1:11" x14ac:dyDescent="0.2">
      <c r="A28" s="100" t="s">
        <v>283</v>
      </c>
      <c r="B28" s="219" t="s">
        <v>205</v>
      </c>
      <c r="C28" s="220">
        <f>IF(B28="Y", 1, 0)</f>
        <v>0</v>
      </c>
      <c r="D28" s="221" t="s">
        <v>205</v>
      </c>
      <c r="E28" s="220">
        <f>IF(D28="Y", 1, 0)</f>
        <v>0</v>
      </c>
      <c r="F28" s="222" t="s">
        <v>205</v>
      </c>
      <c r="G28" s="220">
        <f>IF(F28="Y", 1, 0)</f>
        <v>0</v>
      </c>
      <c r="H28" s="98" t="s">
        <v>205</v>
      </c>
      <c r="I28" s="96">
        <f>IF(H28="Y", 1, 0)</f>
        <v>0</v>
      </c>
      <c r="J28" s="224" t="s">
        <v>205</v>
      </c>
      <c r="K28" s="225">
        <f>IF(J28="Y", 1, 0)</f>
        <v>0</v>
      </c>
    </row>
    <row r="29" spans="1:11" x14ac:dyDescent="0.2">
      <c r="A29" s="100" t="s">
        <v>284</v>
      </c>
      <c r="B29" s="219" t="s">
        <v>205</v>
      </c>
      <c r="C29" s="220">
        <f>IF(B29="Y", 2, 0)</f>
        <v>0</v>
      </c>
      <c r="D29" s="221" t="s">
        <v>205</v>
      </c>
      <c r="E29" s="220">
        <f>IF(D29="Y", 2, 0)</f>
        <v>0</v>
      </c>
      <c r="F29" s="222" t="s">
        <v>205</v>
      </c>
      <c r="G29" s="220">
        <f>IF(F29="Y", 2, 0)</f>
        <v>0</v>
      </c>
      <c r="H29" s="98" t="s">
        <v>205</v>
      </c>
      <c r="I29" s="96">
        <f>IF(H29="Y", 2, 0)</f>
        <v>0</v>
      </c>
      <c r="J29" s="224" t="s">
        <v>205</v>
      </c>
      <c r="K29" s="225">
        <f>IF(J29="Y", 2, 0)</f>
        <v>0</v>
      </c>
    </row>
    <row r="30" spans="1:11" x14ac:dyDescent="0.2">
      <c r="A30" s="100" t="s">
        <v>285</v>
      </c>
      <c r="B30" s="219" t="s">
        <v>205</v>
      </c>
      <c r="C30" s="220">
        <f>IF(B30="Y", 2, 0)</f>
        <v>0</v>
      </c>
      <c r="D30" s="221" t="s">
        <v>205</v>
      </c>
      <c r="E30" s="220">
        <f>IF(D30="Y", 2, 0)</f>
        <v>0</v>
      </c>
      <c r="F30" s="222" t="s">
        <v>205</v>
      </c>
      <c r="G30" s="220">
        <f>IF(F30="Y", 1, 0)</f>
        <v>0</v>
      </c>
      <c r="H30" s="98" t="s">
        <v>205</v>
      </c>
      <c r="I30" s="96">
        <f>IF(H30="Y", 1, 0)</f>
        <v>0</v>
      </c>
      <c r="J30" s="224" t="s">
        <v>205</v>
      </c>
      <c r="K30" s="225">
        <f>IF(J30="Y", 2, 0)</f>
        <v>0</v>
      </c>
    </row>
    <row r="31" spans="1:11" x14ac:dyDescent="0.2">
      <c r="A31" s="100" t="s">
        <v>286</v>
      </c>
      <c r="B31" s="219" t="s">
        <v>205</v>
      </c>
      <c r="C31" s="220">
        <f>IF(B31="Y", 1, 0)</f>
        <v>0</v>
      </c>
      <c r="D31" s="221" t="s">
        <v>205</v>
      </c>
      <c r="E31" s="220">
        <f>IF(D31="Y", 2, 0)</f>
        <v>0</v>
      </c>
      <c r="F31" s="222" t="s">
        <v>205</v>
      </c>
      <c r="G31" s="220">
        <f>IF(F31="Y", 2, 0)</f>
        <v>0</v>
      </c>
      <c r="H31" s="98" t="s">
        <v>205</v>
      </c>
      <c r="I31" s="96">
        <f>IF(H31="Y", 2, 0)</f>
        <v>0</v>
      </c>
      <c r="J31" s="224" t="s">
        <v>205</v>
      </c>
      <c r="K31" s="225">
        <f>IF(J31="Y", 1, 0)</f>
        <v>0</v>
      </c>
    </row>
    <row r="32" spans="1:11" ht="13.5" thickBot="1" x14ac:dyDescent="0.25">
      <c r="A32" s="110" t="s">
        <v>287</v>
      </c>
      <c r="B32" s="226" t="s">
        <v>205</v>
      </c>
      <c r="C32" s="227">
        <f>IF(B32="Y", -1, 0)</f>
        <v>0</v>
      </c>
      <c r="D32" s="228" t="s">
        <v>205</v>
      </c>
      <c r="E32" s="227">
        <f>IF(D32="Y", -1, 0)</f>
        <v>0</v>
      </c>
      <c r="F32" s="229" t="s">
        <v>205</v>
      </c>
      <c r="G32" s="227">
        <f>IF(F32="Y", 1, 0)</f>
        <v>0</v>
      </c>
      <c r="H32" s="106" t="s">
        <v>205</v>
      </c>
      <c r="I32" s="104">
        <f>IF(H32="Y", 1, 0)</f>
        <v>0</v>
      </c>
      <c r="J32" s="231" t="s">
        <v>205</v>
      </c>
      <c r="K32" s="232">
        <f>IF(J32="Y", 1, 0)</f>
        <v>0</v>
      </c>
    </row>
    <row r="33" spans="1:11" ht="13.5" thickBot="1" x14ac:dyDescent="0.25">
      <c r="A33" s="87" t="s">
        <v>288</v>
      </c>
      <c r="B33" s="238"/>
      <c r="D33" s="239"/>
      <c r="F33" s="240"/>
      <c r="H33" s="112"/>
      <c r="J33" s="242"/>
    </row>
    <row r="34" spans="1:11" x14ac:dyDescent="0.2">
      <c r="A34" s="113" t="s">
        <v>289</v>
      </c>
      <c r="B34" s="212"/>
      <c r="C34" s="213"/>
      <c r="D34" s="214"/>
      <c r="E34" s="213"/>
      <c r="F34" s="215"/>
      <c r="G34" s="213"/>
      <c r="H34" s="93"/>
      <c r="I34" s="91"/>
      <c r="J34" s="217"/>
      <c r="K34" s="218"/>
    </row>
    <row r="35" spans="1:11" x14ac:dyDescent="0.2">
      <c r="A35" s="101" t="s">
        <v>290</v>
      </c>
      <c r="B35" s="219" t="s">
        <v>205</v>
      </c>
      <c r="C35" s="220">
        <f>IF(B35="Y", 1, 0)</f>
        <v>0</v>
      </c>
      <c r="D35" s="221" t="s">
        <v>205</v>
      </c>
      <c r="E35" s="220">
        <f>IF(D35="Y", 1, 0)</f>
        <v>0</v>
      </c>
      <c r="F35" s="222" t="s">
        <v>205</v>
      </c>
      <c r="G35" s="220">
        <f>IF(F35="Y", 1, 0)</f>
        <v>0</v>
      </c>
      <c r="H35" s="98" t="s">
        <v>205</v>
      </c>
      <c r="I35" s="96">
        <f>IF(H35="Y", 1, 0)</f>
        <v>0</v>
      </c>
      <c r="J35" s="224" t="s">
        <v>205</v>
      </c>
      <c r="K35" s="225">
        <f>IF(J35="Y", -1, 0)</f>
        <v>0</v>
      </c>
    </row>
    <row r="36" spans="1:11" x14ac:dyDescent="0.2">
      <c r="A36" s="101" t="s">
        <v>291</v>
      </c>
      <c r="B36" s="219" t="s">
        <v>205</v>
      </c>
      <c r="C36" s="220">
        <f>IF(B36="Y", 2, 0)</f>
        <v>0</v>
      </c>
      <c r="D36" s="221" t="s">
        <v>205</v>
      </c>
      <c r="E36" s="220">
        <f>IF(D36="Y", 2, 0)</f>
        <v>0</v>
      </c>
      <c r="F36" s="222" t="s">
        <v>205</v>
      </c>
      <c r="G36" s="220">
        <f>IF(F36="Y", 2, 0)</f>
        <v>0</v>
      </c>
      <c r="H36" s="98" t="s">
        <v>205</v>
      </c>
      <c r="I36" s="96">
        <f>IF(H36="Y", 2, 0)</f>
        <v>0</v>
      </c>
      <c r="J36" s="224" t="s">
        <v>205</v>
      </c>
      <c r="K36" s="225">
        <f>IF(J36="Y", -1, 0)</f>
        <v>0</v>
      </c>
    </row>
    <row r="37" spans="1:11" x14ac:dyDescent="0.2">
      <c r="A37" s="101" t="s">
        <v>292</v>
      </c>
      <c r="B37" s="219" t="s">
        <v>205</v>
      </c>
      <c r="C37" s="220">
        <f>IF(B37="Y", 1, 0)</f>
        <v>0</v>
      </c>
      <c r="D37" s="221" t="s">
        <v>205</v>
      </c>
      <c r="E37" s="220">
        <f>IF(D37="Y", 1, 0)</f>
        <v>0</v>
      </c>
      <c r="F37" s="222" t="s">
        <v>205</v>
      </c>
      <c r="G37" s="220">
        <f>IF(F37="Y", 2, 0)</f>
        <v>0</v>
      </c>
      <c r="H37" s="98" t="s">
        <v>251</v>
      </c>
      <c r="I37" s="96">
        <f>IF(H37="Y", 2, 0)</f>
        <v>2</v>
      </c>
      <c r="J37" s="224" t="s">
        <v>205</v>
      </c>
      <c r="K37" s="225">
        <f>IF(J37="Y", 2, 0)</f>
        <v>0</v>
      </c>
    </row>
    <row r="38" spans="1:11" x14ac:dyDescent="0.2">
      <c r="A38" s="101" t="s">
        <v>293</v>
      </c>
      <c r="B38" s="219" t="s">
        <v>205</v>
      </c>
      <c r="C38" s="220">
        <f>IF(B38="Y", 1, 0)</f>
        <v>0</v>
      </c>
      <c r="D38" s="221" t="s">
        <v>205</v>
      </c>
      <c r="E38" s="220">
        <f>IF(D38="Y", 1, 0)</f>
        <v>0</v>
      </c>
      <c r="F38" s="222" t="s">
        <v>205</v>
      </c>
      <c r="G38" s="220">
        <f>IF(F38="Y", 1, 0)</f>
        <v>0</v>
      </c>
      <c r="H38" s="98" t="s">
        <v>205</v>
      </c>
      <c r="I38" s="96">
        <f>IF(H38="Y", 1, 0)</f>
        <v>0</v>
      </c>
      <c r="J38" s="224" t="s">
        <v>205</v>
      </c>
      <c r="K38" s="225">
        <f>IF(J38="Y", 2, 0)</f>
        <v>0</v>
      </c>
    </row>
    <row r="39" spans="1:11" ht="13.5" thickBot="1" x14ac:dyDescent="0.25">
      <c r="A39" s="114" t="s">
        <v>294</v>
      </c>
      <c r="B39" s="243" t="s">
        <v>205</v>
      </c>
      <c r="C39" s="244">
        <f>IF(B39="Y", -1, 0)</f>
        <v>0</v>
      </c>
      <c r="D39" s="245" t="s">
        <v>205</v>
      </c>
      <c r="E39" s="244">
        <f>IF(D39="Y", -1, 0)</f>
        <v>0</v>
      </c>
      <c r="F39" s="246" t="s">
        <v>205</v>
      </c>
      <c r="G39" s="244">
        <f>IF(F39="Y", -1, 0)</f>
        <v>0</v>
      </c>
      <c r="H39" s="117" t="s">
        <v>205</v>
      </c>
      <c r="I39" s="115">
        <f>IF(H39="Y", -1, 0)</f>
        <v>0</v>
      </c>
      <c r="J39" s="248" t="s">
        <v>205</v>
      </c>
      <c r="K39" s="249">
        <f>IF(J39="Y", 1, 0)</f>
        <v>0</v>
      </c>
    </row>
    <row r="40" spans="1:11" ht="13.5" thickTop="1" x14ac:dyDescent="0.2">
      <c r="A40" s="118" t="s">
        <v>295</v>
      </c>
      <c r="B40" s="250" t="s">
        <v>205</v>
      </c>
      <c r="C40" s="251">
        <f>IF(B40="Y", 1, 0)</f>
        <v>0</v>
      </c>
      <c r="D40" s="252" t="s">
        <v>205</v>
      </c>
      <c r="E40" s="251">
        <f>IF(D40="Y", 1, 0)</f>
        <v>0</v>
      </c>
      <c r="F40" s="253" t="s">
        <v>205</v>
      </c>
      <c r="G40" s="251">
        <f>IF(F40="Y", 1, 0)</f>
        <v>0</v>
      </c>
      <c r="H40" s="121" t="s">
        <v>251</v>
      </c>
      <c r="I40" s="119">
        <f>IF(H40="Y", 1, 0)</f>
        <v>1</v>
      </c>
      <c r="J40" s="255" t="s">
        <v>205</v>
      </c>
      <c r="K40" s="256">
        <f>IF(J40="Y", 2, 0)</f>
        <v>0</v>
      </c>
    </row>
    <row r="41" spans="1:11" ht="13.5" thickBot="1" x14ac:dyDescent="0.25">
      <c r="A41" s="122" t="s">
        <v>296</v>
      </c>
      <c r="B41" s="226" t="s">
        <v>205</v>
      </c>
      <c r="C41" s="227">
        <f>IF(B41="Y", -1, 0)</f>
        <v>0</v>
      </c>
      <c r="D41" s="228" t="s">
        <v>205</v>
      </c>
      <c r="E41" s="227">
        <f>IF(D41="Y", -1, 0)</f>
        <v>0</v>
      </c>
      <c r="F41" s="229" t="s">
        <v>205</v>
      </c>
      <c r="G41" s="227">
        <f>IF(F41="Y", 1, 0)</f>
        <v>0</v>
      </c>
      <c r="H41" s="106" t="s">
        <v>251</v>
      </c>
      <c r="I41" s="104">
        <f>IF(H41="Y", 1, 0)</f>
        <v>1</v>
      </c>
      <c r="J41" s="231" t="s">
        <v>205</v>
      </c>
      <c r="K41" s="232">
        <f>IF(J41="Y", 2, 0)</f>
        <v>0</v>
      </c>
    </row>
    <row r="42" spans="1:11" ht="13.5" thickBot="1" x14ac:dyDescent="0.25">
      <c r="A42" s="87" t="s">
        <v>297</v>
      </c>
      <c r="B42" s="233"/>
      <c r="D42" s="234"/>
      <c r="F42" s="235"/>
      <c r="H42" s="109"/>
      <c r="J42" s="237"/>
    </row>
    <row r="43" spans="1:11" x14ac:dyDescent="0.2">
      <c r="A43" s="113" t="s">
        <v>298</v>
      </c>
      <c r="B43" s="212" t="s">
        <v>205</v>
      </c>
      <c r="C43" s="213">
        <f>IF(B43="Y", 2, 0)</f>
        <v>0</v>
      </c>
      <c r="D43" s="214" t="s">
        <v>205</v>
      </c>
      <c r="E43" s="213">
        <f>IF(D43="Y", 1, 0)</f>
        <v>0</v>
      </c>
      <c r="F43" s="215" t="s">
        <v>205</v>
      </c>
      <c r="G43" s="213">
        <f>IF(F43="Y", 2, 0)</f>
        <v>0</v>
      </c>
      <c r="H43" s="93" t="s">
        <v>251</v>
      </c>
      <c r="I43" s="91">
        <f>IF(H43="Y", 1, 0)</f>
        <v>1</v>
      </c>
      <c r="J43" s="217" t="s">
        <v>205</v>
      </c>
      <c r="K43" s="218">
        <f>IF(J43="Y", 1, 0)</f>
        <v>0</v>
      </c>
    </row>
    <row r="44" spans="1:11" x14ac:dyDescent="0.2">
      <c r="A44" s="102" t="s">
        <v>299</v>
      </c>
      <c r="B44" s="219" t="s">
        <v>205</v>
      </c>
      <c r="C44" s="220">
        <f>IF(B44="Y", 2, 0)</f>
        <v>0</v>
      </c>
      <c r="D44" s="221" t="s">
        <v>205</v>
      </c>
      <c r="E44" s="220">
        <f>IF(D44="Y", 2, 0)</f>
        <v>0</v>
      </c>
      <c r="F44" s="222" t="s">
        <v>205</v>
      </c>
      <c r="G44" s="220">
        <f>IF(F44="Y", 2, 0)</f>
        <v>0</v>
      </c>
      <c r="H44" s="98" t="s">
        <v>205</v>
      </c>
      <c r="I44" s="96">
        <f>IF(H44="Y", 2, 0)</f>
        <v>0</v>
      </c>
      <c r="J44" s="224" t="s">
        <v>205</v>
      </c>
      <c r="K44" s="225">
        <f>IF(J44="Y", 2, 0)</f>
        <v>0</v>
      </c>
    </row>
    <row r="45" spans="1:11" x14ac:dyDescent="0.2">
      <c r="A45" s="102" t="s">
        <v>295</v>
      </c>
      <c r="B45" s="219" t="s">
        <v>205</v>
      </c>
      <c r="C45" s="220">
        <f>IF(B45="Y", 1, 0)</f>
        <v>0</v>
      </c>
      <c r="D45" s="221" t="s">
        <v>205</v>
      </c>
      <c r="E45" s="220">
        <f>IF(D45="Y", 1, 0)</f>
        <v>0</v>
      </c>
      <c r="F45" s="222" t="s">
        <v>205</v>
      </c>
      <c r="G45" s="220">
        <f>IF(F45="Y", 1, 0)</f>
        <v>0</v>
      </c>
      <c r="H45" s="98" t="s">
        <v>251</v>
      </c>
      <c r="I45" s="96">
        <f>IF(H45="Y", 1, 0)</f>
        <v>1</v>
      </c>
      <c r="J45" s="224" t="s">
        <v>205</v>
      </c>
      <c r="K45" s="225">
        <f>IF(J45="Y", 2, 0)</f>
        <v>0</v>
      </c>
    </row>
    <row r="46" spans="1:11" x14ac:dyDescent="0.2">
      <c r="A46" s="102" t="s">
        <v>300</v>
      </c>
      <c r="B46" s="219" t="s">
        <v>205</v>
      </c>
      <c r="C46" s="220">
        <f>IF(B46="Y", -1, 0)</f>
        <v>0</v>
      </c>
      <c r="D46" s="221" t="s">
        <v>205</v>
      </c>
      <c r="E46" s="220">
        <f>IF(D46="Y", -1, 0)</f>
        <v>0</v>
      </c>
      <c r="F46" s="222" t="s">
        <v>205</v>
      </c>
      <c r="G46" s="220">
        <f>IF(F46="Y", 1, 0)</f>
        <v>0</v>
      </c>
      <c r="H46" s="98" t="s">
        <v>251</v>
      </c>
      <c r="I46" s="96">
        <f>IF(H46="Y", 1, 0)</f>
        <v>1</v>
      </c>
      <c r="J46" s="224" t="s">
        <v>205</v>
      </c>
      <c r="K46" s="225">
        <f>IF(J46="Y", 2, 0)</f>
        <v>0</v>
      </c>
    </row>
    <row r="47" spans="1:11" x14ac:dyDescent="0.2">
      <c r="A47" s="102" t="s">
        <v>301</v>
      </c>
      <c r="B47" s="219" t="s">
        <v>205</v>
      </c>
      <c r="C47" s="220">
        <f>IF(B47="Y", 2, 0)</f>
        <v>0</v>
      </c>
      <c r="D47" s="221" t="s">
        <v>205</v>
      </c>
      <c r="E47" s="220">
        <f>IF(D47="Y", 2, 0)</f>
        <v>0</v>
      </c>
      <c r="F47" s="222" t="s">
        <v>205</v>
      </c>
      <c r="G47" s="220">
        <f>IF(F47="Y", 2, 0)</f>
        <v>0</v>
      </c>
      <c r="H47" s="98" t="s">
        <v>205</v>
      </c>
      <c r="I47" s="96">
        <f>IF(H47="Y", 2, 0)</f>
        <v>0</v>
      </c>
      <c r="J47" s="224" t="s">
        <v>205</v>
      </c>
      <c r="K47" s="225">
        <f>IF(J47="Y", -1, 0)</f>
        <v>0</v>
      </c>
    </row>
    <row r="48" spans="1:11" x14ac:dyDescent="0.2">
      <c r="A48" s="102" t="s">
        <v>302</v>
      </c>
      <c r="B48" s="219" t="s">
        <v>205</v>
      </c>
      <c r="C48" s="220">
        <f>IF(B48="Y", 1, 0)</f>
        <v>0</v>
      </c>
      <c r="D48" s="221" t="s">
        <v>205</v>
      </c>
      <c r="E48" s="220">
        <f>IF(D48="Y", -1, 0)</f>
        <v>0</v>
      </c>
      <c r="F48" s="222" t="s">
        <v>205</v>
      </c>
      <c r="G48" s="220">
        <f>IF(F48="Y", 1, 0)</f>
        <v>0</v>
      </c>
      <c r="H48" s="98" t="s">
        <v>205</v>
      </c>
      <c r="I48" s="96">
        <f>IF(H48="Y", -1, 0)</f>
        <v>0</v>
      </c>
      <c r="J48" s="224" t="s">
        <v>205</v>
      </c>
      <c r="K48" s="225">
        <f>IF(J48="Y", 1, 0)</f>
        <v>0</v>
      </c>
    </row>
    <row r="49" spans="1:11" x14ac:dyDescent="0.2">
      <c r="A49" s="102" t="s">
        <v>303</v>
      </c>
      <c r="B49" s="219" t="s">
        <v>205</v>
      </c>
      <c r="C49" s="220">
        <f>IF(B49="Y", 2, 0)</f>
        <v>0</v>
      </c>
      <c r="D49" s="221" t="s">
        <v>205</v>
      </c>
      <c r="E49" s="220">
        <f>IF(D49="Y", 2, 0)</f>
        <v>0</v>
      </c>
      <c r="F49" s="222" t="s">
        <v>205</v>
      </c>
      <c r="G49" s="220">
        <f>IF(F49="Y", 2, 0)</f>
        <v>0</v>
      </c>
      <c r="H49" s="98" t="s">
        <v>205</v>
      </c>
      <c r="I49" s="96">
        <f>IF(H49="Y", 2, 0)</f>
        <v>0</v>
      </c>
      <c r="J49" s="224" t="s">
        <v>205</v>
      </c>
      <c r="K49" s="225">
        <f>IF(J49="Y", -1, 0)</f>
        <v>0</v>
      </c>
    </row>
    <row r="50" spans="1:11" x14ac:dyDescent="0.2">
      <c r="A50" s="102" t="s">
        <v>304</v>
      </c>
      <c r="B50" s="219" t="s">
        <v>205</v>
      </c>
      <c r="C50" s="220">
        <f>IF(B50="Y", -1, 0)</f>
        <v>0</v>
      </c>
      <c r="D50" s="221" t="s">
        <v>205</v>
      </c>
      <c r="E50" s="220">
        <f>IF(D50="Y", -1, 0)</f>
        <v>0</v>
      </c>
      <c r="F50" s="222" t="s">
        <v>205</v>
      </c>
      <c r="G50" s="220">
        <f>IF(F50="Y", -1, 0)</f>
        <v>0</v>
      </c>
      <c r="H50" s="98" t="s">
        <v>205</v>
      </c>
      <c r="I50" s="96">
        <f>IF(H50="Y", -1, 0)</f>
        <v>0</v>
      </c>
      <c r="J50" s="224" t="s">
        <v>205</v>
      </c>
      <c r="K50" s="225">
        <f>IF(J50="Y", 1, 0)</f>
        <v>0</v>
      </c>
    </row>
    <row r="51" spans="1:11" ht="13.5" thickBot="1" x14ac:dyDescent="0.25">
      <c r="A51" s="122" t="s">
        <v>305</v>
      </c>
      <c r="B51" s="226" t="s">
        <v>205</v>
      </c>
      <c r="C51" s="227">
        <f>IF(B51="Y", 1, 0)</f>
        <v>0</v>
      </c>
      <c r="D51" s="228" t="s">
        <v>205</v>
      </c>
      <c r="E51" s="227">
        <f>IF(D51="Y", 2, 0)</f>
        <v>0</v>
      </c>
      <c r="F51" s="229" t="s">
        <v>205</v>
      </c>
      <c r="G51" s="227">
        <f>IF(F51="Y", 1, 0)</f>
        <v>0</v>
      </c>
      <c r="H51" s="106" t="s">
        <v>205</v>
      </c>
      <c r="I51" s="104">
        <f>IF(H51="Y", 2, 0)</f>
        <v>0</v>
      </c>
      <c r="J51" s="231" t="s">
        <v>205</v>
      </c>
      <c r="K51" s="232">
        <f>IF(J51="Y", 1, 0)</f>
        <v>0</v>
      </c>
    </row>
    <row r="52" spans="1:11" ht="13.5" thickBot="1" x14ac:dyDescent="0.25">
      <c r="A52" s="87" t="s">
        <v>306</v>
      </c>
      <c r="B52" s="233"/>
      <c r="D52" s="234"/>
      <c r="F52" s="235"/>
      <c r="H52" s="109"/>
      <c r="J52" s="237"/>
    </row>
    <row r="53" spans="1:11" x14ac:dyDescent="0.2">
      <c r="A53" s="113" t="s">
        <v>307</v>
      </c>
      <c r="B53" s="212" t="s">
        <v>205</v>
      </c>
      <c r="C53" s="213">
        <f>IF(B53="Y", 2, 0)</f>
        <v>0</v>
      </c>
      <c r="D53" s="214" t="s">
        <v>205</v>
      </c>
      <c r="E53" s="213">
        <f t="shared" ref="E53:E58" si="14">IF(D53="Y", 1, 0)</f>
        <v>0</v>
      </c>
      <c r="F53" s="215" t="s">
        <v>205</v>
      </c>
      <c r="G53" s="213">
        <f>IF(F53="Y", 2, 0)</f>
        <v>0</v>
      </c>
      <c r="H53" s="93" t="s">
        <v>251</v>
      </c>
      <c r="I53" s="91">
        <f>IF(H53="Y", 2, 0)</f>
        <v>2</v>
      </c>
      <c r="J53" s="217" t="s">
        <v>205</v>
      </c>
      <c r="K53" s="218">
        <f>IF(J53="Y", 1, 0)</f>
        <v>0</v>
      </c>
    </row>
    <row r="54" spans="1:11" x14ac:dyDescent="0.2">
      <c r="A54" s="102" t="s">
        <v>308</v>
      </c>
      <c r="B54" s="219" t="s">
        <v>205</v>
      </c>
      <c r="C54" s="220">
        <f>IF(B54="Y", 2, 0)</f>
        <v>0</v>
      </c>
      <c r="D54" s="221" t="s">
        <v>205</v>
      </c>
      <c r="E54" s="220">
        <f t="shared" si="14"/>
        <v>0</v>
      </c>
      <c r="F54" s="222" t="s">
        <v>205</v>
      </c>
      <c r="G54" s="220">
        <f>IF(F54="Y", 2, 0)</f>
        <v>0</v>
      </c>
      <c r="H54" s="98" t="s">
        <v>205</v>
      </c>
      <c r="I54" s="96">
        <f>IF(H54="Y", 1, 0)</f>
        <v>0</v>
      </c>
      <c r="J54" s="224" t="s">
        <v>205</v>
      </c>
      <c r="K54" s="225">
        <f>IF(J54="Y", 1, 0)</f>
        <v>0</v>
      </c>
    </row>
    <row r="55" spans="1:11" x14ac:dyDescent="0.2">
      <c r="A55" s="102" t="s">
        <v>309</v>
      </c>
      <c r="B55" s="219" t="s">
        <v>205</v>
      </c>
      <c r="C55" s="220">
        <f>IF(B55="Y", 2, 0)</f>
        <v>0</v>
      </c>
      <c r="D55" s="221" t="s">
        <v>205</v>
      </c>
      <c r="E55" s="220">
        <f t="shared" si="14"/>
        <v>0</v>
      </c>
      <c r="F55" s="222" t="s">
        <v>205</v>
      </c>
      <c r="G55" s="220">
        <f>IF(F55="Y", 2, 0)</f>
        <v>0</v>
      </c>
      <c r="H55" s="98" t="s">
        <v>205</v>
      </c>
      <c r="I55" s="96">
        <f>IF(H55="Y", 2, 0)</f>
        <v>0</v>
      </c>
      <c r="J55" s="224" t="s">
        <v>205</v>
      </c>
      <c r="K55" s="225">
        <f>IF(J55="Y", 2, 0)</f>
        <v>0</v>
      </c>
    </row>
    <row r="56" spans="1:11" x14ac:dyDescent="0.2">
      <c r="A56" s="102" t="s">
        <v>310</v>
      </c>
      <c r="B56" s="219" t="s">
        <v>205</v>
      </c>
      <c r="C56" s="220">
        <f>IF(B56="Y", 2, 0)</f>
        <v>0</v>
      </c>
      <c r="D56" s="221" t="s">
        <v>205</v>
      </c>
      <c r="E56" s="220">
        <f t="shared" si="14"/>
        <v>0</v>
      </c>
      <c r="F56" s="222" t="s">
        <v>205</v>
      </c>
      <c r="G56" s="220">
        <f>IF(F56="Y", 2, 0)</f>
        <v>0</v>
      </c>
      <c r="H56" s="98" t="s">
        <v>205</v>
      </c>
      <c r="I56" s="96">
        <f>IF(H56="Y", 1, 0)</f>
        <v>0</v>
      </c>
      <c r="J56" s="224" t="s">
        <v>205</v>
      </c>
      <c r="K56" s="225">
        <f>IF(J56="Y", -1, 0)</f>
        <v>0</v>
      </c>
    </row>
    <row r="57" spans="1:11" x14ac:dyDescent="0.2">
      <c r="A57" s="102" t="s">
        <v>311</v>
      </c>
      <c r="B57" s="219" t="s">
        <v>205</v>
      </c>
      <c r="C57" s="220">
        <f>IF(B57="Y", 2, 0)</f>
        <v>0</v>
      </c>
      <c r="D57" s="221" t="s">
        <v>205</v>
      </c>
      <c r="E57" s="220">
        <f t="shared" si="14"/>
        <v>0</v>
      </c>
      <c r="F57" s="222" t="s">
        <v>205</v>
      </c>
      <c r="G57" s="220">
        <f>IF(F57="Y", 2, 0)</f>
        <v>0</v>
      </c>
      <c r="H57" s="98" t="s">
        <v>205</v>
      </c>
      <c r="I57" s="96">
        <f>IF(H57="Y", 1, 0)</f>
        <v>0</v>
      </c>
      <c r="J57" s="224" t="s">
        <v>205</v>
      </c>
      <c r="K57" s="225">
        <f>IF(J57="Y", 1, 0)</f>
        <v>0</v>
      </c>
    </row>
    <row r="58" spans="1:11" x14ac:dyDescent="0.2">
      <c r="A58" s="102" t="s">
        <v>312</v>
      </c>
      <c r="B58" s="219" t="s">
        <v>205</v>
      </c>
      <c r="C58" s="220">
        <f>IF(B58="Y", 1, 0)</f>
        <v>0</v>
      </c>
      <c r="D58" s="221" t="s">
        <v>205</v>
      </c>
      <c r="E58" s="220">
        <f t="shared" si="14"/>
        <v>0</v>
      </c>
      <c r="F58" s="222" t="s">
        <v>205</v>
      </c>
      <c r="G58" s="220">
        <f>IF(F58="Y", 1, 0)</f>
        <v>0</v>
      </c>
      <c r="H58" s="98" t="s">
        <v>251</v>
      </c>
      <c r="I58" s="96">
        <f>IF(H58="Y", 1, 0)</f>
        <v>1</v>
      </c>
      <c r="J58" s="224" t="s">
        <v>205</v>
      </c>
      <c r="K58" s="225">
        <f>IF(J58="Y", 2, 0)</f>
        <v>0</v>
      </c>
    </row>
    <row r="59" spans="1:11" ht="13.5" thickBot="1" x14ac:dyDescent="0.25">
      <c r="A59" s="122" t="s">
        <v>313</v>
      </c>
      <c r="B59" s="226" t="s">
        <v>205</v>
      </c>
      <c r="C59" s="227">
        <f>IF(B59="Y", -1, 0)</f>
        <v>0</v>
      </c>
      <c r="D59" s="228" t="s">
        <v>205</v>
      </c>
      <c r="E59" s="227">
        <f>IF(D59="Y", -1, 0)</f>
        <v>0</v>
      </c>
      <c r="F59" s="229" t="s">
        <v>205</v>
      </c>
      <c r="G59" s="227">
        <f>IF(F59="Y", -1, 0)</f>
        <v>0</v>
      </c>
      <c r="H59" s="106" t="s">
        <v>205</v>
      </c>
      <c r="I59" s="104">
        <f>IF(H59="Y", -1, 0)</f>
        <v>0</v>
      </c>
      <c r="J59" s="231" t="s">
        <v>205</v>
      </c>
      <c r="K59" s="232">
        <f>IF(J59="Y", 1, 0)</f>
        <v>0</v>
      </c>
    </row>
    <row r="60" spans="1:11" ht="13.5" thickBot="1" x14ac:dyDescent="0.25">
      <c r="A60" s="87" t="s">
        <v>314</v>
      </c>
      <c r="B60" s="233"/>
      <c r="D60" s="234"/>
      <c r="F60" s="235"/>
      <c r="H60" s="109"/>
      <c r="J60" s="237"/>
    </row>
    <row r="61" spans="1:11" x14ac:dyDescent="0.2">
      <c r="A61" s="123" t="s">
        <v>315</v>
      </c>
      <c r="B61" s="212" t="s">
        <v>205</v>
      </c>
      <c r="C61" s="213">
        <f>IF(B61="Y", 2, 0)</f>
        <v>0</v>
      </c>
      <c r="D61" s="214" t="s">
        <v>205</v>
      </c>
      <c r="E61" s="213">
        <f>IF(D61="Y", 1, 0)</f>
        <v>0</v>
      </c>
      <c r="F61" s="215" t="s">
        <v>205</v>
      </c>
      <c r="G61" s="213">
        <f>IF(F61="Y", 2, 0)</f>
        <v>0</v>
      </c>
      <c r="H61" s="93" t="s">
        <v>205</v>
      </c>
      <c r="I61" s="91">
        <f>IF(H61="Y", 1, 0)</f>
        <v>0</v>
      </c>
      <c r="J61" s="217" t="s">
        <v>205</v>
      </c>
      <c r="K61" s="218">
        <f>IF(J61="Y", 1, 0)</f>
        <v>0</v>
      </c>
    </row>
    <row r="62" spans="1:11" x14ac:dyDescent="0.2">
      <c r="A62" s="102" t="s">
        <v>276</v>
      </c>
      <c r="B62" s="219" t="s">
        <v>205</v>
      </c>
      <c r="C62" s="220">
        <f>IF(B62="Y", 2, 0)</f>
        <v>0</v>
      </c>
      <c r="D62" s="221" t="s">
        <v>205</v>
      </c>
      <c r="E62" s="220">
        <f>IF(D62="Y", 2, 0)</f>
        <v>0</v>
      </c>
      <c r="F62" s="222" t="s">
        <v>205</v>
      </c>
      <c r="G62" s="220">
        <f>IF(F62="Y", 2, 0)</f>
        <v>0</v>
      </c>
      <c r="H62" s="98" t="s">
        <v>205</v>
      </c>
      <c r="I62" s="96">
        <f>IF(H62="Y", 2, 0)</f>
        <v>0</v>
      </c>
      <c r="J62" s="224" t="s">
        <v>205</v>
      </c>
      <c r="K62" s="225">
        <f>IF(J62="Y", 1, 0)</f>
        <v>0</v>
      </c>
    </row>
    <row r="63" spans="1:11" x14ac:dyDescent="0.2">
      <c r="A63" s="102" t="s">
        <v>316</v>
      </c>
      <c r="B63" s="219" t="s">
        <v>205</v>
      </c>
      <c r="C63" s="220">
        <f>IF(B63="Y", 1, 0)</f>
        <v>0</v>
      </c>
      <c r="D63" s="221" t="s">
        <v>205</v>
      </c>
      <c r="E63" s="220">
        <f>IF(D63="Y", 1, 0)</f>
        <v>0</v>
      </c>
      <c r="F63" s="222" t="s">
        <v>205</v>
      </c>
      <c r="G63" s="220">
        <f>IF(F63="Y", 1, 0)</f>
        <v>0</v>
      </c>
      <c r="H63" s="98" t="s">
        <v>205</v>
      </c>
      <c r="I63" s="96">
        <f>IF(H63="Y", 1, 0)</f>
        <v>0</v>
      </c>
      <c r="J63" s="224" t="s">
        <v>205</v>
      </c>
      <c r="K63" s="225">
        <f>IF(J63="Y", 1, 0)</f>
        <v>0</v>
      </c>
    </row>
    <row r="64" spans="1:11" x14ac:dyDescent="0.2">
      <c r="A64" s="102" t="s">
        <v>317</v>
      </c>
      <c r="B64" s="219" t="s">
        <v>205</v>
      </c>
      <c r="C64" s="220">
        <f>IF(B64="Y", 2, 0)</f>
        <v>0</v>
      </c>
      <c r="D64" s="221" t="s">
        <v>205</v>
      </c>
      <c r="E64" s="220">
        <f>IF(D64="Y", 2, 0)</f>
        <v>0</v>
      </c>
      <c r="F64" s="222" t="s">
        <v>205</v>
      </c>
      <c r="G64" s="220">
        <f>IF(F64="Y", 2, 0)</f>
        <v>0</v>
      </c>
      <c r="H64" s="98" t="s">
        <v>205</v>
      </c>
      <c r="I64" s="96">
        <f>IF(H64="Y", 2, 0)</f>
        <v>0</v>
      </c>
      <c r="J64" s="224" t="s">
        <v>205</v>
      </c>
      <c r="K64" s="225">
        <f>IF(J64="Y", -1, 0)</f>
        <v>0</v>
      </c>
    </row>
    <row r="65" spans="1:14" x14ac:dyDescent="0.2">
      <c r="A65" s="102" t="s">
        <v>305</v>
      </c>
      <c r="B65" s="219" t="s">
        <v>205</v>
      </c>
      <c r="C65" s="220">
        <f>IF(B65="Y", 1, 0)</f>
        <v>0</v>
      </c>
      <c r="D65" s="221" t="s">
        <v>205</v>
      </c>
      <c r="E65" s="220">
        <f>IF(D65="Y", 2, 0)</f>
        <v>0</v>
      </c>
      <c r="F65" s="222" t="s">
        <v>205</v>
      </c>
      <c r="G65" s="220">
        <f>IF(F65="Y", 1, 0)</f>
        <v>0</v>
      </c>
      <c r="H65" s="98" t="s">
        <v>205</v>
      </c>
      <c r="I65" s="96">
        <f>IF(H65="Y", 2, 0)</f>
        <v>0</v>
      </c>
      <c r="J65" s="224" t="s">
        <v>205</v>
      </c>
      <c r="K65" s="225">
        <f>IF(J65="Y", 1, 0)</f>
        <v>0</v>
      </c>
    </row>
    <row r="66" spans="1:14" x14ac:dyDescent="0.2">
      <c r="A66" s="102" t="s">
        <v>318</v>
      </c>
      <c r="B66" s="219" t="s">
        <v>205</v>
      </c>
      <c r="C66" s="220">
        <f>IF(B66="Y", 2, 0)</f>
        <v>0</v>
      </c>
      <c r="D66" s="221" t="s">
        <v>205</v>
      </c>
      <c r="E66" s="220">
        <f>IF(D66="Y", 1, 0)</f>
        <v>0</v>
      </c>
      <c r="F66" s="222" t="s">
        <v>205</v>
      </c>
      <c r="G66" s="220">
        <f>IF(F66="Y", 2, 0)</f>
        <v>0</v>
      </c>
      <c r="H66" s="98" t="s">
        <v>205</v>
      </c>
      <c r="I66" s="96">
        <f>IF(H66="Y", 1, 0)</f>
        <v>0</v>
      </c>
      <c r="J66" s="224" t="s">
        <v>205</v>
      </c>
      <c r="K66" s="225">
        <f>IF(J66="Y", 1, 0)</f>
        <v>0</v>
      </c>
    </row>
    <row r="67" spans="1:14" x14ac:dyDescent="0.2">
      <c r="A67" s="102" t="s">
        <v>319</v>
      </c>
      <c r="B67" s="219" t="s">
        <v>205</v>
      </c>
      <c r="C67" s="220">
        <f>IF(B67="Y", 2, 0)</f>
        <v>0</v>
      </c>
      <c r="D67" s="221" t="s">
        <v>205</v>
      </c>
      <c r="E67" s="220">
        <f>IF(D67="Y", 2, 0)</f>
        <v>0</v>
      </c>
      <c r="F67" s="222" t="s">
        <v>205</v>
      </c>
      <c r="G67" s="220">
        <f>IF(F67="Y", 2, 0)</f>
        <v>0</v>
      </c>
      <c r="H67" s="98" t="s">
        <v>205</v>
      </c>
      <c r="I67" s="96">
        <f>IF(H67="Y", 2, 0)</f>
        <v>0</v>
      </c>
      <c r="J67" s="224" t="s">
        <v>205</v>
      </c>
      <c r="K67" s="225">
        <f>IF(J67="Y", -1, 0)</f>
        <v>0</v>
      </c>
    </row>
    <row r="68" spans="1:14" x14ac:dyDescent="0.2">
      <c r="A68" s="102" t="s">
        <v>320</v>
      </c>
      <c r="B68" s="219" t="s">
        <v>205</v>
      </c>
      <c r="C68" s="220">
        <f>IF(B68="Y", 2, 0)</f>
        <v>0</v>
      </c>
      <c r="D68" s="221" t="s">
        <v>205</v>
      </c>
      <c r="E68" s="220">
        <f>IF(D68="Y", 2, 0)</f>
        <v>0</v>
      </c>
      <c r="F68" s="222" t="s">
        <v>205</v>
      </c>
      <c r="G68" s="220">
        <f>IF(F68="Y", 2, 0)</f>
        <v>0</v>
      </c>
      <c r="H68" s="98" t="s">
        <v>205</v>
      </c>
      <c r="I68" s="96">
        <f>IF(H68="Y", 2, 0)</f>
        <v>0</v>
      </c>
      <c r="J68" s="224" t="s">
        <v>205</v>
      </c>
      <c r="K68" s="225">
        <f>IF(J68="Y", 1, 0)</f>
        <v>0</v>
      </c>
    </row>
    <row r="69" spans="1:14" x14ac:dyDescent="0.2">
      <c r="A69" s="102" t="s">
        <v>321</v>
      </c>
      <c r="B69" s="219" t="s">
        <v>205</v>
      </c>
      <c r="C69" s="220">
        <f>IF(B69="Y", 2, 0)</f>
        <v>0</v>
      </c>
      <c r="D69" s="221" t="s">
        <v>205</v>
      </c>
      <c r="E69" s="220">
        <f>IF(D69="Y", 2, 0)</f>
        <v>0</v>
      </c>
      <c r="F69" s="222" t="s">
        <v>205</v>
      </c>
      <c r="G69" s="220">
        <f>IF(F69="Y", 1, 0)</f>
        <v>0</v>
      </c>
      <c r="H69" s="98" t="s">
        <v>205</v>
      </c>
      <c r="I69" s="96">
        <f>IF(H69="Y", 1, 0)</f>
        <v>0</v>
      </c>
      <c r="J69" s="224" t="s">
        <v>205</v>
      </c>
      <c r="K69" s="225">
        <f>IF(J69="Y", 1, 0)</f>
        <v>0</v>
      </c>
    </row>
    <row r="70" spans="1:14" x14ac:dyDescent="0.2">
      <c r="A70" s="102" t="s">
        <v>322</v>
      </c>
      <c r="B70" s="219" t="s">
        <v>205</v>
      </c>
      <c r="C70" s="220">
        <f>IF(B70="Y", 2, 0)</f>
        <v>0</v>
      </c>
      <c r="D70" s="221" t="s">
        <v>205</v>
      </c>
      <c r="E70" s="220">
        <f>IF(D70="Y", 2, 0)</f>
        <v>0</v>
      </c>
      <c r="F70" s="222" t="s">
        <v>205</v>
      </c>
      <c r="G70" s="220">
        <f>IF(F70="Y", 2, 0)</f>
        <v>0</v>
      </c>
      <c r="H70" s="98" t="s">
        <v>205</v>
      </c>
      <c r="I70" s="96">
        <f>IF(H70="Y", 2, 0)</f>
        <v>0</v>
      </c>
      <c r="J70" s="224" t="s">
        <v>205</v>
      </c>
      <c r="K70" s="225">
        <f t="shared" ref="K70:K71" si="15">IF(J70="Y", 1, 0)</f>
        <v>0</v>
      </c>
    </row>
    <row r="71" spans="1:14" x14ac:dyDescent="0.2">
      <c r="A71" s="102" t="s">
        <v>323</v>
      </c>
      <c r="B71" s="219" t="s">
        <v>205</v>
      </c>
      <c r="C71" s="220">
        <f>IF(B71="Y", 1, 0)</f>
        <v>0</v>
      </c>
      <c r="D71" s="221" t="s">
        <v>205</v>
      </c>
      <c r="E71" s="220">
        <f>IF(D71="Y", 2, 0)</f>
        <v>0</v>
      </c>
      <c r="F71" s="222" t="s">
        <v>205</v>
      </c>
      <c r="G71" s="220">
        <f>IF(F71="Y", 1, 0)</f>
        <v>0</v>
      </c>
      <c r="H71" s="98" t="s">
        <v>205</v>
      </c>
      <c r="I71" s="96">
        <f>IF(H71="Y", 2, 0)</f>
        <v>0</v>
      </c>
      <c r="J71" s="224" t="s">
        <v>205</v>
      </c>
      <c r="K71" s="225">
        <f t="shared" si="15"/>
        <v>0</v>
      </c>
    </row>
    <row r="72" spans="1:14" x14ac:dyDescent="0.2">
      <c r="A72" s="102" t="s">
        <v>324</v>
      </c>
      <c r="B72" s="219" t="s">
        <v>205</v>
      </c>
      <c r="C72" s="220">
        <f>IF(B72="Y", -1, 0)</f>
        <v>0</v>
      </c>
      <c r="D72" s="221" t="s">
        <v>205</v>
      </c>
      <c r="E72" s="220">
        <f>IF(D72="Y", -1, 0)</f>
        <v>0</v>
      </c>
      <c r="F72" s="222" t="s">
        <v>205</v>
      </c>
      <c r="G72" s="220">
        <f>IF(F72="Y", -1, 0)</f>
        <v>0</v>
      </c>
      <c r="H72" s="98" t="s">
        <v>205</v>
      </c>
      <c r="I72" s="96">
        <f>IF(H72="Y", -1, 0)</f>
        <v>0</v>
      </c>
      <c r="J72" s="224" t="s">
        <v>205</v>
      </c>
      <c r="K72" s="225">
        <f>IF(J72="Y", -1, 0)</f>
        <v>0</v>
      </c>
      <c r="N72" s="88"/>
    </row>
    <row r="73" spans="1:14" x14ac:dyDescent="0.2">
      <c r="A73" s="102" t="s">
        <v>325</v>
      </c>
      <c r="B73" s="219" t="s">
        <v>205</v>
      </c>
      <c r="C73" s="220">
        <f>IF(B73="Y", -1, 0)</f>
        <v>0</v>
      </c>
      <c r="D73" s="221" t="s">
        <v>205</v>
      </c>
      <c r="E73" s="220">
        <f>IF(D73="Y", -1, 0)</f>
        <v>0</v>
      </c>
      <c r="F73" s="222" t="s">
        <v>205</v>
      </c>
      <c r="G73" s="220">
        <f>IF(F73="Y", -1, 0)</f>
        <v>0</v>
      </c>
      <c r="H73" s="98" t="s">
        <v>205</v>
      </c>
      <c r="I73" s="96">
        <f>IF(H73="Y", -1, 0)</f>
        <v>0</v>
      </c>
      <c r="J73" s="224" t="s">
        <v>205</v>
      </c>
      <c r="K73" s="225">
        <f>IF(J73="Y", -1, 0)</f>
        <v>0</v>
      </c>
      <c r="N73" s="88"/>
    </row>
    <row r="74" spans="1:14" ht="13.5" thickBot="1" x14ac:dyDescent="0.25">
      <c r="A74" s="122" t="s">
        <v>326</v>
      </c>
      <c r="B74" s="226" t="s">
        <v>205</v>
      </c>
      <c r="C74" s="227">
        <f>IF(B74="Y", -1, 0)</f>
        <v>0</v>
      </c>
      <c r="D74" s="228" t="s">
        <v>205</v>
      </c>
      <c r="E74" s="227">
        <f>IF(D74="Y", -1, 0)</f>
        <v>0</v>
      </c>
      <c r="F74" s="229" t="s">
        <v>205</v>
      </c>
      <c r="G74" s="227">
        <f>IF(F74="Y", -1, 0)</f>
        <v>0</v>
      </c>
      <c r="H74" s="106" t="s">
        <v>205</v>
      </c>
      <c r="I74" s="104">
        <f>IF(H74="Y", -1, 0)</f>
        <v>0</v>
      </c>
      <c r="J74" s="231" t="s">
        <v>205</v>
      </c>
      <c r="K74" s="232">
        <f>IF(J74="Y", -1, 0)</f>
        <v>0</v>
      </c>
      <c r="N74" s="88"/>
    </row>
    <row r="75" spans="1:14" ht="13.5" thickBot="1" x14ac:dyDescent="0.25">
      <c r="A75" s="87" t="s">
        <v>327</v>
      </c>
      <c r="B75" s="233"/>
      <c r="D75" s="234"/>
      <c r="F75" s="235"/>
      <c r="H75" s="109"/>
      <c r="J75" s="237"/>
      <c r="N75" s="88"/>
    </row>
    <row r="76" spans="1:14" x14ac:dyDescent="0.2">
      <c r="A76" s="124" t="s">
        <v>328</v>
      </c>
      <c r="B76" s="212" t="s">
        <v>205</v>
      </c>
      <c r="C76" s="213">
        <f>IF(B76="Y", -1, 0)</f>
        <v>0</v>
      </c>
      <c r="D76" s="214" t="s">
        <v>205</v>
      </c>
      <c r="E76" s="213">
        <f>IF(D76="Y", 1, 0)</f>
        <v>0</v>
      </c>
      <c r="F76" s="215" t="s">
        <v>205</v>
      </c>
      <c r="G76" s="213">
        <f>IF(F76="Y", -1, 0)</f>
        <v>0</v>
      </c>
      <c r="H76" s="93" t="s">
        <v>205</v>
      </c>
      <c r="I76" s="91">
        <f>IF(H76="Y", 1, 0)</f>
        <v>0</v>
      </c>
      <c r="J76" s="217" t="s">
        <v>205</v>
      </c>
      <c r="K76" s="218">
        <f>IF(J76="Y", -1, 0)</f>
        <v>0</v>
      </c>
      <c r="N76" s="88"/>
    </row>
    <row r="77" spans="1:14" x14ac:dyDescent="0.2">
      <c r="A77" s="101" t="s">
        <v>329</v>
      </c>
      <c r="B77" s="219"/>
      <c r="C77" s="220">
        <f>IF(B77="Y", -1, 0)</f>
        <v>0</v>
      </c>
      <c r="D77" s="221"/>
      <c r="E77" s="220">
        <f>IF(D77="Y", -1, 0)</f>
        <v>0</v>
      </c>
      <c r="F77" s="222"/>
      <c r="G77" s="220">
        <f>IF(F77="Y", -1, 0)</f>
        <v>0</v>
      </c>
      <c r="H77" s="98"/>
      <c r="I77" s="96">
        <f>IF(H77="Y", -1, 0)</f>
        <v>0</v>
      </c>
      <c r="J77" s="224"/>
      <c r="K77" s="225">
        <f>IF(J77="Y", -1, 0)</f>
        <v>0</v>
      </c>
      <c r="N77" s="88"/>
    </row>
    <row r="78" spans="1:14" x14ac:dyDescent="0.2">
      <c r="A78" s="101" t="s">
        <v>330</v>
      </c>
      <c r="B78" s="219" t="s">
        <v>205</v>
      </c>
      <c r="C78" s="220">
        <f>IF(B78="Y", 1, 0)</f>
        <v>0</v>
      </c>
      <c r="D78" s="221" t="s">
        <v>205</v>
      </c>
      <c r="E78" s="220">
        <f>IF(D78="Y", 1, 0)</f>
        <v>0</v>
      </c>
      <c r="F78" s="222" t="s">
        <v>205</v>
      </c>
      <c r="G78" s="220">
        <f>IF(F78="Y", 1, 0)</f>
        <v>0</v>
      </c>
      <c r="H78" s="98" t="s">
        <v>205</v>
      </c>
      <c r="I78" s="96">
        <f>IF(H78="Y", 1, 0)</f>
        <v>0</v>
      </c>
      <c r="J78" s="224" t="s">
        <v>205</v>
      </c>
      <c r="K78" s="225">
        <f>IF(J78="Y", 1, 0)</f>
        <v>0</v>
      </c>
      <c r="N78" s="88"/>
    </row>
    <row r="79" spans="1:14" x14ac:dyDescent="0.2">
      <c r="A79" s="101" t="s">
        <v>331</v>
      </c>
      <c r="B79" s="219" t="s">
        <v>205</v>
      </c>
      <c r="C79" s="220">
        <f>IF(B79="Y", 2, 0)</f>
        <v>0</v>
      </c>
      <c r="D79" s="221" t="s">
        <v>205</v>
      </c>
      <c r="E79" s="220">
        <f>IF(D79="Y", 2, 0)</f>
        <v>0</v>
      </c>
      <c r="F79" s="222" t="s">
        <v>205</v>
      </c>
      <c r="G79" s="220">
        <f>IF(F79="Y", 2, 0)</f>
        <v>0</v>
      </c>
      <c r="H79" s="98" t="s">
        <v>205</v>
      </c>
      <c r="I79" s="96">
        <f>IF(H79="Y", 2, 0)</f>
        <v>0</v>
      </c>
      <c r="J79" s="224" t="s">
        <v>205</v>
      </c>
      <c r="K79" s="225">
        <f>IF(J79="Y", 2, 0)</f>
        <v>0</v>
      </c>
      <c r="N79" s="88"/>
    </row>
    <row r="80" spans="1:14" x14ac:dyDescent="0.2">
      <c r="A80" s="101" t="s">
        <v>332</v>
      </c>
      <c r="B80" s="219" t="s">
        <v>205</v>
      </c>
      <c r="C80" s="220">
        <f>IF(B80="Y", 1, 0)</f>
        <v>0</v>
      </c>
      <c r="D80" s="221" t="s">
        <v>205</v>
      </c>
      <c r="E80" s="220">
        <f>IF(D80="Y", 1, 0)</f>
        <v>0</v>
      </c>
      <c r="F80" s="222" t="s">
        <v>205</v>
      </c>
      <c r="G80" s="220">
        <f>IF(F80="Y", 1, 0)</f>
        <v>0</v>
      </c>
      <c r="H80" s="98" t="s">
        <v>205</v>
      </c>
      <c r="I80" s="96">
        <f>IF(H80="Y", 1, 0)</f>
        <v>0</v>
      </c>
      <c r="J80" s="224" t="s">
        <v>205</v>
      </c>
      <c r="K80" s="225">
        <f>IF(J80="Y", 1, 0)</f>
        <v>0</v>
      </c>
      <c r="N80" s="88"/>
    </row>
    <row r="81" spans="1:14" x14ac:dyDescent="0.2">
      <c r="A81" s="101" t="s">
        <v>333</v>
      </c>
      <c r="B81" s="219" t="s">
        <v>205</v>
      </c>
      <c r="C81" s="220">
        <f>IF(B81="Y", 1, 0)</f>
        <v>0</v>
      </c>
      <c r="D81" s="221" t="s">
        <v>205</v>
      </c>
      <c r="E81" s="220">
        <f>IF(D81="Y", 1, 0)</f>
        <v>0</v>
      </c>
      <c r="F81" s="222" t="s">
        <v>205</v>
      </c>
      <c r="G81" s="220">
        <f>IF(F81="Y", 1, 0)</f>
        <v>0</v>
      </c>
      <c r="H81" s="98" t="s">
        <v>205</v>
      </c>
      <c r="I81" s="96">
        <f>IF(H81="Y", 1, 0)</f>
        <v>0</v>
      </c>
      <c r="J81" s="224" t="s">
        <v>205</v>
      </c>
      <c r="K81" s="225">
        <f>IF(J81="Y", -1, 0)</f>
        <v>0</v>
      </c>
      <c r="N81" s="88"/>
    </row>
    <row r="82" spans="1:14" x14ac:dyDescent="0.2">
      <c r="A82" s="125" t="s">
        <v>334</v>
      </c>
      <c r="B82" s="219" t="s">
        <v>205</v>
      </c>
      <c r="C82" s="220">
        <f>IF(B82="Y", 1, 0)</f>
        <v>0</v>
      </c>
      <c r="D82" s="221" t="s">
        <v>205</v>
      </c>
      <c r="E82" s="220">
        <f>IF(D82="Y", 1, 0)</f>
        <v>0</v>
      </c>
      <c r="F82" s="222" t="s">
        <v>205</v>
      </c>
      <c r="G82" s="220">
        <f>IF(F82="Y", 1, 0)</f>
        <v>0</v>
      </c>
      <c r="H82" s="98" t="s">
        <v>205</v>
      </c>
      <c r="I82" s="96">
        <f>IF(H82="Y", 1, 0)</f>
        <v>0</v>
      </c>
      <c r="J82" s="224" t="s">
        <v>205</v>
      </c>
      <c r="K82" s="225">
        <f>IF(J82="Y", 2, 0)</f>
        <v>0</v>
      </c>
      <c r="N82" s="88"/>
    </row>
    <row r="83" spans="1:14" ht="13.5" thickBot="1" x14ac:dyDescent="0.25">
      <c r="A83" s="114" t="s">
        <v>335</v>
      </c>
      <c r="B83" s="243" t="s">
        <v>205</v>
      </c>
      <c r="C83" s="244">
        <f>IF(B83="Y", 1, 0)</f>
        <v>0</v>
      </c>
      <c r="D83" s="245" t="s">
        <v>205</v>
      </c>
      <c r="E83" s="244">
        <f>IF(D83="Y", 1, 0)</f>
        <v>0</v>
      </c>
      <c r="F83" s="246" t="s">
        <v>205</v>
      </c>
      <c r="G83" s="244">
        <f>IF(F83="Y", 1, 0)</f>
        <v>0</v>
      </c>
      <c r="H83" s="117" t="s">
        <v>205</v>
      </c>
      <c r="I83" s="115">
        <f>IF(H83="Y", 1, 0)</f>
        <v>0</v>
      </c>
      <c r="J83" s="248" t="s">
        <v>205</v>
      </c>
      <c r="K83" s="249">
        <f>IF(J83="Y", 2, 0)</f>
        <v>0</v>
      </c>
      <c r="N83" s="88"/>
    </row>
    <row r="84" spans="1:14" ht="14.25" thickTop="1" thickBot="1" x14ac:dyDescent="0.25">
      <c r="A84" s="126" t="s">
        <v>336</v>
      </c>
      <c r="B84" s="257" t="s">
        <v>205</v>
      </c>
      <c r="C84" s="258">
        <f>IF(B84="Y", 1, 0)</f>
        <v>0</v>
      </c>
      <c r="D84" s="259" t="s">
        <v>205</v>
      </c>
      <c r="E84" s="258">
        <f>IF(D84="Y", 1, 0)</f>
        <v>0</v>
      </c>
      <c r="F84" s="260" t="s">
        <v>205</v>
      </c>
      <c r="G84" s="258">
        <f>IF(F84="Y", 1, 0)</f>
        <v>0</v>
      </c>
      <c r="H84" s="129" t="s">
        <v>205</v>
      </c>
      <c r="I84" s="127">
        <f>IF(H84="Y", 1, 0)</f>
        <v>0</v>
      </c>
      <c r="J84" s="262" t="s">
        <v>205</v>
      </c>
      <c r="K84" s="263">
        <f>IF(J84="Y", 1, 0)</f>
        <v>0</v>
      </c>
      <c r="N84" s="88"/>
    </row>
    <row r="85" spans="1:14" ht="13.5" thickBot="1" x14ac:dyDescent="0.25">
      <c r="A85" s="87" t="s">
        <v>337</v>
      </c>
      <c r="B85" s="233"/>
      <c r="D85" s="234"/>
      <c r="F85" s="235"/>
      <c r="H85" s="109"/>
      <c r="J85" s="237"/>
      <c r="N85" s="88"/>
    </row>
    <row r="86" spans="1:14" x14ac:dyDescent="0.2">
      <c r="A86" s="90" t="s">
        <v>338</v>
      </c>
      <c r="B86" s="212"/>
      <c r="C86" s="213"/>
      <c r="D86" s="214"/>
      <c r="E86" s="213"/>
      <c r="F86" s="215"/>
      <c r="G86" s="213"/>
      <c r="H86" s="93"/>
      <c r="I86" s="91"/>
      <c r="J86" s="217"/>
      <c r="K86" s="218"/>
      <c r="N86" s="88"/>
    </row>
    <row r="87" spans="1:14" x14ac:dyDescent="0.2">
      <c r="A87" s="101" t="s">
        <v>339</v>
      </c>
      <c r="B87" s="219" t="s">
        <v>205</v>
      </c>
      <c r="C87" s="220">
        <f>IF(B87="Y", 2, 0)</f>
        <v>0</v>
      </c>
      <c r="D87" s="221" t="s">
        <v>205</v>
      </c>
      <c r="E87" s="220">
        <f>IF(D87="Y", 2, 0)</f>
        <v>0</v>
      </c>
      <c r="F87" s="222" t="s">
        <v>205</v>
      </c>
      <c r="G87" s="220">
        <f>IF(F87="Y", 2, 0)</f>
        <v>0</v>
      </c>
      <c r="H87" s="98" t="s">
        <v>205</v>
      </c>
      <c r="I87" s="96">
        <f>IF(H87="Y", 2, 0)</f>
        <v>0</v>
      </c>
      <c r="J87" s="224" t="s">
        <v>205</v>
      </c>
      <c r="K87" s="225">
        <f>IF(J87="Y", 2, 0)</f>
        <v>0</v>
      </c>
      <c r="N87" s="88"/>
    </row>
    <row r="88" spans="1:14" x14ac:dyDescent="0.2">
      <c r="A88" s="101" t="s">
        <v>340</v>
      </c>
      <c r="B88" s="219" t="s">
        <v>205</v>
      </c>
      <c r="C88" s="220">
        <f>IF(B88="Y", 1, 0)</f>
        <v>0</v>
      </c>
      <c r="D88" s="221" t="s">
        <v>205</v>
      </c>
      <c r="E88" s="220">
        <f>IF(D88="Y", 1, 0)</f>
        <v>0</v>
      </c>
      <c r="F88" s="222" t="s">
        <v>205</v>
      </c>
      <c r="G88" s="220">
        <f>IF(F88="Y", 1, 0)</f>
        <v>0</v>
      </c>
      <c r="H88" s="98" t="s">
        <v>205</v>
      </c>
      <c r="I88" s="96">
        <f>IF(H88="Y", 1, 0)</f>
        <v>0</v>
      </c>
      <c r="J88" s="224" t="s">
        <v>205</v>
      </c>
      <c r="K88" s="225">
        <f>IF(J88="Y", 1, 0)</f>
        <v>0</v>
      </c>
      <c r="N88" s="88"/>
    </row>
    <row r="89" spans="1:14" x14ac:dyDescent="0.2">
      <c r="A89" s="101" t="s">
        <v>341</v>
      </c>
      <c r="B89" s="219" t="s">
        <v>205</v>
      </c>
      <c r="C89" s="220">
        <f>IF(B89="Y", 1, 0)</f>
        <v>0</v>
      </c>
      <c r="D89" s="221" t="s">
        <v>205</v>
      </c>
      <c r="E89" s="220">
        <f>IF(D89="Y", 1, 0)</f>
        <v>0</v>
      </c>
      <c r="F89" s="222" t="s">
        <v>205</v>
      </c>
      <c r="G89" s="220">
        <f>IF(F89="Y", 1, 0)</f>
        <v>0</v>
      </c>
      <c r="H89" s="98" t="s">
        <v>205</v>
      </c>
      <c r="I89" s="96">
        <f>IF(H89="Y", 1, 0)</f>
        <v>0</v>
      </c>
      <c r="J89" s="224" t="s">
        <v>205</v>
      </c>
      <c r="K89" s="225">
        <f>IF(J89="Y", 1, 0)</f>
        <v>0</v>
      </c>
      <c r="N89" s="88"/>
    </row>
    <row r="90" spans="1:14" x14ac:dyDescent="0.2">
      <c r="A90" s="101" t="s">
        <v>342</v>
      </c>
      <c r="B90" s="219" t="s">
        <v>205</v>
      </c>
      <c r="C90" s="220">
        <f>IF(B90="Y", 2, 0)</f>
        <v>0</v>
      </c>
      <c r="D90" s="221" t="s">
        <v>205</v>
      </c>
      <c r="E90" s="220">
        <f>IF(D90="Y", 2, 0)</f>
        <v>0</v>
      </c>
      <c r="F90" s="222" t="s">
        <v>205</v>
      </c>
      <c r="G90" s="220">
        <f>IF(F90="Y", 2, 0)</f>
        <v>0</v>
      </c>
      <c r="H90" s="98" t="s">
        <v>205</v>
      </c>
      <c r="I90" s="96">
        <f>IF(H90="Y", 2, 0)</f>
        <v>0</v>
      </c>
      <c r="J90" s="224" t="s">
        <v>205</v>
      </c>
      <c r="K90" s="225">
        <f>IF(J90="Y", 2, 0)</f>
        <v>0</v>
      </c>
      <c r="N90" s="88"/>
    </row>
    <row r="91" spans="1:14" ht="13.5" thickBot="1" x14ac:dyDescent="0.25">
      <c r="A91" s="114" t="s">
        <v>343</v>
      </c>
      <c r="B91" s="243" t="s">
        <v>205</v>
      </c>
      <c r="C91" s="244">
        <f>IF(B91="Y", 1, 0)</f>
        <v>0</v>
      </c>
      <c r="D91" s="245" t="s">
        <v>205</v>
      </c>
      <c r="E91" s="244">
        <f>IF(D91="Y", 1, 0)</f>
        <v>0</v>
      </c>
      <c r="F91" s="246" t="s">
        <v>205</v>
      </c>
      <c r="G91" s="244">
        <f>IF(F91="Y", 1, 0)</f>
        <v>0</v>
      </c>
      <c r="H91" s="117" t="s">
        <v>205</v>
      </c>
      <c r="I91" s="115">
        <f>IF(H91="Y", 1, 0)</f>
        <v>0</v>
      </c>
      <c r="J91" s="248" t="s">
        <v>205</v>
      </c>
      <c r="K91" s="249">
        <f>IF(J91="Y", 1, 0)</f>
        <v>0</v>
      </c>
    </row>
    <row r="92" spans="1:14" ht="13.5" thickTop="1" x14ac:dyDescent="0.2">
      <c r="A92" s="130" t="s">
        <v>344</v>
      </c>
      <c r="B92" s="250"/>
      <c r="C92" s="251"/>
      <c r="D92" s="252"/>
      <c r="E92" s="251"/>
      <c r="F92" s="253"/>
      <c r="G92" s="251"/>
      <c r="H92" s="121"/>
      <c r="I92" s="119"/>
      <c r="J92" s="255"/>
      <c r="K92" s="256"/>
    </row>
    <row r="93" spans="1:14" x14ac:dyDescent="0.2">
      <c r="A93" s="101" t="s">
        <v>345</v>
      </c>
      <c r="B93" s="219" t="s">
        <v>205</v>
      </c>
      <c r="C93" s="220">
        <f>IF(B93="Y", 2, 0)</f>
        <v>0</v>
      </c>
      <c r="D93" s="221" t="s">
        <v>205</v>
      </c>
      <c r="E93" s="220">
        <f>IF(D93="Y", 2, 0)</f>
        <v>0</v>
      </c>
      <c r="F93" s="222" t="s">
        <v>205</v>
      </c>
      <c r="G93" s="220">
        <f>IF(F93="Y", 2, 0)</f>
        <v>0</v>
      </c>
      <c r="H93" s="98" t="s">
        <v>205</v>
      </c>
      <c r="I93" s="96">
        <f>IF(H93="Y", 2, 0)</f>
        <v>0</v>
      </c>
      <c r="J93" s="224" t="s">
        <v>205</v>
      </c>
      <c r="K93" s="225">
        <f>IF(J93="Y", 2, 0)</f>
        <v>0</v>
      </c>
    </row>
    <row r="94" spans="1:14" x14ac:dyDescent="0.2">
      <c r="A94" s="101" t="s">
        <v>346</v>
      </c>
      <c r="B94" s="219" t="s">
        <v>205</v>
      </c>
      <c r="C94" s="220">
        <f>IF(B94="Y", 2, 0)</f>
        <v>0</v>
      </c>
      <c r="D94" s="221" t="s">
        <v>205</v>
      </c>
      <c r="E94" s="220">
        <f>IF(D94="Y", 2, 0)</f>
        <v>0</v>
      </c>
      <c r="F94" s="222" t="s">
        <v>205</v>
      </c>
      <c r="G94" s="220">
        <f>IF(F94="Y", 2, 0)</f>
        <v>0</v>
      </c>
      <c r="H94" s="98" t="s">
        <v>205</v>
      </c>
      <c r="I94" s="96">
        <f>IF(H94="Y", 2, 0)</f>
        <v>0</v>
      </c>
      <c r="J94" s="224" t="s">
        <v>205</v>
      </c>
      <c r="K94" s="225">
        <f>IF(J94="Y", 2, 0)</f>
        <v>0</v>
      </c>
      <c r="N94" s="88"/>
    </row>
    <row r="95" spans="1:14" x14ac:dyDescent="0.2">
      <c r="A95" s="101" t="s">
        <v>347</v>
      </c>
      <c r="B95" s="219" t="s">
        <v>205</v>
      </c>
      <c r="C95" s="220">
        <f>IF(B95="Y", 1, 0)</f>
        <v>0</v>
      </c>
      <c r="D95" s="221" t="s">
        <v>205</v>
      </c>
      <c r="E95" s="220">
        <f>IF(D95="Y", 1, 0)</f>
        <v>0</v>
      </c>
      <c r="F95" s="222" t="s">
        <v>205</v>
      </c>
      <c r="G95" s="220">
        <f>IF(F95="Y", 1, 0)</f>
        <v>0</v>
      </c>
      <c r="H95" s="98" t="s">
        <v>205</v>
      </c>
      <c r="I95" s="96">
        <f>IF(H95="Y", 1, 0)</f>
        <v>0</v>
      </c>
      <c r="J95" s="224" t="s">
        <v>205</v>
      </c>
      <c r="K95" s="225">
        <f>IF(J95="Y", 1, 0)</f>
        <v>0</v>
      </c>
    </row>
    <row r="96" spans="1:14" ht="13.5" thickBot="1" x14ac:dyDescent="0.25">
      <c r="A96" s="103" t="s">
        <v>348</v>
      </c>
      <c r="B96" s="226" t="s">
        <v>205</v>
      </c>
      <c r="C96" s="227">
        <f>IF(B96="Y", -1, 0)</f>
        <v>0</v>
      </c>
      <c r="D96" s="228" t="s">
        <v>205</v>
      </c>
      <c r="E96" s="227">
        <f>IF(D96="Y", 1, 0)</f>
        <v>0</v>
      </c>
      <c r="F96" s="229" t="s">
        <v>205</v>
      </c>
      <c r="G96" s="227">
        <f>IF(F96="Y", -1, 0)</f>
        <v>0</v>
      </c>
      <c r="H96" s="106" t="s">
        <v>205</v>
      </c>
      <c r="I96" s="104">
        <f>IF(H96="Y", 1, 0)</f>
        <v>0</v>
      </c>
      <c r="J96" s="231" t="s">
        <v>205</v>
      </c>
      <c r="K96" s="232">
        <f>IF(J96="Y", 1, 0)</f>
        <v>0</v>
      </c>
    </row>
    <row r="97" spans="1:13" ht="13.5" thickBot="1" x14ac:dyDescent="0.25">
      <c r="A97" s="131" t="s">
        <v>349</v>
      </c>
      <c r="B97" s="233"/>
      <c r="D97" s="234"/>
      <c r="F97" s="235"/>
      <c r="H97" s="109"/>
      <c r="J97" s="237"/>
    </row>
    <row r="98" spans="1:13" x14ac:dyDescent="0.2">
      <c r="A98" s="90" t="s">
        <v>350</v>
      </c>
      <c r="B98" s="212"/>
      <c r="C98" s="213"/>
      <c r="D98" s="214"/>
      <c r="E98" s="213"/>
      <c r="F98" s="215"/>
      <c r="G98" s="213"/>
      <c r="H98" s="93"/>
      <c r="I98" s="91"/>
      <c r="J98" s="217"/>
      <c r="K98" s="218"/>
    </row>
    <row r="99" spans="1:13" x14ac:dyDescent="0.2">
      <c r="A99" s="101" t="s">
        <v>351</v>
      </c>
      <c r="B99" s="219" t="s">
        <v>205</v>
      </c>
      <c r="C99" s="220">
        <f>IF(B99="Y", 1, 0)</f>
        <v>0</v>
      </c>
      <c r="D99" s="221" t="s">
        <v>205</v>
      </c>
      <c r="E99" s="220">
        <f>IF(D99="Y", 1, 0)</f>
        <v>0</v>
      </c>
      <c r="F99" s="222" t="s">
        <v>205</v>
      </c>
      <c r="G99" s="220">
        <f>IF(F99="Y", 1, 0)</f>
        <v>0</v>
      </c>
      <c r="H99" s="98" t="s">
        <v>205</v>
      </c>
      <c r="I99" s="96">
        <f>IF(H99="Y", 1, 0)</f>
        <v>0</v>
      </c>
      <c r="J99" s="224" t="s">
        <v>205</v>
      </c>
      <c r="K99" s="225">
        <f t="shared" ref="K99:K104" si="16">IF(J99="Y", 1, 0)</f>
        <v>0</v>
      </c>
    </row>
    <row r="100" spans="1:13" x14ac:dyDescent="0.2">
      <c r="A100" s="101" t="s">
        <v>352</v>
      </c>
      <c r="B100" s="219" t="s">
        <v>205</v>
      </c>
      <c r="C100" s="220">
        <f>IF(B100="Y", 2, 0)</f>
        <v>0</v>
      </c>
      <c r="D100" s="221" t="s">
        <v>205</v>
      </c>
      <c r="E100" s="220">
        <f>IF(D100="Y", 1, 0)</f>
        <v>0</v>
      </c>
      <c r="F100" s="222" t="s">
        <v>205</v>
      </c>
      <c r="G100" s="220">
        <f>IF(F100="Y", 2, 0)</f>
        <v>0</v>
      </c>
      <c r="H100" s="98" t="s">
        <v>205</v>
      </c>
      <c r="I100" s="96">
        <f>IF(H100="Y", 1, 0)</f>
        <v>0</v>
      </c>
      <c r="J100" s="224" t="s">
        <v>205</v>
      </c>
      <c r="K100" s="225">
        <f t="shared" si="16"/>
        <v>0</v>
      </c>
    </row>
    <row r="101" spans="1:13" x14ac:dyDescent="0.2">
      <c r="A101" s="101" t="s">
        <v>353</v>
      </c>
      <c r="B101" s="219" t="s">
        <v>205</v>
      </c>
      <c r="C101" s="220">
        <f>IF(B101="Y", 2, 0)</f>
        <v>0</v>
      </c>
      <c r="D101" s="221" t="s">
        <v>205</v>
      </c>
      <c r="E101" s="220">
        <f>IF(D101="Y", 2, 0)</f>
        <v>0</v>
      </c>
      <c r="F101" s="222" t="s">
        <v>205</v>
      </c>
      <c r="G101" s="220">
        <f>IF(F101="Y", 2, 0)</f>
        <v>0</v>
      </c>
      <c r="H101" s="98" t="s">
        <v>205</v>
      </c>
      <c r="I101" s="96">
        <f>IF(H101="Y", 2, 0)</f>
        <v>0</v>
      </c>
      <c r="J101" s="224" t="s">
        <v>205</v>
      </c>
      <c r="K101" s="225">
        <f t="shared" si="16"/>
        <v>0</v>
      </c>
    </row>
    <row r="102" spans="1:13" ht="13.5" thickBot="1" x14ac:dyDescent="0.25">
      <c r="A102" s="103" t="s">
        <v>354</v>
      </c>
      <c r="B102" s="226" t="s">
        <v>205</v>
      </c>
      <c r="C102" s="227">
        <f>IF(B102="Y", 1, 0)</f>
        <v>0</v>
      </c>
      <c r="D102" s="228" t="s">
        <v>205</v>
      </c>
      <c r="E102" s="227">
        <f>IF(D102="Y", 1, 0)</f>
        <v>0</v>
      </c>
      <c r="F102" s="229" t="s">
        <v>205</v>
      </c>
      <c r="G102" s="227">
        <f>IF(F102="Y", 1, 0)</f>
        <v>0</v>
      </c>
      <c r="H102" s="106" t="s">
        <v>205</v>
      </c>
      <c r="I102" s="104">
        <f>IF(H102="Y", 1, 0)</f>
        <v>0</v>
      </c>
      <c r="J102" s="231" t="s">
        <v>205</v>
      </c>
      <c r="K102" s="232">
        <f t="shared" si="16"/>
        <v>0</v>
      </c>
    </row>
    <row r="103" spans="1:13" x14ac:dyDescent="0.2">
      <c r="A103" s="118" t="s">
        <v>355</v>
      </c>
      <c r="B103" s="250" t="s">
        <v>205</v>
      </c>
      <c r="C103" s="251">
        <f>IF(B103="Y", 2, 0)</f>
        <v>0</v>
      </c>
      <c r="D103" s="252" t="s">
        <v>205</v>
      </c>
      <c r="E103" s="251">
        <f>IF(D103="Y", 1, 0)</f>
        <v>0</v>
      </c>
      <c r="F103" s="253" t="s">
        <v>205</v>
      </c>
      <c r="G103" s="251">
        <f>IF(F103="Y", 2, 0)</f>
        <v>0</v>
      </c>
      <c r="H103" s="121" t="s">
        <v>205</v>
      </c>
      <c r="I103" s="119">
        <f>IF(H103="Y", 1, 0)</f>
        <v>0</v>
      </c>
      <c r="J103" s="255" t="s">
        <v>205</v>
      </c>
      <c r="K103" s="256">
        <f t="shared" si="16"/>
        <v>0</v>
      </c>
    </row>
    <row r="104" spans="1:13" x14ac:dyDescent="0.2">
      <c r="A104" s="102" t="s">
        <v>356</v>
      </c>
      <c r="B104" s="219" t="s">
        <v>205</v>
      </c>
      <c r="C104" s="220">
        <f>IF(B104="Y", 2, 0)</f>
        <v>0</v>
      </c>
      <c r="D104" s="221" t="s">
        <v>205</v>
      </c>
      <c r="E104" s="220">
        <f>IF(D104="Y", 2, 0)</f>
        <v>0</v>
      </c>
      <c r="F104" s="222" t="s">
        <v>205</v>
      </c>
      <c r="G104" s="220">
        <f>IF(F104="Y", 2, 0)</f>
        <v>0</v>
      </c>
      <c r="H104" s="98" t="s">
        <v>205</v>
      </c>
      <c r="I104" s="96">
        <f>IF(H104="Y", 2, 0)</f>
        <v>0</v>
      </c>
      <c r="J104" s="224" t="s">
        <v>205</v>
      </c>
      <c r="K104" s="225">
        <f t="shared" si="16"/>
        <v>0</v>
      </c>
    </row>
    <row r="105" spans="1:13" x14ac:dyDescent="0.2">
      <c r="A105" s="102" t="s">
        <v>357</v>
      </c>
      <c r="B105" s="219" t="s">
        <v>205</v>
      </c>
      <c r="C105" s="220">
        <f>IF(B105="Y", 2, 0)</f>
        <v>0</v>
      </c>
      <c r="D105" s="221" t="s">
        <v>205</v>
      </c>
      <c r="E105" s="220">
        <f>IF(D105="Y", 1, 0)</f>
        <v>0</v>
      </c>
      <c r="F105" s="222" t="s">
        <v>205</v>
      </c>
      <c r="G105" s="220">
        <f>IF(F105="Y", 2, 0)</f>
        <v>0</v>
      </c>
      <c r="H105" s="98" t="s">
        <v>205</v>
      </c>
      <c r="I105" s="96">
        <f>IF(H105="Y", 1, 0)</f>
        <v>0</v>
      </c>
      <c r="J105" s="224" t="s">
        <v>205</v>
      </c>
      <c r="K105" s="225">
        <f>IF(J105="Y", 2, 0)</f>
        <v>0</v>
      </c>
    </row>
    <row r="106" spans="1:13" x14ac:dyDescent="0.2">
      <c r="A106" s="102" t="s">
        <v>358</v>
      </c>
      <c r="B106" s="219" t="s">
        <v>205</v>
      </c>
      <c r="C106" s="220" t="s">
        <v>359</v>
      </c>
      <c r="D106" s="221" t="s">
        <v>205</v>
      </c>
      <c r="E106" s="220" t="s">
        <v>359</v>
      </c>
      <c r="F106" s="222" t="s">
        <v>205</v>
      </c>
      <c r="G106" s="220" t="s">
        <v>359</v>
      </c>
      <c r="H106" s="98" t="s">
        <v>205</v>
      </c>
      <c r="I106" s="96" t="s">
        <v>359</v>
      </c>
      <c r="J106" s="224" t="s">
        <v>205</v>
      </c>
      <c r="K106" s="225">
        <f>IF(J106="Y", -1, 0)</f>
        <v>0</v>
      </c>
    </row>
    <row r="107" spans="1:13" x14ac:dyDescent="0.2">
      <c r="A107" s="102" t="s">
        <v>360</v>
      </c>
      <c r="B107" s="219" t="s">
        <v>205</v>
      </c>
      <c r="C107" s="220">
        <f>IF(B107="Y", 2, 0)</f>
        <v>0</v>
      </c>
      <c r="D107" s="221" t="s">
        <v>205</v>
      </c>
      <c r="E107" s="220">
        <f>IF(D107="Y", 2, 0)</f>
        <v>0</v>
      </c>
      <c r="F107" s="222" t="s">
        <v>205</v>
      </c>
      <c r="G107" s="220">
        <f>IF(F107="Y", 1, 0)</f>
        <v>0</v>
      </c>
      <c r="H107" s="98" t="s">
        <v>205</v>
      </c>
      <c r="I107" s="96">
        <f>IF(H107="Y", 1, 0)</f>
        <v>0</v>
      </c>
      <c r="J107" s="224" t="s">
        <v>205</v>
      </c>
      <c r="K107" s="225">
        <f>IF(J107="Y", 1, 0)</f>
        <v>0</v>
      </c>
    </row>
    <row r="108" spans="1:13" x14ac:dyDescent="0.2">
      <c r="A108" s="102" t="s">
        <v>361</v>
      </c>
      <c r="B108" s="219" t="s">
        <v>205</v>
      </c>
      <c r="C108" s="220">
        <f>IF(B108="Y", 2, 0)</f>
        <v>0</v>
      </c>
      <c r="D108" s="221" t="s">
        <v>205</v>
      </c>
      <c r="E108" s="220">
        <f>IF(D108="Y", 2, 0)</f>
        <v>0</v>
      </c>
      <c r="F108" s="222" t="s">
        <v>205</v>
      </c>
      <c r="G108" s="220">
        <f>IF(F108="Y", 1, 0)</f>
        <v>0</v>
      </c>
      <c r="H108" s="98" t="s">
        <v>205</v>
      </c>
      <c r="I108" s="96">
        <f>IF(H108="Y", 1, 0)</f>
        <v>0</v>
      </c>
      <c r="J108" s="224" t="s">
        <v>205</v>
      </c>
      <c r="K108" s="225">
        <f>IF(J108="Y", 1, 0)</f>
        <v>0</v>
      </c>
    </row>
    <row r="109" spans="1:13" ht="13.5" thickBot="1" x14ac:dyDescent="0.25">
      <c r="A109" s="122" t="s">
        <v>362</v>
      </c>
      <c r="B109" s="226" t="s">
        <v>205</v>
      </c>
      <c r="C109" s="227">
        <f>IF(B109="Y", 1, 0)</f>
        <v>0</v>
      </c>
      <c r="D109" s="228" t="s">
        <v>205</v>
      </c>
      <c r="E109" s="227">
        <f>IF(D109="Y", 1, 0)</f>
        <v>0</v>
      </c>
      <c r="F109" s="229" t="s">
        <v>205</v>
      </c>
      <c r="G109" s="227">
        <f>IF(F109="Y", 1, 0)</f>
        <v>0</v>
      </c>
      <c r="H109" s="106" t="s">
        <v>205</v>
      </c>
      <c r="I109" s="104">
        <f>IF(H109="Y", 1, 0)</f>
        <v>0</v>
      </c>
      <c r="J109" s="231" t="s">
        <v>205</v>
      </c>
      <c r="K109" s="232">
        <f>IF(J109="Y", 2, 0)</f>
        <v>0</v>
      </c>
    </row>
    <row r="110" spans="1:13" ht="13.5" thickBot="1" x14ac:dyDescent="0.25">
      <c r="A110" s="131" t="s">
        <v>363</v>
      </c>
      <c r="B110" s="233"/>
      <c r="D110" s="234"/>
      <c r="F110" s="235"/>
      <c r="H110" s="109"/>
      <c r="J110" s="237"/>
    </row>
    <row r="111" spans="1:13" x14ac:dyDescent="0.2">
      <c r="A111" s="113" t="s">
        <v>364</v>
      </c>
      <c r="B111" s="212" t="s">
        <v>205</v>
      </c>
      <c r="C111" s="213">
        <f>IF(B111="Y", -1, 0)</f>
        <v>0</v>
      </c>
      <c r="D111" s="214" t="s">
        <v>205</v>
      </c>
      <c r="E111" s="213">
        <f>IF(D111="Y", -1, 0)</f>
        <v>0</v>
      </c>
      <c r="F111" s="215" t="s">
        <v>205</v>
      </c>
      <c r="G111" s="213">
        <f t="shared" ref="G111:G126" si="17">IF(F111="Y", 1, 0)</f>
        <v>0</v>
      </c>
      <c r="H111" s="93" t="s">
        <v>205</v>
      </c>
      <c r="I111" s="91">
        <f>IF(H111="Y", -1, 0)</f>
        <v>0</v>
      </c>
      <c r="J111" s="217" t="s">
        <v>205</v>
      </c>
      <c r="K111" s="213">
        <f t="shared" ref="K111:K127" si="18">IF(J111="Y", 1, 0)</f>
        <v>0</v>
      </c>
      <c r="L111" s="303" t="s">
        <v>205</v>
      </c>
      <c r="M111" s="218">
        <f>IF(L111="Y", 2, 0)</f>
        <v>0</v>
      </c>
    </row>
    <row r="112" spans="1:13" x14ac:dyDescent="0.2">
      <c r="A112" s="102" t="s">
        <v>365</v>
      </c>
      <c r="B112" s="219" t="s">
        <v>205</v>
      </c>
      <c r="C112" s="220">
        <f>IF(B112="Y", 2, 0)</f>
        <v>0</v>
      </c>
      <c r="D112" s="221" t="s">
        <v>205</v>
      </c>
      <c r="E112" s="220">
        <f>IF(D112="Y", 2, 0)</f>
        <v>0</v>
      </c>
      <c r="F112" s="222" t="s">
        <v>205</v>
      </c>
      <c r="G112" s="220">
        <f>IF(F112="Y", 2, 0)</f>
        <v>0</v>
      </c>
      <c r="H112" s="98" t="s">
        <v>251</v>
      </c>
      <c r="I112" s="96">
        <f>IF(H112="Y", 2, 0)</f>
        <v>2</v>
      </c>
      <c r="J112" s="224" t="s">
        <v>205</v>
      </c>
      <c r="K112" s="220">
        <f>IF(J112="Y", 2, 0)</f>
        <v>0</v>
      </c>
      <c r="L112" s="304" t="s">
        <v>205</v>
      </c>
      <c r="M112" s="225">
        <f t="shared" ref="M112:M113" si="19">IF(L112="Y", 2, 0)</f>
        <v>0</v>
      </c>
    </row>
    <row r="113" spans="1:13" x14ac:dyDescent="0.2">
      <c r="A113" s="102" t="s">
        <v>366</v>
      </c>
      <c r="B113" s="219" t="s">
        <v>205</v>
      </c>
      <c r="C113" s="220">
        <f t="shared" ref="C113:C126" si="20">IF(B113="Y", 1, 0)</f>
        <v>0</v>
      </c>
      <c r="D113" s="221" t="s">
        <v>205</v>
      </c>
      <c r="E113" s="220">
        <f t="shared" ref="E113:E126" si="21">IF(D113="Y", 1, 0)</f>
        <v>0</v>
      </c>
      <c r="F113" s="222" t="s">
        <v>205</v>
      </c>
      <c r="G113" s="220">
        <f t="shared" si="17"/>
        <v>0</v>
      </c>
      <c r="H113" s="98" t="s">
        <v>205</v>
      </c>
      <c r="I113" s="96">
        <f t="shared" ref="I113:I126" si="22">IF(H113="Y", 1, 0)</f>
        <v>0</v>
      </c>
      <c r="J113" s="224" t="s">
        <v>205</v>
      </c>
      <c r="K113" s="220">
        <f t="shared" si="18"/>
        <v>0</v>
      </c>
      <c r="L113" s="304" t="s">
        <v>205</v>
      </c>
      <c r="M113" s="225">
        <f t="shared" si="19"/>
        <v>0</v>
      </c>
    </row>
    <row r="114" spans="1:13" x14ac:dyDescent="0.2">
      <c r="A114" s="102" t="s">
        <v>367</v>
      </c>
      <c r="B114" s="219" t="s">
        <v>205</v>
      </c>
      <c r="C114" s="220">
        <f t="shared" si="20"/>
        <v>0</v>
      </c>
      <c r="D114" s="221" t="s">
        <v>205</v>
      </c>
      <c r="E114" s="220">
        <f t="shared" si="21"/>
        <v>0</v>
      </c>
      <c r="F114" s="222" t="s">
        <v>205</v>
      </c>
      <c r="G114" s="220">
        <f t="shared" si="17"/>
        <v>0</v>
      </c>
      <c r="H114" s="98" t="s">
        <v>205</v>
      </c>
      <c r="I114" s="96">
        <f t="shared" si="22"/>
        <v>0</v>
      </c>
      <c r="J114" s="224" t="s">
        <v>205</v>
      </c>
      <c r="K114" s="220">
        <f t="shared" si="18"/>
        <v>0</v>
      </c>
      <c r="L114" s="304" t="s">
        <v>205</v>
      </c>
      <c r="M114" s="225">
        <f t="shared" ref="M114:M132" si="23">IF(L114="Y", 1, 0)</f>
        <v>0</v>
      </c>
    </row>
    <row r="115" spans="1:13" x14ac:dyDescent="0.2">
      <c r="A115" s="102" t="s">
        <v>368</v>
      </c>
      <c r="B115" s="219" t="s">
        <v>205</v>
      </c>
      <c r="C115" s="220">
        <f>IF(B115="Y", 2, 0)</f>
        <v>0</v>
      </c>
      <c r="D115" s="221" t="s">
        <v>205</v>
      </c>
      <c r="E115" s="220">
        <f>IF(D115="Y", 2, 0)</f>
        <v>0</v>
      </c>
      <c r="F115" s="222" t="s">
        <v>205</v>
      </c>
      <c r="G115" s="220">
        <f>IF(F115="Y", 2, 0)</f>
        <v>0</v>
      </c>
      <c r="H115" s="98" t="s">
        <v>205</v>
      </c>
      <c r="I115" s="96">
        <f>IF(H115="Y", 2, 0)</f>
        <v>0</v>
      </c>
      <c r="J115" s="224" t="s">
        <v>205</v>
      </c>
      <c r="K115" s="220">
        <f>IF(J115="Y", 2, 0)</f>
        <v>0</v>
      </c>
      <c r="L115" s="304" t="s">
        <v>205</v>
      </c>
      <c r="M115" s="225">
        <f>IF(L115="Y", 2, 0)</f>
        <v>0</v>
      </c>
    </row>
    <row r="116" spans="1:13" x14ac:dyDescent="0.2">
      <c r="A116" s="102" t="s">
        <v>369</v>
      </c>
      <c r="B116" s="219" t="s">
        <v>205</v>
      </c>
      <c r="C116" s="220">
        <f>IF(B116="Y", 2, 0)</f>
        <v>0</v>
      </c>
      <c r="D116" s="221" t="s">
        <v>205</v>
      </c>
      <c r="E116" s="220">
        <f>IF(D116="Y", 2, 0)</f>
        <v>0</v>
      </c>
      <c r="F116" s="222" t="s">
        <v>205</v>
      </c>
      <c r="G116" s="220">
        <f>IF(F116="Y", 2, 0)</f>
        <v>0</v>
      </c>
      <c r="H116" s="98" t="s">
        <v>205</v>
      </c>
      <c r="I116" s="96">
        <f>IF(H116="Y", 2, 0)</f>
        <v>0</v>
      </c>
      <c r="J116" s="224" t="s">
        <v>205</v>
      </c>
      <c r="K116" s="220">
        <f>IF(J116="Y", 2, 0)</f>
        <v>0</v>
      </c>
      <c r="L116" s="304" t="s">
        <v>205</v>
      </c>
      <c r="M116" s="225">
        <f>IF(L116="Y", 2, 0)</f>
        <v>0</v>
      </c>
    </row>
    <row r="117" spans="1:13" x14ac:dyDescent="0.2">
      <c r="A117" s="102" t="s">
        <v>370</v>
      </c>
      <c r="B117" s="219" t="s">
        <v>205</v>
      </c>
      <c r="C117" s="220">
        <f>IF(B117="Y", 2, 0)</f>
        <v>0</v>
      </c>
      <c r="D117" s="221" t="s">
        <v>205</v>
      </c>
      <c r="E117" s="220">
        <f>IF(D117="Y", 2, 0)</f>
        <v>0</v>
      </c>
      <c r="F117" s="222" t="s">
        <v>205</v>
      </c>
      <c r="G117" s="220">
        <f>IF(F117="Y", 2, 0)</f>
        <v>0</v>
      </c>
      <c r="H117" s="98" t="s">
        <v>251</v>
      </c>
      <c r="I117" s="96">
        <f>IF(H117="Y", 2, 0)</f>
        <v>2</v>
      </c>
      <c r="J117" s="224" t="s">
        <v>205</v>
      </c>
      <c r="K117" s="220">
        <f>IF(J117="Y", 2, 0)</f>
        <v>0</v>
      </c>
      <c r="L117" s="304" t="s">
        <v>205</v>
      </c>
      <c r="M117" s="225">
        <f>IF(L117="Y", 2, 0)</f>
        <v>0</v>
      </c>
    </row>
    <row r="118" spans="1:13" x14ac:dyDescent="0.2">
      <c r="A118" s="102" t="s">
        <v>371</v>
      </c>
      <c r="B118" s="219" t="s">
        <v>205</v>
      </c>
      <c r="C118" s="220">
        <f>IF(B118="Y", 2, 0)</f>
        <v>0</v>
      </c>
      <c r="D118" s="221" t="s">
        <v>205</v>
      </c>
      <c r="E118" s="220">
        <f>IF(D118="Y", 2, 0)</f>
        <v>0</v>
      </c>
      <c r="F118" s="222" t="s">
        <v>205</v>
      </c>
      <c r="G118" s="220">
        <f>IF(F118="Y", 2, 0)</f>
        <v>0</v>
      </c>
      <c r="H118" s="98" t="s">
        <v>251</v>
      </c>
      <c r="I118" s="96">
        <f>IF(H118="Y", 2, 0)</f>
        <v>2</v>
      </c>
      <c r="J118" s="224" t="s">
        <v>205</v>
      </c>
      <c r="K118" s="220">
        <f>IF(J118="Y", 2, 0)</f>
        <v>0</v>
      </c>
      <c r="L118" s="304" t="s">
        <v>205</v>
      </c>
      <c r="M118" s="225">
        <f>IF(L118="Y", 2, 0)</f>
        <v>0</v>
      </c>
    </row>
    <row r="119" spans="1:13" x14ac:dyDescent="0.2">
      <c r="A119" s="102" t="s">
        <v>372</v>
      </c>
      <c r="B119" s="219" t="s">
        <v>205</v>
      </c>
      <c r="C119" s="220">
        <f t="shared" si="20"/>
        <v>0</v>
      </c>
      <c r="D119" s="221" t="s">
        <v>205</v>
      </c>
      <c r="E119" s="220">
        <f t="shared" si="21"/>
        <v>0</v>
      </c>
      <c r="F119" s="222" t="s">
        <v>205</v>
      </c>
      <c r="G119" s="220">
        <f t="shared" si="17"/>
        <v>0</v>
      </c>
      <c r="H119" s="98" t="s">
        <v>205</v>
      </c>
      <c r="I119" s="96">
        <f t="shared" si="22"/>
        <v>0</v>
      </c>
      <c r="J119" s="224" t="s">
        <v>205</v>
      </c>
      <c r="K119" s="220">
        <f t="shared" si="18"/>
        <v>0</v>
      </c>
      <c r="L119" s="304" t="s">
        <v>205</v>
      </c>
      <c r="M119" s="225">
        <f t="shared" si="23"/>
        <v>0</v>
      </c>
    </row>
    <row r="120" spans="1:13" x14ac:dyDescent="0.2">
      <c r="A120" s="102" t="s">
        <v>373</v>
      </c>
      <c r="B120" s="219" t="s">
        <v>205</v>
      </c>
      <c r="C120" s="220">
        <f t="shared" si="20"/>
        <v>0</v>
      </c>
      <c r="D120" s="221" t="s">
        <v>205</v>
      </c>
      <c r="E120" s="220">
        <f t="shared" si="21"/>
        <v>0</v>
      </c>
      <c r="F120" s="222" t="s">
        <v>205</v>
      </c>
      <c r="G120" s="220">
        <f t="shared" si="17"/>
        <v>0</v>
      </c>
      <c r="H120" s="98" t="s">
        <v>205</v>
      </c>
      <c r="I120" s="96">
        <f t="shared" si="22"/>
        <v>0</v>
      </c>
      <c r="J120" s="224" t="s">
        <v>205</v>
      </c>
      <c r="K120" s="220">
        <f t="shared" si="18"/>
        <v>0</v>
      </c>
      <c r="L120" s="304" t="s">
        <v>205</v>
      </c>
      <c r="M120" s="225">
        <f t="shared" si="23"/>
        <v>0</v>
      </c>
    </row>
    <row r="121" spans="1:13" x14ac:dyDescent="0.2">
      <c r="A121" s="102" t="s">
        <v>374</v>
      </c>
      <c r="B121" s="219" t="s">
        <v>205</v>
      </c>
      <c r="C121" s="220">
        <f t="shared" si="20"/>
        <v>0</v>
      </c>
      <c r="D121" s="221" t="s">
        <v>205</v>
      </c>
      <c r="E121" s="220">
        <f t="shared" si="21"/>
        <v>0</v>
      </c>
      <c r="F121" s="222" t="s">
        <v>205</v>
      </c>
      <c r="G121" s="220">
        <f t="shared" si="17"/>
        <v>0</v>
      </c>
      <c r="H121" s="98" t="s">
        <v>205</v>
      </c>
      <c r="I121" s="96">
        <f t="shared" si="22"/>
        <v>0</v>
      </c>
      <c r="J121" s="224" t="s">
        <v>205</v>
      </c>
      <c r="K121" s="220">
        <f t="shared" si="18"/>
        <v>0</v>
      </c>
      <c r="L121" s="304" t="s">
        <v>205</v>
      </c>
      <c r="M121" s="225">
        <f t="shared" si="23"/>
        <v>0</v>
      </c>
    </row>
    <row r="122" spans="1:13" x14ac:dyDescent="0.2">
      <c r="A122" s="102" t="s">
        <v>375</v>
      </c>
      <c r="B122" s="219" t="s">
        <v>205</v>
      </c>
      <c r="C122" s="220">
        <f>IF(B122="Y", -1, 0)</f>
        <v>0</v>
      </c>
      <c r="D122" s="221" t="s">
        <v>205</v>
      </c>
      <c r="E122" s="220">
        <f>IF(D122="Y", -1, 0)</f>
        <v>0</v>
      </c>
      <c r="F122" s="222" t="s">
        <v>205</v>
      </c>
      <c r="G122" s="220">
        <f>IF(F122="Y", -1, 0)</f>
        <v>0</v>
      </c>
      <c r="H122" s="98" t="s">
        <v>205</v>
      </c>
      <c r="I122" s="96">
        <f>IF(H122="Y", -1, 0)</f>
        <v>0</v>
      </c>
      <c r="J122" s="224" t="s">
        <v>205</v>
      </c>
      <c r="K122" s="220">
        <f t="shared" si="18"/>
        <v>0</v>
      </c>
      <c r="L122" s="304" t="s">
        <v>205</v>
      </c>
      <c r="M122" s="225">
        <f t="shared" si="23"/>
        <v>0</v>
      </c>
    </row>
    <row r="123" spans="1:13" x14ac:dyDescent="0.2">
      <c r="A123" s="102" t="s">
        <v>376</v>
      </c>
      <c r="B123" s="219" t="s">
        <v>205</v>
      </c>
      <c r="C123" s="220">
        <f t="shared" ref="C123:C124" si="24">IF(B123="Y", 2, 0)</f>
        <v>0</v>
      </c>
      <c r="D123" s="221" t="s">
        <v>205</v>
      </c>
      <c r="E123" s="220">
        <f t="shared" ref="E123:E124" si="25">IF(D123="Y", 2, 0)</f>
        <v>0</v>
      </c>
      <c r="F123" s="222" t="s">
        <v>205</v>
      </c>
      <c r="G123" s="220">
        <f t="shared" ref="G123:G124" si="26">IF(F123="Y", 2, 0)</f>
        <v>0</v>
      </c>
      <c r="H123" s="98" t="s">
        <v>205</v>
      </c>
      <c r="I123" s="96">
        <f t="shared" ref="I123:I124" si="27">IF(H123="Y", 2, 0)</f>
        <v>0</v>
      </c>
      <c r="J123" s="224" t="s">
        <v>205</v>
      </c>
      <c r="K123" s="220">
        <f t="shared" ref="K123:K124" si="28">IF(J123="Y", 2, 0)</f>
        <v>0</v>
      </c>
      <c r="L123" s="304" t="s">
        <v>205</v>
      </c>
      <c r="M123" s="225">
        <f t="shared" ref="M123:M124" si="29">IF(L123="Y", 2, 0)</f>
        <v>0</v>
      </c>
    </row>
    <row r="124" spans="1:13" x14ac:dyDescent="0.2">
      <c r="A124" s="102" t="s">
        <v>377</v>
      </c>
      <c r="B124" s="219" t="s">
        <v>205</v>
      </c>
      <c r="C124" s="220">
        <f t="shared" si="24"/>
        <v>0</v>
      </c>
      <c r="D124" s="221" t="s">
        <v>205</v>
      </c>
      <c r="E124" s="220">
        <f t="shared" si="25"/>
        <v>0</v>
      </c>
      <c r="F124" s="222" t="s">
        <v>205</v>
      </c>
      <c r="G124" s="220">
        <f t="shared" si="26"/>
        <v>0</v>
      </c>
      <c r="H124" s="98" t="s">
        <v>251</v>
      </c>
      <c r="I124" s="96">
        <f t="shared" si="27"/>
        <v>2</v>
      </c>
      <c r="J124" s="224" t="s">
        <v>205</v>
      </c>
      <c r="K124" s="220">
        <f t="shared" si="28"/>
        <v>0</v>
      </c>
      <c r="L124" s="304" t="s">
        <v>205</v>
      </c>
      <c r="M124" s="225">
        <f t="shared" si="29"/>
        <v>0</v>
      </c>
    </row>
    <row r="125" spans="1:13" x14ac:dyDescent="0.2">
      <c r="A125" s="102" t="s">
        <v>378</v>
      </c>
      <c r="B125" s="219" t="s">
        <v>205</v>
      </c>
      <c r="C125" s="220">
        <f t="shared" si="20"/>
        <v>0</v>
      </c>
      <c r="D125" s="221" t="s">
        <v>205</v>
      </c>
      <c r="E125" s="220">
        <f t="shared" si="21"/>
        <v>0</v>
      </c>
      <c r="F125" s="222" t="s">
        <v>205</v>
      </c>
      <c r="G125" s="220">
        <f t="shared" si="17"/>
        <v>0</v>
      </c>
      <c r="H125" s="98" t="s">
        <v>205</v>
      </c>
      <c r="I125" s="96">
        <f t="shared" si="22"/>
        <v>0</v>
      </c>
      <c r="J125" s="224" t="s">
        <v>205</v>
      </c>
      <c r="K125" s="220">
        <f t="shared" si="18"/>
        <v>0</v>
      </c>
      <c r="L125" s="304" t="s">
        <v>205</v>
      </c>
      <c r="M125" s="225">
        <f t="shared" ref="M125" si="30">IF(L125="Y", 1, 0)</f>
        <v>0</v>
      </c>
    </row>
    <row r="126" spans="1:13" x14ac:dyDescent="0.2">
      <c r="A126" s="102" t="s">
        <v>379</v>
      </c>
      <c r="B126" s="219" t="s">
        <v>205</v>
      </c>
      <c r="C126" s="220">
        <f t="shared" si="20"/>
        <v>0</v>
      </c>
      <c r="D126" s="221" t="s">
        <v>205</v>
      </c>
      <c r="E126" s="220">
        <f t="shared" si="21"/>
        <v>0</v>
      </c>
      <c r="F126" s="222" t="s">
        <v>205</v>
      </c>
      <c r="G126" s="220">
        <f t="shared" si="17"/>
        <v>0</v>
      </c>
      <c r="H126" s="98" t="s">
        <v>205</v>
      </c>
      <c r="I126" s="96">
        <f t="shared" si="22"/>
        <v>0</v>
      </c>
      <c r="J126" s="224" t="s">
        <v>205</v>
      </c>
      <c r="K126" s="220">
        <f t="shared" si="18"/>
        <v>0</v>
      </c>
      <c r="L126" s="304" t="s">
        <v>205</v>
      </c>
      <c r="M126" s="225">
        <f t="shared" si="23"/>
        <v>0</v>
      </c>
    </row>
    <row r="127" spans="1:13" x14ac:dyDescent="0.2">
      <c r="A127" s="102" t="s">
        <v>307</v>
      </c>
      <c r="B127" s="219" t="s">
        <v>205</v>
      </c>
      <c r="C127" s="220">
        <f t="shared" ref="C127:C133" si="31">IF(B127="Y", 2, 0)</f>
        <v>0</v>
      </c>
      <c r="D127" s="221" t="s">
        <v>205</v>
      </c>
      <c r="E127" s="220">
        <f t="shared" ref="E127:E133" si="32">IF(D127="Y", 2, 0)</f>
        <v>0</v>
      </c>
      <c r="F127" s="222" t="s">
        <v>205</v>
      </c>
      <c r="G127" s="220">
        <f>IF(F127="Y", 2, 0)</f>
        <v>0</v>
      </c>
      <c r="H127" s="98" t="s">
        <v>251</v>
      </c>
      <c r="I127" s="96">
        <f>IF(H127="Y", 2, 0)</f>
        <v>2</v>
      </c>
      <c r="J127" s="224" t="s">
        <v>205</v>
      </c>
      <c r="K127" s="220">
        <f t="shared" si="18"/>
        <v>0</v>
      </c>
      <c r="L127" s="304" t="s">
        <v>205</v>
      </c>
      <c r="M127" s="225">
        <f t="shared" si="23"/>
        <v>0</v>
      </c>
    </row>
    <row r="128" spans="1:13" x14ac:dyDescent="0.2">
      <c r="A128" s="102" t="s">
        <v>380</v>
      </c>
      <c r="B128" s="219" t="s">
        <v>205</v>
      </c>
      <c r="C128" s="220">
        <f t="shared" si="31"/>
        <v>0</v>
      </c>
      <c r="D128" s="221" t="s">
        <v>205</v>
      </c>
      <c r="E128" s="220">
        <f t="shared" si="32"/>
        <v>0</v>
      </c>
      <c r="F128" s="222" t="s">
        <v>205</v>
      </c>
      <c r="G128" s="220">
        <f>IF(F128="Y", 1, 0)</f>
        <v>0</v>
      </c>
      <c r="H128" s="98" t="s">
        <v>205</v>
      </c>
      <c r="I128" s="96">
        <f>IF(H128="Y", 1, 0)</f>
        <v>0</v>
      </c>
      <c r="J128" s="224" t="s">
        <v>205</v>
      </c>
      <c r="K128" s="220">
        <f>IF(J128="Y", -1, 0)</f>
        <v>0</v>
      </c>
      <c r="L128" s="304" t="s">
        <v>205</v>
      </c>
      <c r="M128" s="225">
        <f t="shared" si="23"/>
        <v>0</v>
      </c>
    </row>
    <row r="129" spans="1:14" x14ac:dyDescent="0.2">
      <c r="A129" s="102" t="s">
        <v>381</v>
      </c>
      <c r="B129" s="219" t="s">
        <v>205</v>
      </c>
      <c r="C129" s="220">
        <f>IF(B129="Y", 1, 0)</f>
        <v>0</v>
      </c>
      <c r="D129" s="221" t="s">
        <v>205</v>
      </c>
      <c r="E129" s="220">
        <f>IF(D129="Y", 1, 0)</f>
        <v>0</v>
      </c>
      <c r="F129" s="222" t="s">
        <v>205</v>
      </c>
      <c r="G129" s="220">
        <f>IF(F129="Y", 1, 0)</f>
        <v>0</v>
      </c>
      <c r="H129" s="98" t="s">
        <v>205</v>
      </c>
      <c r="I129" s="96">
        <f>IF(H129="Y", 1, 0)</f>
        <v>0</v>
      </c>
      <c r="J129" s="224" t="s">
        <v>205</v>
      </c>
      <c r="K129" s="220">
        <f>IF(J129="Y", 1, 0)</f>
        <v>0</v>
      </c>
      <c r="L129" s="304" t="s">
        <v>205</v>
      </c>
      <c r="M129" s="225">
        <f t="shared" si="23"/>
        <v>0</v>
      </c>
    </row>
    <row r="130" spans="1:14" x14ac:dyDescent="0.2">
      <c r="A130" s="102" t="s">
        <v>382</v>
      </c>
      <c r="B130" s="219" t="s">
        <v>205</v>
      </c>
      <c r="C130" s="220">
        <f t="shared" si="31"/>
        <v>0</v>
      </c>
      <c r="D130" s="221" t="s">
        <v>205</v>
      </c>
      <c r="E130" s="220">
        <f t="shared" si="32"/>
        <v>0</v>
      </c>
      <c r="F130" s="222" t="s">
        <v>205</v>
      </c>
      <c r="G130" s="220">
        <f>IF(F130="Y", 1, 0)</f>
        <v>0</v>
      </c>
      <c r="H130" s="98" t="s">
        <v>205</v>
      </c>
      <c r="I130" s="96">
        <f>IF(H130="Y", 1, 0)</f>
        <v>0</v>
      </c>
      <c r="J130" s="224" t="s">
        <v>205</v>
      </c>
      <c r="K130" s="220">
        <f>IF(J130="Y", -1, 0)</f>
        <v>0</v>
      </c>
      <c r="L130" s="304" t="s">
        <v>205</v>
      </c>
      <c r="M130" s="225">
        <f t="shared" si="23"/>
        <v>0</v>
      </c>
    </row>
    <row r="131" spans="1:14" x14ac:dyDescent="0.2">
      <c r="A131" s="102" t="s">
        <v>383</v>
      </c>
      <c r="B131" s="219" t="s">
        <v>205</v>
      </c>
      <c r="C131" s="220">
        <f t="shared" si="31"/>
        <v>0</v>
      </c>
      <c r="D131" s="221" t="s">
        <v>205</v>
      </c>
      <c r="E131" s="220">
        <f t="shared" si="32"/>
        <v>0</v>
      </c>
      <c r="F131" s="222" t="s">
        <v>205</v>
      </c>
      <c r="G131" s="220">
        <f>IF(F131="Y", 1, 0)</f>
        <v>0</v>
      </c>
      <c r="H131" s="98" t="s">
        <v>205</v>
      </c>
      <c r="I131" s="96">
        <f>IF(H131="Y", 1, 0)</f>
        <v>0</v>
      </c>
      <c r="J131" s="224" t="s">
        <v>205</v>
      </c>
      <c r="K131" s="220">
        <f>IF(J131="Y", -1, 0)</f>
        <v>0</v>
      </c>
      <c r="L131" s="304" t="s">
        <v>205</v>
      </c>
      <c r="M131" s="225">
        <f t="shared" si="23"/>
        <v>0</v>
      </c>
    </row>
    <row r="132" spans="1:14" x14ac:dyDescent="0.2">
      <c r="A132" s="102" t="s">
        <v>276</v>
      </c>
      <c r="B132" s="219" t="s">
        <v>205</v>
      </c>
      <c r="C132" s="220">
        <f t="shared" si="31"/>
        <v>0</v>
      </c>
      <c r="D132" s="221" t="s">
        <v>205</v>
      </c>
      <c r="E132" s="220">
        <f t="shared" si="32"/>
        <v>0</v>
      </c>
      <c r="F132" s="222" t="s">
        <v>205</v>
      </c>
      <c r="G132" s="220">
        <f>IF(F132="Y", 1, 0)</f>
        <v>0</v>
      </c>
      <c r="H132" s="98" t="s">
        <v>205</v>
      </c>
      <c r="I132" s="96">
        <f>IF(H132="Y", 1, 0)</f>
        <v>0</v>
      </c>
      <c r="J132" s="224" t="s">
        <v>205</v>
      </c>
      <c r="K132" s="220">
        <f>IF(J132="Y", 1, 0)</f>
        <v>0</v>
      </c>
      <c r="L132" s="304" t="s">
        <v>205</v>
      </c>
      <c r="M132" s="225">
        <f t="shared" si="23"/>
        <v>0</v>
      </c>
    </row>
    <row r="133" spans="1:14" ht="13.5" thickBot="1" x14ac:dyDescent="0.25">
      <c r="A133" s="122" t="s">
        <v>384</v>
      </c>
      <c r="B133" s="226" t="s">
        <v>205</v>
      </c>
      <c r="C133" s="227">
        <f t="shared" si="31"/>
        <v>0</v>
      </c>
      <c r="D133" s="228" t="s">
        <v>205</v>
      </c>
      <c r="E133" s="227">
        <f t="shared" si="32"/>
        <v>0</v>
      </c>
      <c r="F133" s="229" t="s">
        <v>205</v>
      </c>
      <c r="G133" s="227">
        <f>IF(F133="Y", 2, 0)</f>
        <v>0</v>
      </c>
      <c r="H133" s="106" t="s">
        <v>251</v>
      </c>
      <c r="I133" s="104">
        <f>IF(H133="Y", 2, 0)</f>
        <v>2</v>
      </c>
      <c r="J133" s="231" t="s">
        <v>205</v>
      </c>
      <c r="K133" s="227">
        <f>IF(J133="Y", 2, 0)</f>
        <v>0</v>
      </c>
      <c r="L133" s="305" t="s">
        <v>205</v>
      </c>
      <c r="M133" s="232">
        <f>IF(L133="Y", 2, 0)</f>
        <v>0</v>
      </c>
      <c r="N133" s="88"/>
    </row>
    <row r="134" spans="1:14" ht="13.5" thickBot="1" x14ac:dyDescent="0.25">
      <c r="A134" s="131" t="s">
        <v>309</v>
      </c>
      <c r="B134" s="233"/>
      <c r="D134" s="234"/>
      <c r="F134" s="235"/>
      <c r="H134" s="109"/>
      <c r="J134" s="237"/>
      <c r="L134" s="306"/>
    </row>
    <row r="135" spans="1:14" x14ac:dyDescent="0.2">
      <c r="A135" s="113" t="s">
        <v>385</v>
      </c>
      <c r="B135" s="212" t="s">
        <v>205</v>
      </c>
      <c r="C135" s="213">
        <f>IF(B135="Y", 2, 0)</f>
        <v>0</v>
      </c>
      <c r="D135" s="214" t="s">
        <v>205</v>
      </c>
      <c r="E135" s="213">
        <f>IF(D135="Y", 2, 0)</f>
        <v>0</v>
      </c>
      <c r="F135" s="215" t="s">
        <v>205</v>
      </c>
      <c r="G135" s="213">
        <f>IF(F135="Y", 2, 0)</f>
        <v>0</v>
      </c>
      <c r="H135" s="93" t="s">
        <v>205</v>
      </c>
      <c r="I135" s="91">
        <f>IF(H135="Y", 2, 0)</f>
        <v>0</v>
      </c>
      <c r="J135" s="217" t="s">
        <v>205</v>
      </c>
      <c r="K135" s="213">
        <f>IF(J135="Y", 2, 0)</f>
        <v>0</v>
      </c>
      <c r="L135" s="303" t="s">
        <v>205</v>
      </c>
      <c r="M135" s="218">
        <f>IF(L135="Y", 2, 0)</f>
        <v>0</v>
      </c>
    </row>
    <row r="136" spans="1:14" x14ac:dyDescent="0.2">
      <c r="A136" s="102" t="s">
        <v>386</v>
      </c>
      <c r="B136" s="219" t="s">
        <v>205</v>
      </c>
      <c r="C136" s="220">
        <f t="shared" ref="C136:C137" si="33">IF(B136="Y", 2, 0)</f>
        <v>0</v>
      </c>
      <c r="D136" s="221" t="s">
        <v>205</v>
      </c>
      <c r="E136" s="220">
        <f t="shared" ref="E136:E137" si="34">IF(D136="Y", 2, 0)</f>
        <v>0</v>
      </c>
      <c r="F136" s="222" t="s">
        <v>205</v>
      </c>
      <c r="G136" s="220">
        <f t="shared" ref="G136:G137" si="35">IF(F136="Y", 2, 0)</f>
        <v>0</v>
      </c>
      <c r="H136" s="98" t="s">
        <v>205</v>
      </c>
      <c r="I136" s="96">
        <f t="shared" ref="I136:I137" si="36">IF(H136="Y", 2, 0)</f>
        <v>0</v>
      </c>
      <c r="J136" s="224" t="s">
        <v>205</v>
      </c>
      <c r="K136" s="220">
        <f t="shared" ref="K136:K137" si="37">IF(J136="Y", 2, 0)</f>
        <v>0</v>
      </c>
      <c r="L136" s="304" t="s">
        <v>205</v>
      </c>
      <c r="M136" s="225">
        <f t="shared" ref="M136:M137" si="38">IF(L136="Y", 2, 0)</f>
        <v>0</v>
      </c>
    </row>
    <row r="137" spans="1:14" ht="13.5" thickBot="1" x14ac:dyDescent="0.25">
      <c r="A137" s="122" t="s">
        <v>387</v>
      </c>
      <c r="B137" s="226" t="s">
        <v>205</v>
      </c>
      <c r="C137" s="227">
        <f t="shared" si="33"/>
        <v>0</v>
      </c>
      <c r="D137" s="228" t="s">
        <v>205</v>
      </c>
      <c r="E137" s="227">
        <f t="shared" si="34"/>
        <v>0</v>
      </c>
      <c r="F137" s="229" t="s">
        <v>205</v>
      </c>
      <c r="G137" s="227">
        <f t="shared" si="35"/>
        <v>0</v>
      </c>
      <c r="H137" s="106" t="s">
        <v>205</v>
      </c>
      <c r="I137" s="104">
        <f t="shared" si="36"/>
        <v>0</v>
      </c>
      <c r="J137" s="231" t="s">
        <v>205</v>
      </c>
      <c r="K137" s="227">
        <f t="shared" si="37"/>
        <v>0</v>
      </c>
      <c r="L137" s="305" t="s">
        <v>205</v>
      </c>
      <c r="M137" s="232">
        <f t="shared" si="38"/>
        <v>0</v>
      </c>
    </row>
    <row r="138" spans="1:14" ht="13.5" thickBot="1" x14ac:dyDescent="0.25">
      <c r="A138" s="131" t="s">
        <v>388</v>
      </c>
      <c r="B138" s="233"/>
      <c r="D138" s="234"/>
      <c r="F138" s="235"/>
      <c r="H138" s="109"/>
      <c r="J138" s="237"/>
      <c r="L138" s="306"/>
    </row>
    <row r="139" spans="1:14" x14ac:dyDescent="0.2">
      <c r="A139" s="113" t="s">
        <v>389</v>
      </c>
      <c r="B139" s="212" t="s">
        <v>205</v>
      </c>
      <c r="C139" s="213">
        <f>IF(B139="Y", 2, 0)</f>
        <v>0</v>
      </c>
      <c r="D139" s="214" t="s">
        <v>205</v>
      </c>
      <c r="E139" s="213">
        <f>IF(D139="Y", 2, 0)</f>
        <v>0</v>
      </c>
      <c r="F139" s="215" t="s">
        <v>205</v>
      </c>
      <c r="G139" s="213">
        <f>IF(F139="Y", 2, 0)</f>
        <v>0</v>
      </c>
      <c r="H139" s="93" t="s">
        <v>205</v>
      </c>
      <c r="I139" s="91">
        <f>IF(H139="Y", 2, 0)</f>
        <v>0</v>
      </c>
      <c r="J139" s="217" t="s">
        <v>205</v>
      </c>
      <c r="K139" s="213">
        <f>IF(J139="Y", 2, 0)</f>
        <v>0</v>
      </c>
      <c r="L139" s="303" t="s">
        <v>205</v>
      </c>
      <c r="M139" s="218">
        <f>IF(L139="Y", 2, 0)</f>
        <v>0</v>
      </c>
      <c r="N139" s="136"/>
    </row>
    <row r="140" spans="1:14" x14ac:dyDescent="0.2">
      <c r="A140" s="102" t="s">
        <v>390</v>
      </c>
      <c r="B140" s="219" t="s">
        <v>205</v>
      </c>
      <c r="C140" s="220">
        <f>IF(B140="Y", 1, 0)</f>
        <v>0</v>
      </c>
      <c r="D140" s="221" t="s">
        <v>205</v>
      </c>
      <c r="E140" s="220">
        <f>IF(D140="Y", 1, 0)</f>
        <v>0</v>
      </c>
      <c r="F140" s="222" t="s">
        <v>205</v>
      </c>
      <c r="G140" s="220">
        <f>IF(F140="Y", 1, 0)</f>
        <v>0</v>
      </c>
      <c r="H140" s="98" t="s">
        <v>205</v>
      </c>
      <c r="I140" s="96">
        <f>IF(H140="Y", 1, 0)</f>
        <v>0</v>
      </c>
      <c r="J140" s="224" t="s">
        <v>205</v>
      </c>
      <c r="K140" s="220">
        <f>IF(J140="Y", 1, 0)</f>
        <v>0</v>
      </c>
      <c r="L140" s="304" t="s">
        <v>205</v>
      </c>
      <c r="M140" s="225">
        <f>IF(L140="Y", 1, 0)</f>
        <v>0</v>
      </c>
    </row>
    <row r="141" spans="1:14" x14ac:dyDescent="0.2">
      <c r="A141" s="102" t="s">
        <v>391</v>
      </c>
      <c r="B141" s="219" t="s">
        <v>205</v>
      </c>
      <c r="C141" s="220">
        <f>IF(B141="Y", 1, 0)</f>
        <v>0</v>
      </c>
      <c r="D141" s="221" t="s">
        <v>205</v>
      </c>
      <c r="E141" s="220">
        <f>IF(D141="Y", 1, 0)</f>
        <v>0</v>
      </c>
      <c r="F141" s="222" t="s">
        <v>205</v>
      </c>
      <c r="G141" s="220">
        <f>IF(F141="Y", 1, 0)</f>
        <v>0</v>
      </c>
      <c r="H141" s="98" t="s">
        <v>205</v>
      </c>
      <c r="I141" s="96">
        <f>IF(H141="Y", 1, 0)</f>
        <v>0</v>
      </c>
      <c r="J141" s="224" t="s">
        <v>205</v>
      </c>
      <c r="K141" s="220">
        <f>IF(J141="Y", 1, 0)</f>
        <v>0</v>
      </c>
      <c r="L141" s="304" t="s">
        <v>205</v>
      </c>
      <c r="M141" s="225">
        <f>IF(L141="Y", 1, 0)</f>
        <v>0</v>
      </c>
    </row>
    <row r="142" spans="1:14" x14ac:dyDescent="0.2">
      <c r="A142" s="102" t="s">
        <v>392</v>
      </c>
      <c r="B142" s="219" t="s">
        <v>205</v>
      </c>
      <c r="C142" s="220">
        <f t="shared" ref="C142:C146" si="39">IF(B142="Y", 2, 0)</f>
        <v>0</v>
      </c>
      <c r="D142" s="221" t="s">
        <v>205</v>
      </c>
      <c r="E142" s="220">
        <f t="shared" ref="E142:E146" si="40">IF(D142="Y", 2, 0)</f>
        <v>0</v>
      </c>
      <c r="F142" s="222" t="s">
        <v>205</v>
      </c>
      <c r="G142" s="220">
        <f t="shared" ref="G142:G146" si="41">IF(F142="Y", 2, 0)</f>
        <v>0</v>
      </c>
      <c r="H142" s="98" t="s">
        <v>205</v>
      </c>
      <c r="I142" s="96">
        <f t="shared" ref="I142:I146" si="42">IF(H142="Y", 2, 0)</f>
        <v>0</v>
      </c>
      <c r="J142" s="224" t="s">
        <v>205</v>
      </c>
      <c r="K142" s="220">
        <f t="shared" ref="K142:K146" si="43">IF(J142="Y", 2, 0)</f>
        <v>0</v>
      </c>
      <c r="L142" s="304" t="s">
        <v>205</v>
      </c>
      <c r="M142" s="225">
        <f t="shared" ref="M142:M146" si="44">IF(L142="Y", 2, 0)</f>
        <v>0</v>
      </c>
    </row>
    <row r="143" spans="1:14" x14ac:dyDescent="0.2">
      <c r="A143" s="102" t="s">
        <v>393</v>
      </c>
      <c r="B143" s="219" t="s">
        <v>205</v>
      </c>
      <c r="C143" s="220">
        <f>IF(B143="Y", 1, 0)</f>
        <v>0</v>
      </c>
      <c r="D143" s="221" t="s">
        <v>205</v>
      </c>
      <c r="E143" s="220">
        <f>IF(D143="Y", 1, 0)</f>
        <v>0</v>
      </c>
      <c r="F143" s="222" t="s">
        <v>205</v>
      </c>
      <c r="G143" s="220">
        <f>IF(F143="Y", 1, 0)</f>
        <v>0</v>
      </c>
      <c r="H143" s="98" t="s">
        <v>205</v>
      </c>
      <c r="I143" s="96">
        <f>IF(H143="Y", 1, 0)</f>
        <v>0</v>
      </c>
      <c r="J143" s="224" t="s">
        <v>205</v>
      </c>
      <c r="K143" s="220">
        <f>IF(J143="Y", 1, 0)</f>
        <v>0</v>
      </c>
      <c r="L143" s="304" t="s">
        <v>205</v>
      </c>
      <c r="M143" s="225">
        <f>IF(L143="Y", 1, 0)</f>
        <v>0</v>
      </c>
    </row>
    <row r="144" spans="1:14" x14ac:dyDescent="0.2">
      <c r="A144" s="102" t="s">
        <v>394</v>
      </c>
      <c r="B144" s="219" t="s">
        <v>205</v>
      </c>
      <c r="C144" s="220">
        <f>IF(B144="Y", 1, 0)</f>
        <v>0</v>
      </c>
      <c r="D144" s="221" t="s">
        <v>205</v>
      </c>
      <c r="E144" s="220">
        <f>IF(D144="Y", 1, 0)</f>
        <v>0</v>
      </c>
      <c r="F144" s="222" t="s">
        <v>205</v>
      </c>
      <c r="G144" s="220">
        <f>IF(F144="Y", 1, 0)</f>
        <v>0</v>
      </c>
      <c r="H144" s="98" t="s">
        <v>205</v>
      </c>
      <c r="I144" s="96">
        <f>IF(H144="Y", 1, 0)</f>
        <v>0</v>
      </c>
      <c r="J144" s="224" t="s">
        <v>205</v>
      </c>
      <c r="K144" s="220">
        <f>IF(J144="Y", 1, 0)</f>
        <v>0</v>
      </c>
      <c r="L144" s="304" t="s">
        <v>205</v>
      </c>
      <c r="M144" s="225">
        <f>IF(L144="Y", 1, 0)</f>
        <v>0</v>
      </c>
    </row>
    <row r="145" spans="1:15" x14ac:dyDescent="0.2">
      <c r="A145" s="102" t="s">
        <v>395</v>
      </c>
      <c r="B145" s="219" t="s">
        <v>205</v>
      </c>
      <c r="C145" s="220">
        <f t="shared" si="39"/>
        <v>0</v>
      </c>
      <c r="D145" s="221" t="s">
        <v>205</v>
      </c>
      <c r="E145" s="220">
        <f t="shared" si="40"/>
        <v>0</v>
      </c>
      <c r="F145" s="222" t="s">
        <v>205</v>
      </c>
      <c r="G145" s="220">
        <f t="shared" si="41"/>
        <v>0</v>
      </c>
      <c r="H145" s="98" t="s">
        <v>205</v>
      </c>
      <c r="I145" s="96">
        <f t="shared" si="42"/>
        <v>0</v>
      </c>
      <c r="J145" s="224" t="s">
        <v>205</v>
      </c>
      <c r="K145" s="220">
        <f t="shared" si="43"/>
        <v>0</v>
      </c>
      <c r="L145" s="304" t="s">
        <v>205</v>
      </c>
      <c r="M145" s="225">
        <f t="shared" si="44"/>
        <v>0</v>
      </c>
    </row>
    <row r="146" spans="1:15" ht="13.5" thickBot="1" x14ac:dyDescent="0.25">
      <c r="A146" s="122" t="s">
        <v>396</v>
      </c>
      <c r="B146" s="226" t="s">
        <v>205</v>
      </c>
      <c r="C146" s="227">
        <f t="shared" si="39"/>
        <v>0</v>
      </c>
      <c r="D146" s="228" t="s">
        <v>205</v>
      </c>
      <c r="E146" s="227">
        <f t="shared" si="40"/>
        <v>0</v>
      </c>
      <c r="F146" s="229" t="s">
        <v>205</v>
      </c>
      <c r="G146" s="227">
        <f t="shared" si="41"/>
        <v>0</v>
      </c>
      <c r="H146" s="106" t="s">
        <v>205</v>
      </c>
      <c r="I146" s="104">
        <f t="shared" si="42"/>
        <v>0</v>
      </c>
      <c r="J146" s="231" t="s">
        <v>205</v>
      </c>
      <c r="K146" s="227">
        <f t="shared" si="43"/>
        <v>0</v>
      </c>
      <c r="L146" s="305" t="s">
        <v>205</v>
      </c>
      <c r="M146" s="232">
        <f t="shared" si="44"/>
        <v>0</v>
      </c>
    </row>
    <row r="147" spans="1:15" ht="13.5" thickBot="1" x14ac:dyDescent="0.25">
      <c r="A147" s="131" t="s">
        <v>397</v>
      </c>
      <c r="B147" s="233"/>
      <c r="D147" s="234"/>
      <c r="F147" s="235"/>
      <c r="H147" s="109"/>
      <c r="J147" s="237"/>
      <c r="L147" s="306"/>
    </row>
    <row r="148" spans="1:15" x14ac:dyDescent="0.2">
      <c r="A148" s="113" t="s">
        <v>398</v>
      </c>
      <c r="B148" s="212" t="s">
        <v>205</v>
      </c>
      <c r="C148" s="213">
        <f>IF(B148="Y", 1, 0)</f>
        <v>0</v>
      </c>
      <c r="D148" s="214" t="s">
        <v>205</v>
      </c>
      <c r="E148" s="213">
        <f>IF(D148="Y", 1, 0)</f>
        <v>0</v>
      </c>
      <c r="F148" s="215" t="s">
        <v>205</v>
      </c>
      <c r="G148" s="213">
        <f>IF(F148="Y", 1, 0)</f>
        <v>0</v>
      </c>
      <c r="H148" s="93" t="s">
        <v>205</v>
      </c>
      <c r="I148" s="91">
        <f>IF(H148="Y", 1, 0)</f>
        <v>0</v>
      </c>
      <c r="J148" s="217" t="s">
        <v>205</v>
      </c>
      <c r="K148" s="213">
        <f>IF(J148="Y", 1, 0)</f>
        <v>0</v>
      </c>
      <c r="L148" s="303" t="s">
        <v>205</v>
      </c>
      <c r="M148" s="218">
        <f>IF(L148="Y", 1, 0)</f>
        <v>0</v>
      </c>
    </row>
    <row r="149" spans="1:15" ht="13.5" thickBot="1" x14ac:dyDescent="0.25">
      <c r="A149" s="122" t="s">
        <v>399</v>
      </c>
      <c r="B149" s="226" t="s">
        <v>205</v>
      </c>
      <c r="C149" s="227">
        <f>IF(B149="Y", 1, 0)</f>
        <v>0</v>
      </c>
      <c r="D149" s="228" t="s">
        <v>205</v>
      </c>
      <c r="E149" s="227">
        <f>IF(D149="Y", 1, 0)</f>
        <v>0</v>
      </c>
      <c r="F149" s="229" t="s">
        <v>205</v>
      </c>
      <c r="G149" s="227">
        <f>IF(F149="Y", 1, 0)</f>
        <v>0</v>
      </c>
      <c r="H149" s="106" t="s">
        <v>205</v>
      </c>
      <c r="I149" s="104">
        <f>IF(H149="Y", 1, 0)</f>
        <v>0</v>
      </c>
      <c r="J149" s="231" t="s">
        <v>205</v>
      </c>
      <c r="K149" s="227">
        <f>IF(J149="Y", 1, 0)</f>
        <v>0</v>
      </c>
      <c r="L149" s="305" t="s">
        <v>205</v>
      </c>
      <c r="M149" s="232">
        <f>IF(L149="Y", 1, 0)</f>
        <v>0</v>
      </c>
    </row>
    <row r="150" spans="1:15" x14ac:dyDescent="0.2">
      <c r="A150" s="88"/>
      <c r="N150" s="88"/>
      <c r="O150" s="88"/>
    </row>
    <row r="151" spans="1:15" x14ac:dyDescent="0.2">
      <c r="A151" s="137" t="s">
        <v>400</v>
      </c>
      <c r="C151" s="211">
        <f>SUM(C2:C149)</f>
        <v>0</v>
      </c>
      <c r="E151" s="211">
        <f>SUM(E2:E149)</f>
        <v>0</v>
      </c>
      <c r="G151" s="211">
        <f>SUM(G2:G149)</f>
        <v>0</v>
      </c>
      <c r="I151" s="88">
        <f>SUM(I2:I133)</f>
        <v>26</v>
      </c>
      <c r="K151" s="211">
        <f>SUM(K2:K133)</f>
        <v>0</v>
      </c>
      <c r="M151" s="211">
        <f>SUM(M2:M149)</f>
        <v>0</v>
      </c>
    </row>
    <row r="152" spans="1:15" x14ac:dyDescent="0.2">
      <c r="A152" s="137" t="s">
        <v>401</v>
      </c>
      <c r="C152" s="211">
        <v>148</v>
      </c>
      <c r="E152" s="211">
        <v>143</v>
      </c>
      <c r="G152" s="211">
        <v>128</v>
      </c>
      <c r="I152" s="88">
        <v>114</v>
      </c>
      <c r="K152" s="211">
        <v>99</v>
      </c>
      <c r="M152" s="211">
        <v>53</v>
      </c>
    </row>
    <row r="153" spans="1:15" x14ac:dyDescent="0.2">
      <c r="A153" s="137" t="s">
        <v>402</v>
      </c>
      <c r="C153" s="264">
        <f>C151/C152</f>
        <v>0</v>
      </c>
      <c r="E153" s="264">
        <f>E151/E152</f>
        <v>0</v>
      </c>
      <c r="G153" s="265">
        <f>G151/G152</f>
        <v>0</v>
      </c>
      <c r="I153" s="138">
        <f>I151/I152</f>
        <v>0.22807017543859648</v>
      </c>
      <c r="K153" s="264">
        <f>K151/K152</f>
        <v>0</v>
      </c>
      <c r="M153" s="264">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E2F963F2-0E6F-445F-9240-2E7A8343BD72}">
      <formula1>"-,Y"</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4553-5189-4A9C-AB05-F12506A83F7C}">
  <dimension ref="A1:M100"/>
  <sheetViews>
    <sheetView topLeftCell="D1"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436</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40" t="s">
        <v>218</v>
      </c>
      <c r="E5" s="140" t="s">
        <v>220</v>
      </c>
      <c r="F5" s="82" t="s">
        <v>251</v>
      </c>
      <c r="G5" s="80">
        <f>IF(F5="Y", 'read first'!$B$23, 0)</f>
        <v>2.2229999999999999</v>
      </c>
      <c r="H5" s="76" t="s">
        <v>217</v>
      </c>
      <c r="I5" s="391"/>
    </row>
    <row r="6" spans="2:9" ht="30" x14ac:dyDescent="0.25">
      <c r="B6" s="552"/>
      <c r="C6" s="548"/>
      <c r="D6" s="140" t="s">
        <v>179</v>
      </c>
      <c r="E6" s="140" t="s">
        <v>221</v>
      </c>
      <c r="F6" s="82" t="s">
        <v>251</v>
      </c>
      <c r="G6" s="80">
        <f>IF(F6="Y", 'read first'!$B$23, 0)</f>
        <v>2.2229999999999999</v>
      </c>
      <c r="H6" s="76" t="s">
        <v>196</v>
      </c>
      <c r="I6" s="391"/>
    </row>
    <row r="7" spans="2:9" ht="58.5" customHeight="1" x14ac:dyDescent="0.25">
      <c r="B7" s="76" t="s">
        <v>10</v>
      </c>
      <c r="C7" s="19" t="s">
        <v>11</v>
      </c>
      <c r="D7" s="140" t="s">
        <v>12</v>
      </c>
      <c r="E7" s="140" t="s">
        <v>222</v>
      </c>
      <c r="F7" s="82" t="s">
        <v>250</v>
      </c>
      <c r="G7" s="80">
        <f>IF(F7="Y", 'read first'!$B$23, 0)</f>
        <v>0</v>
      </c>
      <c r="H7" s="76" t="s">
        <v>176</v>
      </c>
      <c r="I7" s="391"/>
    </row>
    <row r="8" spans="2:9" ht="40.5" customHeight="1" x14ac:dyDescent="0.25">
      <c r="B8" s="551" t="s">
        <v>14</v>
      </c>
      <c r="C8" s="19" t="s">
        <v>15</v>
      </c>
      <c r="D8" s="140" t="s">
        <v>197</v>
      </c>
      <c r="E8" s="140" t="s">
        <v>223</v>
      </c>
      <c r="F8" s="82" t="s">
        <v>251</v>
      </c>
      <c r="G8" s="80">
        <f>IF(F8="Y", 'read first'!$B$23, 0)</f>
        <v>2.2229999999999999</v>
      </c>
      <c r="H8" s="76" t="s">
        <v>16</v>
      </c>
      <c r="I8" s="391"/>
    </row>
    <row r="9" spans="2:9" ht="36.75" customHeight="1" x14ac:dyDescent="0.25">
      <c r="B9" s="552"/>
      <c r="C9" s="19" t="s">
        <v>17</v>
      </c>
      <c r="D9" s="140" t="s">
        <v>180</v>
      </c>
      <c r="E9" s="140" t="s">
        <v>224</v>
      </c>
      <c r="F9" s="82" t="s">
        <v>251</v>
      </c>
      <c r="G9" s="80">
        <f>IF(F9="Y", 'read first'!$B$23, 0)</f>
        <v>2.2229999999999999</v>
      </c>
      <c r="H9" s="76" t="s">
        <v>18</v>
      </c>
      <c r="I9" s="391"/>
    </row>
    <row r="10" spans="2:9" ht="46.5" customHeight="1" x14ac:dyDescent="0.25">
      <c r="B10" s="76" t="s">
        <v>19</v>
      </c>
      <c r="C10" s="19" t="s">
        <v>20</v>
      </c>
      <c r="D10" s="140" t="s">
        <v>415</v>
      </c>
      <c r="E10" s="140" t="s">
        <v>225</v>
      </c>
      <c r="F10" s="82" t="s">
        <v>251</v>
      </c>
      <c r="G10" s="80">
        <f>IF(F10="Y", 'read first'!$B$23, 0)</f>
        <v>2.2229999999999999</v>
      </c>
      <c r="H10" s="76" t="s">
        <v>175</v>
      </c>
      <c r="I10" s="391"/>
    </row>
    <row r="11" spans="2:9" ht="30" x14ac:dyDescent="0.25">
      <c r="B11" s="554" t="s">
        <v>22</v>
      </c>
      <c r="C11" s="19" t="s">
        <v>23</v>
      </c>
      <c r="D11" s="140" t="s">
        <v>24</v>
      </c>
      <c r="E11" s="140" t="s">
        <v>226</v>
      </c>
      <c r="F11" s="82" t="s">
        <v>250</v>
      </c>
      <c r="G11" s="80">
        <f>IF(F11="Y", 'read first'!$B$23, 0)</f>
        <v>0</v>
      </c>
      <c r="H11" s="76" t="s">
        <v>25</v>
      </c>
      <c r="I11" s="391"/>
    </row>
    <row r="12" spans="2:9" ht="93.75" customHeight="1" x14ac:dyDescent="0.25">
      <c r="B12" s="554"/>
      <c r="C12" s="76" t="s">
        <v>26</v>
      </c>
      <c r="D12" s="20" t="s">
        <v>198</v>
      </c>
      <c r="E12" s="20" t="s">
        <v>227</v>
      </c>
      <c r="F12" s="35" t="s">
        <v>251</v>
      </c>
      <c r="G12" s="80">
        <f>IF(F12="Y", 'read first'!$B$23, 0)</f>
        <v>2.2229999999999999</v>
      </c>
      <c r="H12" s="31" t="s">
        <v>177</v>
      </c>
      <c r="I12" s="391" t="s">
        <v>582</v>
      </c>
    </row>
    <row r="13" spans="2:9" ht="55.5" customHeight="1" x14ac:dyDescent="0.25">
      <c r="B13" s="76" t="s">
        <v>28</v>
      </c>
      <c r="C13" s="19" t="s">
        <v>29</v>
      </c>
      <c r="D13" s="20" t="s">
        <v>199</v>
      </c>
      <c r="E13" s="20" t="s">
        <v>227</v>
      </c>
      <c r="F13" s="35" t="s">
        <v>250</v>
      </c>
      <c r="G13" s="80">
        <f>IF(F13="Y", 'read first'!$B$23, 0)</f>
        <v>0</v>
      </c>
      <c r="H13" s="31" t="s">
        <v>30</v>
      </c>
      <c r="I13" s="391" t="s">
        <v>583</v>
      </c>
    </row>
    <row r="14" spans="2:9" x14ac:dyDescent="0.25">
      <c r="D14" s="21" t="s">
        <v>31</v>
      </c>
      <c r="E14" s="21"/>
      <c r="G14" s="80">
        <f>SUM(G5:G13)</f>
        <v>13.337999999999997</v>
      </c>
    </row>
    <row r="15" spans="2:9" x14ac:dyDescent="0.25">
      <c r="D15" s="21"/>
      <c r="E15" s="21"/>
      <c r="G15" s="22">
        <f>G14/'read first'!$B$24</f>
        <v>0.66666666666666663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84" t="s">
        <v>182</v>
      </c>
      <c r="E19" s="84" t="s">
        <v>228</v>
      </c>
      <c r="F19" s="82" t="s">
        <v>251</v>
      </c>
      <c r="G19" s="81">
        <f>IF(F19="Y", 'read first'!$C$23, 0)</f>
        <v>1.65</v>
      </c>
      <c r="H19" s="77" t="s">
        <v>200</v>
      </c>
      <c r="I19" s="392"/>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79"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79" t="s">
        <v>423</v>
      </c>
      <c r="I23" s="393"/>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584</v>
      </c>
    </row>
    <row r="25" spans="2:9" ht="36" customHeight="1" x14ac:dyDescent="0.25">
      <c r="B25" s="543"/>
      <c r="C25" s="548"/>
      <c r="D25" s="27" t="s">
        <v>201</v>
      </c>
      <c r="E25" s="27" t="s">
        <v>227</v>
      </c>
      <c r="F25" s="35" t="s">
        <v>251</v>
      </c>
      <c r="G25" s="80">
        <f>IF(F25="Y", 'read first'!$C$23, 0)</f>
        <v>1.65</v>
      </c>
      <c r="H25" s="34" t="s">
        <v>204</v>
      </c>
      <c r="I25" s="550"/>
    </row>
    <row r="26" spans="2:9" ht="30" x14ac:dyDescent="0.25">
      <c r="B26" s="543" t="s">
        <v>45</v>
      </c>
      <c r="C26" s="19" t="s">
        <v>44</v>
      </c>
      <c r="D26" s="28" t="s">
        <v>46</v>
      </c>
      <c r="E26" s="568" t="s">
        <v>227</v>
      </c>
      <c r="F26" s="571" t="s">
        <v>250</v>
      </c>
      <c r="G26" s="565">
        <f>IF(F26="Y", 'read first'!$C$23, 0)</f>
        <v>0</v>
      </c>
      <c r="H26" s="574" t="s">
        <v>202</v>
      </c>
      <c r="I26" s="559" t="s">
        <v>585</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80">
        <f>IF(F29="Y", 0.83, 0)</f>
        <v>0.83</v>
      </c>
      <c r="H29" s="577" t="s">
        <v>167</v>
      </c>
      <c r="I29" s="578" t="s">
        <v>586</v>
      </c>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82" t="s">
        <v>251</v>
      </c>
      <c r="G32" s="80">
        <f>IF(F32="Y",'read first'!$C$23, 0)</f>
        <v>1.65</v>
      </c>
      <c r="H32" s="554" t="s">
        <v>166</v>
      </c>
      <c r="I32" s="554"/>
    </row>
    <row r="33" spans="2:9" ht="57.95" customHeight="1" x14ac:dyDescent="0.25">
      <c r="B33" s="543"/>
      <c r="C33" s="547"/>
      <c r="D33" s="30" t="s">
        <v>57</v>
      </c>
      <c r="E33" s="30" t="s">
        <v>232</v>
      </c>
      <c r="F33" s="82" t="s">
        <v>250</v>
      </c>
      <c r="G33" s="80">
        <f>IF(F33="Y", 'read first'!$C$23, 0)</f>
        <v>0</v>
      </c>
      <c r="H33" s="554"/>
      <c r="I33" s="554"/>
    </row>
    <row r="34" spans="2:9" ht="52.5" customHeight="1" x14ac:dyDescent="0.25">
      <c r="B34" s="543"/>
      <c r="C34" s="548"/>
      <c r="D34" s="30" t="s">
        <v>184</v>
      </c>
      <c r="E34" s="30" t="s">
        <v>233</v>
      </c>
      <c r="F34" s="82" t="s">
        <v>250</v>
      </c>
      <c r="G34" s="80">
        <f>IF(F34="Y", 'read first'!$C$23, 0)</f>
        <v>0</v>
      </c>
      <c r="H34" s="554"/>
      <c r="I34" s="554"/>
    </row>
    <row r="35" spans="2:9" ht="38.1" customHeight="1" x14ac:dyDescent="0.25">
      <c r="B35" s="543"/>
      <c r="C35" s="79" t="s">
        <v>58</v>
      </c>
      <c r="D35" s="28" t="s">
        <v>59</v>
      </c>
      <c r="E35" s="28" t="s">
        <v>227</v>
      </c>
      <c r="F35" s="35" t="s">
        <v>250</v>
      </c>
      <c r="G35" s="80">
        <f>IF(F35="Y", 'read first'!$C$23, 0)</f>
        <v>0</v>
      </c>
      <c r="H35" s="31" t="s">
        <v>203</v>
      </c>
      <c r="I35" s="391" t="s">
        <v>587</v>
      </c>
    </row>
    <row r="36" spans="2:9" ht="60" customHeight="1" x14ac:dyDescent="0.25">
      <c r="B36" s="79" t="s">
        <v>60</v>
      </c>
      <c r="C36" s="19" t="s">
        <v>61</v>
      </c>
      <c r="D36" s="30" t="s">
        <v>62</v>
      </c>
      <c r="E36" s="30" t="s">
        <v>234</v>
      </c>
      <c r="F36" s="82" t="s">
        <v>251</v>
      </c>
      <c r="G36" s="80">
        <f>IF(F36="Y", 'read first'!$C$23, 0)</f>
        <v>1.65</v>
      </c>
      <c r="H36" s="76" t="s">
        <v>178</v>
      </c>
      <c r="I36" s="391"/>
    </row>
    <row r="37" spans="2:9" x14ac:dyDescent="0.25">
      <c r="D37" s="21" t="s">
        <v>31</v>
      </c>
      <c r="E37" s="21"/>
      <c r="G37" s="80">
        <f>SUM(G19:G36)</f>
        <v>9.93</v>
      </c>
    </row>
    <row r="38" spans="2:9" x14ac:dyDescent="0.25">
      <c r="D38" s="21"/>
      <c r="E38" s="21"/>
      <c r="G38" s="22">
        <f>G37/'read first'!$C$24</f>
        <v>0.50151515151515158</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140" t="s">
        <v>67</v>
      </c>
      <c r="E42" s="140" t="s">
        <v>235</v>
      </c>
      <c r="F42" s="82" t="s">
        <v>251</v>
      </c>
      <c r="G42" s="80">
        <f>IF(F42="Y", 'read first'!$D$23, 0)</f>
        <v>2.2000000000000002</v>
      </c>
      <c r="H42" s="76" t="s">
        <v>68</v>
      </c>
      <c r="I42" s="391"/>
    </row>
    <row r="43" spans="2:9" ht="30" customHeight="1" x14ac:dyDescent="0.25">
      <c r="B43" s="549"/>
      <c r="C43" s="19" t="s">
        <v>69</v>
      </c>
      <c r="D43" s="78" t="s">
        <v>70</v>
      </c>
      <c r="E43" s="74" t="s">
        <v>227</v>
      </c>
      <c r="F43" s="82" t="s">
        <v>250</v>
      </c>
      <c r="G43" s="80">
        <f>IF(F43="Y", 'read first'!$D$23, 0)</f>
        <v>0</v>
      </c>
      <c r="H43" s="76" t="s">
        <v>71</v>
      </c>
      <c r="I43" s="391"/>
    </row>
    <row r="44" spans="2:9" ht="45" customHeight="1" x14ac:dyDescent="0.25">
      <c r="B44" s="550"/>
      <c r="C44" s="19" t="s">
        <v>72</v>
      </c>
      <c r="D44" s="140" t="s">
        <v>73</v>
      </c>
      <c r="E44" s="140" t="s">
        <v>227</v>
      </c>
      <c r="F44" s="82" t="s">
        <v>251</v>
      </c>
      <c r="G44" s="80">
        <f>IF(F44="Y", 'read first'!$D$23, 0)</f>
        <v>2.2000000000000002</v>
      </c>
      <c r="H44" s="76" t="s">
        <v>74</v>
      </c>
      <c r="I44" s="391"/>
    </row>
    <row r="45" spans="2:9" ht="30" x14ac:dyDescent="0.25">
      <c r="B45" s="79" t="s">
        <v>75</v>
      </c>
      <c r="C45" s="19" t="s">
        <v>76</v>
      </c>
      <c r="D45" s="140" t="s">
        <v>77</v>
      </c>
      <c r="E45" s="140" t="s">
        <v>227</v>
      </c>
      <c r="F45" s="82" t="s">
        <v>251</v>
      </c>
      <c r="G45" s="80">
        <f>IF(F45="Y", 'read first'!$D$23, 0)</f>
        <v>2.2000000000000002</v>
      </c>
      <c r="H45" s="76" t="s">
        <v>78</v>
      </c>
      <c r="I45" s="391"/>
    </row>
    <row r="46" spans="2:9" ht="37.5" customHeight="1" x14ac:dyDescent="0.25">
      <c r="B46" s="33" t="s">
        <v>79</v>
      </c>
      <c r="C46" s="33" t="s">
        <v>80</v>
      </c>
      <c r="D46" s="34" t="s">
        <v>81</v>
      </c>
      <c r="E46" s="34" t="s">
        <v>227</v>
      </c>
      <c r="F46" s="82" t="s">
        <v>251</v>
      </c>
      <c r="G46" s="80">
        <f>IF(F46="Y", 'read first'!$D$23, 0)</f>
        <v>2.2000000000000002</v>
      </c>
      <c r="H46" s="31" t="s">
        <v>165</v>
      </c>
      <c r="I46" s="391" t="s">
        <v>588</v>
      </c>
    </row>
    <row r="47" spans="2:9" ht="69" customHeight="1" x14ac:dyDescent="0.25">
      <c r="B47" s="79" t="s">
        <v>82</v>
      </c>
      <c r="C47" s="19" t="s">
        <v>83</v>
      </c>
      <c r="D47" s="140" t="s">
        <v>84</v>
      </c>
      <c r="E47" s="140" t="s">
        <v>227</v>
      </c>
      <c r="F47" s="82" t="s">
        <v>250</v>
      </c>
      <c r="G47" s="80">
        <f>IF(F47="Y", 'read first'!$D$23, 0)</f>
        <v>0</v>
      </c>
      <c r="H47" s="76" t="s">
        <v>85</v>
      </c>
      <c r="I47" s="391"/>
    </row>
    <row r="48" spans="2:9" ht="30" x14ac:dyDescent="0.25">
      <c r="B48" s="79" t="s">
        <v>86</v>
      </c>
      <c r="C48" s="19" t="s">
        <v>87</v>
      </c>
      <c r="D48" s="140" t="s">
        <v>88</v>
      </c>
      <c r="E48" s="140" t="s">
        <v>236</v>
      </c>
      <c r="F48" s="82" t="s">
        <v>251</v>
      </c>
      <c r="G48" s="80">
        <f>IF(F48="Y", 'read first'!$D$23, 0)</f>
        <v>2.2000000000000002</v>
      </c>
      <c r="H48" s="76" t="s">
        <v>89</v>
      </c>
      <c r="I48" s="391"/>
    </row>
    <row r="49" spans="2:9" ht="45" x14ac:dyDescent="0.25">
      <c r="B49" s="79" t="s">
        <v>90</v>
      </c>
      <c r="C49" s="19" t="s">
        <v>91</v>
      </c>
      <c r="D49" s="140" t="s">
        <v>92</v>
      </c>
      <c r="E49" s="140" t="s">
        <v>237</v>
      </c>
      <c r="F49" s="82" t="s">
        <v>251</v>
      </c>
      <c r="G49" s="80">
        <f>IF(F49="Y", 'read first'!$D$23, 0)</f>
        <v>2.2000000000000002</v>
      </c>
      <c r="H49" s="76" t="s">
        <v>93</v>
      </c>
      <c r="I49" s="391"/>
    </row>
    <row r="50" spans="2:9" x14ac:dyDescent="0.25">
      <c r="B50" s="37"/>
      <c r="G50" s="80">
        <f>SUM(G42:G49)</f>
        <v>13.2</v>
      </c>
    </row>
    <row r="51" spans="2:9" x14ac:dyDescent="0.25">
      <c r="B51" s="37"/>
      <c r="G51" s="22">
        <f>G50/'read first'!$D$24</f>
        <v>0.66666666666666663</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140" t="s">
        <v>97</v>
      </c>
      <c r="E55" s="75" t="s">
        <v>227</v>
      </c>
      <c r="F55" s="82" t="s">
        <v>251</v>
      </c>
      <c r="G55" s="80">
        <f>IF(F55="Y", 'read first'!$E$23, 0)</f>
        <v>2.5</v>
      </c>
      <c r="H55" s="83" t="s">
        <v>98</v>
      </c>
      <c r="I55" s="397"/>
    </row>
    <row r="56" spans="2:9" ht="38.1" customHeight="1" x14ac:dyDescent="0.25">
      <c r="B56" s="543"/>
      <c r="C56" s="19" t="s">
        <v>99</v>
      </c>
      <c r="D56" s="140" t="s">
        <v>100</v>
      </c>
      <c r="E56" s="75" t="s">
        <v>227</v>
      </c>
      <c r="F56" s="82" t="s">
        <v>251</v>
      </c>
      <c r="G56" s="80">
        <f>IF(F56="Y", 'read first'!$E$23, 0)</f>
        <v>2.5</v>
      </c>
      <c r="H56" s="83" t="s">
        <v>101</v>
      </c>
      <c r="I56" s="397"/>
    </row>
    <row r="57" spans="2:9" ht="51" customHeight="1" x14ac:dyDescent="0.25">
      <c r="B57" s="79" t="s">
        <v>102</v>
      </c>
      <c r="C57" s="19" t="s">
        <v>44</v>
      </c>
      <c r="D57" s="140" t="s">
        <v>103</v>
      </c>
      <c r="E57" s="75" t="s">
        <v>227</v>
      </c>
      <c r="F57" s="39" t="s">
        <v>209</v>
      </c>
      <c r="G57" s="80">
        <f>G26</f>
        <v>0</v>
      </c>
      <c r="H57" s="83" t="s">
        <v>207</v>
      </c>
      <c r="I57" s="397"/>
    </row>
    <row r="58" spans="2:9" ht="49.5" customHeight="1" x14ac:dyDescent="0.25">
      <c r="B58" s="79" t="s">
        <v>104</v>
      </c>
      <c r="C58" s="19" t="s">
        <v>96</v>
      </c>
      <c r="D58" s="140" t="s">
        <v>131</v>
      </c>
      <c r="E58" s="75" t="s">
        <v>230</v>
      </c>
      <c r="F58" s="39" t="s">
        <v>210</v>
      </c>
      <c r="G58" s="80">
        <f>G29+G30</f>
        <v>0.83</v>
      </c>
      <c r="H58" s="83" t="s">
        <v>208</v>
      </c>
      <c r="I58" s="397"/>
    </row>
    <row r="59" spans="2:9" ht="37.5" customHeight="1" x14ac:dyDescent="0.25">
      <c r="B59" s="543" t="s">
        <v>105</v>
      </c>
      <c r="C59" s="19" t="s">
        <v>72</v>
      </c>
      <c r="D59" s="140" t="s">
        <v>106</v>
      </c>
      <c r="E59" s="75" t="s">
        <v>227</v>
      </c>
      <c r="F59" s="82" t="s">
        <v>251</v>
      </c>
      <c r="G59" s="80">
        <f>IF(F59="Y", 'read first'!$E$23, 0)</f>
        <v>2.5</v>
      </c>
      <c r="H59" s="83" t="s">
        <v>132</v>
      </c>
      <c r="I59" s="397"/>
    </row>
    <row r="60" spans="2:9" ht="38.1" customHeight="1" x14ac:dyDescent="0.25">
      <c r="B60" s="543"/>
      <c r="C60" s="19" t="s">
        <v>99</v>
      </c>
      <c r="D60" s="140" t="s">
        <v>133</v>
      </c>
      <c r="E60" s="75" t="s">
        <v>238</v>
      </c>
      <c r="F60" s="82" t="s">
        <v>251</v>
      </c>
      <c r="G60" s="80">
        <f>IF(F60="Y", 'read first'!$E$23, 0)</f>
        <v>2.5</v>
      </c>
      <c r="H60" s="83" t="s">
        <v>134</v>
      </c>
      <c r="I60" s="397"/>
    </row>
    <row r="61" spans="2:9" ht="30" x14ac:dyDescent="0.25">
      <c r="B61" s="79" t="s">
        <v>107</v>
      </c>
      <c r="C61" s="19" t="s">
        <v>108</v>
      </c>
      <c r="D61" s="140" t="s">
        <v>185</v>
      </c>
      <c r="E61" s="75" t="s">
        <v>239</v>
      </c>
      <c r="F61" s="82" t="s">
        <v>251</v>
      </c>
      <c r="G61" s="80">
        <f>IF(F61="Y", 'read first'!$E$23, 0)</f>
        <v>2.5</v>
      </c>
      <c r="H61" s="83" t="s">
        <v>135</v>
      </c>
      <c r="I61" s="397"/>
    </row>
    <row r="62" spans="2:9" ht="38.1" customHeight="1" x14ac:dyDescent="0.25">
      <c r="B62" s="79" t="s">
        <v>109</v>
      </c>
      <c r="C62" s="19" t="s">
        <v>110</v>
      </c>
      <c r="D62" s="140" t="s">
        <v>111</v>
      </c>
      <c r="E62" s="75" t="s">
        <v>227</v>
      </c>
      <c r="F62" s="82" t="s">
        <v>251</v>
      </c>
      <c r="G62" s="80">
        <f>IF(F62="Y", 'read first'!$E$23, 0)</f>
        <v>2.5</v>
      </c>
      <c r="H62" s="83" t="s">
        <v>136</v>
      </c>
      <c r="I62" s="397"/>
    </row>
    <row r="63" spans="2:9" x14ac:dyDescent="0.25">
      <c r="G63" s="80">
        <f>SUM(G55:G62)</f>
        <v>15.83</v>
      </c>
    </row>
    <row r="64" spans="2:9" x14ac:dyDescent="0.25">
      <c r="G64" s="41">
        <f>G63/'read first'!$E$24</f>
        <v>0.79149999999999998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79" t="s">
        <v>121</v>
      </c>
      <c r="C68" s="19" t="s">
        <v>170</v>
      </c>
      <c r="D68" s="140" t="s">
        <v>171</v>
      </c>
      <c r="E68" s="140" t="s">
        <v>226</v>
      </c>
      <c r="F68" s="82" t="str">
        <f>F11</f>
        <v>N</v>
      </c>
      <c r="G68" s="80">
        <f>G11</f>
        <v>0</v>
      </c>
      <c r="H68" s="79" t="s">
        <v>427</v>
      </c>
      <c r="I68" s="393"/>
    </row>
    <row r="69" spans="1:13" s="4" customFormat="1" ht="67.5" customHeight="1" x14ac:dyDescent="0.25">
      <c r="A69" s="3"/>
      <c r="B69" s="79" t="s">
        <v>122</v>
      </c>
      <c r="C69" s="19" t="s">
        <v>123</v>
      </c>
      <c r="D69" s="140" t="s">
        <v>124</v>
      </c>
      <c r="E69" s="140" t="s">
        <v>240</v>
      </c>
      <c r="F69" s="82" t="s">
        <v>251</v>
      </c>
      <c r="G69" s="80">
        <f>IF(F69="Y", 'read first'!$G$23, 0)</f>
        <v>2</v>
      </c>
      <c r="H69" s="79" t="s">
        <v>143</v>
      </c>
      <c r="I69" s="393"/>
      <c r="J69" s="59"/>
      <c r="K69" s="59"/>
      <c r="L69" s="59"/>
      <c r="M69" s="59"/>
    </row>
    <row r="70" spans="1:13" s="4" customFormat="1" ht="74.25" customHeight="1" x14ac:dyDescent="0.25">
      <c r="A70" s="3"/>
      <c r="B70" s="79" t="s">
        <v>125</v>
      </c>
      <c r="C70" s="19" t="s">
        <v>144</v>
      </c>
      <c r="D70" s="140" t="s">
        <v>126</v>
      </c>
      <c r="E70" s="140" t="s">
        <v>241</v>
      </c>
      <c r="F70" s="82" t="s">
        <v>251</v>
      </c>
      <c r="G70" s="80">
        <f>IF(F70="Y", 'read first'!$G$23, 0)</f>
        <v>2</v>
      </c>
      <c r="H70" s="79" t="s">
        <v>142</v>
      </c>
      <c r="I70" s="393"/>
      <c r="J70" s="59"/>
      <c r="K70" s="59"/>
      <c r="L70" s="59"/>
      <c r="M70" s="59"/>
    </row>
    <row r="71" spans="1:13" s="4" customFormat="1" ht="64.5" customHeight="1" x14ac:dyDescent="0.25">
      <c r="A71" s="3"/>
      <c r="B71" s="79" t="s">
        <v>127</v>
      </c>
      <c r="C71" s="19" t="s">
        <v>128</v>
      </c>
      <c r="D71" s="140" t="s">
        <v>129</v>
      </c>
      <c r="E71" s="140" t="s">
        <v>242</v>
      </c>
      <c r="F71" s="82" t="s">
        <v>250</v>
      </c>
      <c r="G71" s="80">
        <f>IF(F71="Y", 'read first'!$G$23, 0)</f>
        <v>0</v>
      </c>
      <c r="H71" s="79" t="s">
        <v>169</v>
      </c>
      <c r="I71" s="393"/>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621"/>
      <c r="J72" s="59"/>
      <c r="K72" s="59"/>
      <c r="L72" s="59"/>
      <c r="M72" s="59"/>
    </row>
    <row r="73" spans="1:13" s="4" customFormat="1" x14ac:dyDescent="0.25">
      <c r="A73" s="3"/>
      <c r="B73" s="543"/>
      <c r="C73" s="19" t="s">
        <v>140</v>
      </c>
      <c r="D73" s="583"/>
      <c r="E73" s="583"/>
      <c r="F73" s="584"/>
      <c r="G73" s="567"/>
      <c r="H73" s="554"/>
      <c r="I73" s="622"/>
      <c r="J73" s="59"/>
      <c r="K73" s="59"/>
      <c r="L73" s="59"/>
      <c r="M73" s="59"/>
    </row>
    <row r="74" spans="1:13" s="4" customFormat="1" x14ac:dyDescent="0.25">
      <c r="A74" s="3"/>
      <c r="B74" s="37"/>
      <c r="C74" s="3"/>
      <c r="D74" s="3"/>
      <c r="E74" s="3"/>
      <c r="F74" s="3"/>
      <c r="G74" s="80">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79" t="s">
        <v>187</v>
      </c>
      <c r="B79" s="79" t="s">
        <v>114</v>
      </c>
      <c r="C79" s="36" t="s">
        <v>145</v>
      </c>
      <c r="D79" s="140" t="s">
        <v>164</v>
      </c>
      <c r="E79" s="140" t="s">
        <v>244</v>
      </c>
      <c r="F79" s="82" t="s">
        <v>205</v>
      </c>
      <c r="G79" s="44">
        <f>IF(F79="Y", 'read first'!$F$23, 0)</f>
        <v>0</v>
      </c>
      <c r="H79" s="45" t="s">
        <v>146</v>
      </c>
    </row>
    <row r="80" spans="1:13" ht="45" x14ac:dyDescent="0.25">
      <c r="A80" s="77" t="s">
        <v>188</v>
      </c>
      <c r="B80" s="77" t="s">
        <v>115</v>
      </c>
      <c r="C80" s="36" t="s">
        <v>145</v>
      </c>
      <c r="D80" s="78" t="s">
        <v>116</v>
      </c>
      <c r="E80" s="78" t="s">
        <v>245</v>
      </c>
      <c r="F80" s="82" t="s">
        <v>205</v>
      </c>
      <c r="G80" s="44">
        <f>IF(F80="Y", 'read first'!$F$23, 0)</f>
        <v>0</v>
      </c>
      <c r="H80" s="47" t="s">
        <v>147</v>
      </c>
    </row>
    <row r="81" spans="1:8" x14ac:dyDescent="0.25">
      <c r="A81" s="555" t="s">
        <v>189</v>
      </c>
      <c r="B81" s="587" t="s">
        <v>117</v>
      </c>
      <c r="C81" s="48" t="s">
        <v>118</v>
      </c>
      <c r="D81" s="140" t="s">
        <v>51</v>
      </c>
      <c r="E81" s="140" t="s">
        <v>246</v>
      </c>
      <c r="F81" s="82" t="s">
        <v>205</v>
      </c>
      <c r="G81" s="44">
        <f>IF(F81="Y", 1, 0)</f>
        <v>0</v>
      </c>
      <c r="H81" s="551" t="s">
        <v>52</v>
      </c>
    </row>
    <row r="82" spans="1:8" x14ac:dyDescent="0.25">
      <c r="A82" s="586"/>
      <c r="B82" s="588"/>
      <c r="C82" s="48" t="s">
        <v>119</v>
      </c>
      <c r="D82" s="582" t="s">
        <v>53</v>
      </c>
      <c r="E82" s="590" t="s">
        <v>247</v>
      </c>
      <c r="F82" s="590" t="s">
        <v>205</v>
      </c>
      <c r="G82" s="593">
        <f t="shared" ref="G82:G83" si="0">IF(F82="Y", 1, 0)</f>
        <v>0</v>
      </c>
      <c r="H82" s="586"/>
    </row>
    <row r="83" spans="1:8" x14ac:dyDescent="0.25">
      <c r="A83" s="586"/>
      <c r="B83" s="589"/>
      <c r="C83" s="48" t="s">
        <v>130</v>
      </c>
      <c r="D83" s="552"/>
      <c r="E83" s="591"/>
      <c r="F83" s="592"/>
      <c r="G83" s="594">
        <f t="shared" si="0"/>
        <v>0</v>
      </c>
      <c r="H83" s="552"/>
    </row>
    <row r="84" spans="1:8" ht="58.5" customHeight="1" x14ac:dyDescent="0.25">
      <c r="A84" s="552"/>
      <c r="B84" s="79" t="s">
        <v>138</v>
      </c>
      <c r="C84" s="19" t="s">
        <v>148</v>
      </c>
      <c r="D84" s="140" t="s">
        <v>149</v>
      </c>
      <c r="E84" s="140" t="s">
        <v>248</v>
      </c>
      <c r="F84" s="82" t="s">
        <v>205</v>
      </c>
      <c r="G84" s="44">
        <f>IF(F84="Y", 'read first'!$F$23, 0)</f>
        <v>0</v>
      </c>
      <c r="H84" s="83" t="s">
        <v>150</v>
      </c>
    </row>
    <row r="85" spans="1:8" ht="60" x14ac:dyDescent="0.25">
      <c r="A85" s="77" t="s">
        <v>190</v>
      </c>
      <c r="B85" s="49" t="s">
        <v>151</v>
      </c>
      <c r="C85" s="76" t="s">
        <v>152</v>
      </c>
      <c r="D85" s="20" t="s">
        <v>162</v>
      </c>
      <c r="E85" s="20" t="s">
        <v>227</v>
      </c>
      <c r="F85" s="82" t="s">
        <v>205</v>
      </c>
      <c r="G85" s="44">
        <f>IF(F85="Y", 'read first'!$F$23, 0)</f>
        <v>0</v>
      </c>
      <c r="H85" s="20" t="s">
        <v>153</v>
      </c>
    </row>
    <row r="86" spans="1:8" ht="45" x14ac:dyDescent="0.25">
      <c r="A86" s="79" t="s">
        <v>191</v>
      </c>
      <c r="B86" s="79" t="s">
        <v>154</v>
      </c>
      <c r="C86" s="79" t="s">
        <v>155</v>
      </c>
      <c r="D86" s="20" t="s">
        <v>163</v>
      </c>
      <c r="E86" s="20" t="s">
        <v>227</v>
      </c>
      <c r="F86" s="82" t="s">
        <v>205</v>
      </c>
      <c r="G86" s="44">
        <f>IF(F86="Y", 'read first'!$F$23, 0)</f>
        <v>0</v>
      </c>
      <c r="H86" s="20" t="s">
        <v>156</v>
      </c>
    </row>
    <row r="87" spans="1:8" ht="47.25" customHeight="1" x14ac:dyDescent="0.25">
      <c r="A87" s="587" t="s">
        <v>192</v>
      </c>
      <c r="B87" s="554" t="s">
        <v>22</v>
      </c>
      <c r="C87" s="19" t="s">
        <v>23</v>
      </c>
      <c r="D87" s="140" t="s">
        <v>24</v>
      </c>
      <c r="E87" s="140" t="s">
        <v>226</v>
      </c>
      <c r="F87" s="82" t="s">
        <v>205</v>
      </c>
      <c r="G87" s="272">
        <f>IF(F87="Y", 'read first'!$F$23, 0)</f>
        <v>0</v>
      </c>
      <c r="H87" s="76" t="s">
        <v>25</v>
      </c>
    </row>
    <row r="88" spans="1:8" ht="67.5" customHeight="1" x14ac:dyDescent="0.25">
      <c r="A88" s="595"/>
      <c r="B88" s="554"/>
      <c r="C88" s="76" t="s">
        <v>26</v>
      </c>
      <c r="D88" s="20" t="s">
        <v>27</v>
      </c>
      <c r="E88" s="20" t="s">
        <v>227</v>
      </c>
      <c r="F88" s="82" t="s">
        <v>205</v>
      </c>
      <c r="G88" s="44">
        <f>IF(F88="Y", 'read first'!$F$23, 0)</f>
        <v>0</v>
      </c>
      <c r="H88" s="20" t="s">
        <v>157</v>
      </c>
    </row>
    <row r="89" spans="1:8" ht="38.25" customHeight="1" x14ac:dyDescent="0.25">
      <c r="A89" s="555" t="s">
        <v>193</v>
      </c>
      <c r="B89" s="555" t="s">
        <v>65</v>
      </c>
      <c r="C89" s="19" t="s">
        <v>66</v>
      </c>
      <c r="D89" s="140" t="s">
        <v>67</v>
      </c>
      <c r="E89" s="140" t="s">
        <v>235</v>
      </c>
      <c r="F89" s="82" t="s">
        <v>205</v>
      </c>
      <c r="G89" s="44">
        <f>IF(F89="Y", 'read first'!$F$23, 0)</f>
        <v>0</v>
      </c>
      <c r="H89" s="76" t="s">
        <v>68</v>
      </c>
    </row>
    <row r="90" spans="1:8" ht="30" customHeight="1" x14ac:dyDescent="0.25">
      <c r="A90" s="586"/>
      <c r="B90" s="549"/>
      <c r="C90" s="19" t="s">
        <v>69</v>
      </c>
      <c r="D90" s="78" t="s">
        <v>70</v>
      </c>
      <c r="E90" s="74" t="s">
        <v>227</v>
      </c>
      <c r="F90" s="82" t="s">
        <v>205</v>
      </c>
      <c r="G90" s="44">
        <f>IF(F90="Y", 'read first'!$F$23, 0)</f>
        <v>0</v>
      </c>
      <c r="H90" s="76" t="s">
        <v>71</v>
      </c>
    </row>
    <row r="91" spans="1:8" ht="36.75" customHeight="1" x14ac:dyDescent="0.25">
      <c r="A91" s="586"/>
      <c r="B91" s="550"/>
      <c r="C91" s="19" t="s">
        <v>72</v>
      </c>
      <c r="D91" s="140" t="s">
        <v>73</v>
      </c>
      <c r="E91" s="140" t="s">
        <v>227</v>
      </c>
      <c r="F91" s="82" t="s">
        <v>205</v>
      </c>
      <c r="G91" s="44">
        <f>IF(F91="Y", 'read first'!$F$23, 0)</f>
        <v>0</v>
      </c>
      <c r="H91" s="76" t="s">
        <v>74</v>
      </c>
    </row>
    <row r="92" spans="1:8" ht="28.5" customHeight="1" x14ac:dyDescent="0.25">
      <c r="A92" s="596" t="s">
        <v>194</v>
      </c>
      <c r="B92" s="551" t="s">
        <v>6</v>
      </c>
      <c r="C92" s="553" t="s">
        <v>7</v>
      </c>
      <c r="D92" s="140" t="s">
        <v>173</v>
      </c>
      <c r="E92" s="140" t="s">
        <v>220</v>
      </c>
      <c r="F92" s="82" t="s">
        <v>205</v>
      </c>
      <c r="G92" s="44">
        <f>IF(F92="Y", 'read first'!$F$23, 0)</f>
        <v>0</v>
      </c>
      <c r="H92" s="76" t="s">
        <v>8</v>
      </c>
    </row>
    <row r="93" spans="1:8" ht="30" x14ac:dyDescent="0.25">
      <c r="A93" s="597"/>
      <c r="B93" s="552"/>
      <c r="C93" s="548"/>
      <c r="D93" s="140" t="s">
        <v>179</v>
      </c>
      <c r="E93" s="140" t="s">
        <v>221</v>
      </c>
      <c r="F93" s="82" t="s">
        <v>205</v>
      </c>
      <c r="G93" s="44">
        <f>IF(F93="Y", 'read first'!$F$23, 0)</f>
        <v>0</v>
      </c>
      <c r="H93" s="76" t="s">
        <v>9</v>
      </c>
    </row>
    <row r="94" spans="1:8" ht="30" x14ac:dyDescent="0.25">
      <c r="A94" s="597"/>
      <c r="B94" s="76" t="s">
        <v>10</v>
      </c>
      <c r="C94" s="19" t="s">
        <v>11</v>
      </c>
      <c r="D94" s="140" t="s">
        <v>12</v>
      </c>
      <c r="E94" s="140" t="s">
        <v>222</v>
      </c>
      <c r="F94" s="82" t="s">
        <v>205</v>
      </c>
      <c r="G94" s="44">
        <f>IF(F94="Y", 'read first'!$F$23, 0)</f>
        <v>0</v>
      </c>
      <c r="H94" s="76" t="s">
        <v>13</v>
      </c>
    </row>
    <row r="95" spans="1:8" ht="45" x14ac:dyDescent="0.25">
      <c r="A95" s="597"/>
      <c r="B95" s="76" t="s">
        <v>19</v>
      </c>
      <c r="C95" s="19" t="s">
        <v>20</v>
      </c>
      <c r="D95" s="140" t="s">
        <v>181</v>
      </c>
      <c r="E95" s="140" t="s">
        <v>225</v>
      </c>
      <c r="F95" s="82" t="s">
        <v>205</v>
      </c>
      <c r="G95" s="44">
        <f>IF(F95="Y", 'read first'!$F$23, 0)</f>
        <v>0</v>
      </c>
      <c r="H95" s="76" t="s">
        <v>21</v>
      </c>
    </row>
    <row r="96" spans="1:8" ht="30" x14ac:dyDescent="0.25">
      <c r="A96" s="597"/>
      <c r="B96" s="554" t="s">
        <v>22</v>
      </c>
      <c r="C96" s="19" t="s">
        <v>23</v>
      </c>
      <c r="D96" s="140" t="s">
        <v>24</v>
      </c>
      <c r="E96" s="140" t="s">
        <v>226</v>
      </c>
      <c r="F96" s="82" t="s">
        <v>205</v>
      </c>
      <c r="G96" s="44">
        <f>IF(F96="Y", 'read first'!$F$23, 0)</f>
        <v>0</v>
      </c>
      <c r="H96" s="76" t="s">
        <v>25</v>
      </c>
    </row>
    <row r="97" spans="1:8" ht="34.5" customHeight="1" x14ac:dyDescent="0.25">
      <c r="A97" s="598"/>
      <c r="B97" s="554"/>
      <c r="C97" s="76" t="s">
        <v>26</v>
      </c>
      <c r="D97" s="20" t="s">
        <v>27</v>
      </c>
      <c r="E97" s="20" t="s">
        <v>227</v>
      </c>
      <c r="F97" s="82" t="s">
        <v>205</v>
      </c>
      <c r="G97" s="44">
        <f>IF(F97="Y", 'read first'!$F$23, 0)</f>
        <v>0</v>
      </c>
      <c r="H97" s="20" t="s">
        <v>174</v>
      </c>
    </row>
    <row r="98" spans="1:8" ht="33.75" customHeight="1" x14ac:dyDescent="0.25">
      <c r="A98" s="76" t="s">
        <v>195</v>
      </c>
      <c r="B98" s="76" t="s">
        <v>158</v>
      </c>
      <c r="C98" s="76" t="s">
        <v>159</v>
      </c>
      <c r="D98" s="140" t="s">
        <v>160</v>
      </c>
      <c r="E98" s="75" t="s">
        <v>227</v>
      </c>
      <c r="F98" s="82" t="s">
        <v>205</v>
      </c>
      <c r="G98" s="44">
        <f>IF(F98="Y", 'read first'!$F$23, 0)</f>
        <v>0</v>
      </c>
      <c r="H98" s="83" t="s">
        <v>161</v>
      </c>
    </row>
    <row r="99" spans="1:8" x14ac:dyDescent="0.25">
      <c r="G99" s="44">
        <f>SUM(G79:G98)</f>
        <v>0</v>
      </c>
    </row>
    <row r="100" spans="1:8" x14ac:dyDescent="0.25">
      <c r="G100" s="22" t="s">
        <v>227</v>
      </c>
    </row>
  </sheetData>
  <mergeCells count="58">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4688F32D-5EDB-4419-8A1A-724D6BFAF77F}">
      <formula1>"-,H, M, L, NEG"</formula1>
    </dataValidation>
    <dataValidation type="list" allowBlank="1" showInputMessage="1" showErrorMessage="1" sqref="F5:F13 F25:F26 F42:F49 F79:F81 F84:F95 F29:F30 F32:F36 F19:F22 F55:F56 F59:F62 F68:F73 F97:F98" xr:uid="{E11CB196-1F12-4CDA-9CE5-285F3DC2B0C6}">
      <formula1>"-,Y,N"</formula1>
    </dataValidation>
    <dataValidation type="list" allowBlank="1" showInputMessage="1" showErrorMessage="1" sqref="H23" xr:uid="{559A52CF-2637-4DE1-85C1-65869940C016}">
      <formula1>"[Choose from list], Regional Boulevard, Community Boulevard, Regional Street, Community Street, Industrial Street, Regional Trail, Greenway"</formula1>
    </dataValidation>
  </dataValidations>
  <hyperlinks>
    <hyperlink ref="C5:C6" r:id="rId1" display="Equity Focus Area map layer" xr:uid="{E351608A-C62F-4C20-B2B0-475A5DE06CFE}"/>
    <hyperlink ref="C7" r:id="rId2" display="Economic Value Atlas walkability and Community Service accessibility score" xr:uid="{66F887F7-12A9-4979-95B3-1802C7A69745}"/>
    <hyperlink ref="C8" r:id="rId3" display="Regional Barometer: Life expectancy at birth layer" xr:uid="{B112AFF7-6321-4E0D-BE2D-6B713100DC4C}"/>
    <hyperlink ref="C10" r:id="rId4" display="Economic Value Atlas: Job access layers (for both low and middle/high wage jobs)" xr:uid="{656BAA52-79AF-4BF7-B529-D991F867B00E}"/>
    <hyperlink ref="C11" r:id="rId5" display="·         Regional Investment Measure project list" xr:uid="{ABD39907-D16E-4646-BB24-3D7A8E5E8AC9}"/>
    <hyperlink ref="C19" r:id="rId6" display="HCC network map" xr:uid="{E6970927-7817-4274-B095-575C2DFAACBF}"/>
    <hyperlink ref="C23" r:id="rId7" display="Regional Trails and Greenways network" xr:uid="{F400E541-8262-4C7A-A824-C624D193C96E}"/>
    <hyperlink ref="C29" r:id="rId8" display="·         Regional Bike Network Map" xr:uid="{4FF2C429-217D-4FEB-8F73-8FE7AF89FC0E}"/>
    <hyperlink ref="C26" r:id="rId9" display="·         Livable Streets design guide" xr:uid="{87113A13-88F0-47F2-B588-78C07D0A53A6}"/>
    <hyperlink ref="C32" r:id="rId10" display="·         Economic Value Atlas Mobility map layer" xr:uid="{613C0FAF-750A-48B3-B70E-CF6743417816}"/>
    <hyperlink ref="C36" r:id="rId11" display="Safe Routes to School Regional Framework school map" xr:uid="{F7C8E5C7-1683-43BB-9B8A-E08E9A0B9208}"/>
    <hyperlink ref="C45" r:id="rId12" xr:uid="{86DB866E-A174-4000-B3AF-C54515082604}"/>
    <hyperlink ref="C47" r:id="rId13" xr:uid="{59180E98-1D75-4716-AE48-0EBF35337F98}"/>
    <hyperlink ref="C48" r:id="rId14" xr:uid="{D7AA534A-D2AC-4427-88E6-7230F2DC11C3}"/>
    <hyperlink ref="C49" r:id="rId15" xr:uid="{C80FC0D1-3817-40D3-B99F-C6A2927F4F20}"/>
    <hyperlink ref="C55" r:id="rId16" xr:uid="{9F5C6E8F-C52C-49AF-A56B-EC2B4EFD55C2}"/>
    <hyperlink ref="C58" r:id="rId17" xr:uid="{BA0C2E61-2CD8-4FFD-921F-2F0E4230618A}"/>
    <hyperlink ref="C56" r:id="rId18" display="Congestion Management Process network" xr:uid="{26BFADA7-5D70-4388-BBA1-AD1615C7C950}"/>
    <hyperlink ref="C60" r:id="rId19" display="Congestion Management Process network map" xr:uid="{4B73094B-8777-40FA-A040-274942BE1307}"/>
    <hyperlink ref="C62" r:id="rId20" xr:uid="{06CA06E9-73E4-473B-AC4E-E4533F1D6AB4}"/>
    <hyperlink ref="C61" r:id="rId21" xr:uid="{9898B006-586B-4D7D-A4D2-A258D729B871}"/>
    <hyperlink ref="C44" r:id="rId22" xr:uid="{DDF12953-04BF-4579-90EA-42FCB2EBBB31}"/>
    <hyperlink ref="C42" r:id="rId23" location="/" display="TriMet Prioritzed Access to Transit map" xr:uid="{283954A9-436F-45CC-A070-437B4DABEF76}"/>
    <hyperlink ref="C43" r:id="rId24" xr:uid="{0F73C765-8AB4-4834-8285-9471BA81B68E}"/>
    <hyperlink ref="C9" r:id="rId25" display="Regional Barometer: Diesel particulate matter concentration layer" xr:uid="{349768A7-48BB-4BB0-9FA5-3B9FC5AF134C}"/>
    <hyperlink ref="C21" r:id="rId26" display="https://tooledesign.maps.arcgis.com/apps/MapSeries/index.html?appid=69225c1c028c440bbcef6ca40365f854" xr:uid="{9A3C42B9-D106-4775-887E-341DE7E1A082}"/>
    <hyperlink ref="C13" r:id="rId27" xr:uid="{6A488E3B-F8C7-415D-82F2-C9AC136859AB}"/>
    <hyperlink ref="C30" r:id="rId28" xr:uid="{2C527EAD-A2E2-406B-BDC6-595E0CAD6F78}"/>
    <hyperlink ref="C31" r:id="rId29" xr:uid="{C6C0EA68-3323-472A-95F2-F97E18F190BB}"/>
    <hyperlink ref="C57" r:id="rId30" display="·         Livable Streets design guide" xr:uid="{047015B1-2CDC-415F-A8FC-BCF1EB272305}"/>
    <hyperlink ref="C59" r:id="rId31" xr:uid="{E6BCCE60-9711-4E00-ACAD-8087A07B472F}"/>
    <hyperlink ref="C72" r:id="rId32" xr:uid="{C7DA0DD1-64B8-4EC7-928F-37C07C5F2451}"/>
    <hyperlink ref="C73" r:id="rId33" display="FHWA: Intermodal connector list" xr:uid="{ADEAA436-4CB6-4DAB-8A09-74532F1D1C8B}"/>
    <hyperlink ref="C71" r:id="rId34" xr:uid="{22A60B51-E84E-44B3-AA26-5DE49AEE5C30}"/>
    <hyperlink ref="C70" r:id="rId35" xr:uid="{C7B734AE-2D31-48BE-A37E-3F8C6AF04B79}"/>
    <hyperlink ref="C69" r:id="rId36" xr:uid="{61D1AB4C-7759-4205-BD8D-6116012A2767}"/>
    <hyperlink ref="C81" r:id="rId37" display="·         Regional Bike Network Map" xr:uid="{645ACD29-F6EF-4D8B-B532-48A6B0EFDC36}"/>
    <hyperlink ref="C82" r:id="rId38" xr:uid="{E025465C-4579-44BF-BD9C-0E02C8AC3ABE}"/>
    <hyperlink ref="C83" r:id="rId39" xr:uid="{4368A8AA-0ABA-47E5-9A4C-A2C6AB7A807E}"/>
    <hyperlink ref="C92:C93" r:id="rId40" display="Equity Focus Area map layer" xr:uid="{29891424-1A94-46C4-B8CB-53B909CD7845}"/>
    <hyperlink ref="C94" r:id="rId41" display="Economic Value Atlas walkability and Community Service accessibility score" xr:uid="{28475819-9186-475C-97CF-720E82B5E985}"/>
    <hyperlink ref="C95" r:id="rId42" display="Economic Value Atlas: Job access layers (for both low and middle/high wage jobs)" xr:uid="{4C9A7E48-6F83-46E2-8778-F20FC888F357}"/>
    <hyperlink ref="C96" r:id="rId43" display="·         Regional Investment Measure project list" xr:uid="{D5318CFE-63DB-4EBA-BB7D-43074691C346}"/>
    <hyperlink ref="C91" r:id="rId44" xr:uid="{E683DE2C-E7A2-4D30-96AE-F2B425DC074C}"/>
    <hyperlink ref="C89" r:id="rId45" location="/" display="TriMet Prioritzed Access to Transit map" xr:uid="{4E403A71-8C17-4139-A9F2-1D93B26A7DDC}"/>
    <hyperlink ref="C90" r:id="rId46" xr:uid="{EF3B84B1-B163-4F90-A881-D1F24FCBF77C}"/>
    <hyperlink ref="C87" r:id="rId47" display="·         Regional Investment Measure project list" xr:uid="{833C55E8-8B69-4C32-B646-894BBCDE4F3C}"/>
    <hyperlink ref="C84" r:id="rId48" display="Bond trail acquisition prioritization tool " xr:uid="{5CEF8CEB-8177-4CE7-A3F6-61B5EBED1035}"/>
    <hyperlink ref="C68" r:id="rId49" display="On Regional Investment Measure project list " xr:uid="{F85E88F4-8B1A-483C-ACC6-19539152EBDE}"/>
    <hyperlink ref="C20" r:id="rId50" xr:uid="{A2E6183A-B4E8-4258-A855-9D69259BF166}"/>
  </hyperlinks>
  <pageMargins left="0.7" right="0.7" top="0.75" bottom="0.75" header="0.3" footer="0.3"/>
  <pageSetup orientation="portrait" r:id="rId51"/>
  <legacyDrawing r:id="rId5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663B6-8836-4053-8497-6A37654DDFF5}">
  <dimension ref="A1:O153"/>
  <sheetViews>
    <sheetView topLeftCell="A111" zoomScale="80" zoomScaleNormal="80" workbookViewId="0">
      <selection activeCell="G75" sqref="G75"/>
    </sheetView>
  </sheetViews>
  <sheetFormatPr defaultColWidth="9" defaultRowHeight="12.75" x14ac:dyDescent="0.2"/>
  <cols>
    <col min="1" max="1" width="45.5" style="60" customWidth="1"/>
    <col min="2" max="7" width="4.625" style="89" customWidth="1"/>
    <col min="8" max="9" width="4.625" style="88" customWidth="1"/>
    <col min="10" max="13" width="4.625" style="89" customWidth="1"/>
    <col min="14" max="16384" width="9" style="60"/>
  </cols>
  <sheetData>
    <row r="1" spans="1:14" s="86" customFormat="1" ht="25.5" customHeight="1" thickBot="1" x14ac:dyDescent="0.3">
      <c r="A1" s="85" t="s">
        <v>436</v>
      </c>
      <c r="B1" s="601" t="s">
        <v>253</v>
      </c>
      <c r="C1" s="601"/>
      <c r="D1" s="602" t="s">
        <v>254</v>
      </c>
      <c r="E1" s="602"/>
      <c r="F1" s="603" t="s">
        <v>255</v>
      </c>
      <c r="G1" s="603"/>
      <c r="H1" s="604" t="s">
        <v>256</v>
      </c>
      <c r="I1" s="604"/>
      <c r="J1" s="605" t="s">
        <v>257</v>
      </c>
      <c r="K1" s="606"/>
      <c r="L1" s="599" t="s">
        <v>258</v>
      </c>
      <c r="M1" s="600"/>
    </row>
    <row r="2" spans="1:14" ht="13.5" thickBot="1" x14ac:dyDescent="0.25">
      <c r="A2" s="87" t="s">
        <v>259</v>
      </c>
    </row>
    <row r="3" spans="1:14" x14ac:dyDescent="0.2">
      <c r="A3" s="90" t="s">
        <v>260</v>
      </c>
      <c r="B3" s="141"/>
      <c r="C3" s="142"/>
      <c r="D3" s="143"/>
      <c r="E3" s="142"/>
      <c r="F3" s="178"/>
      <c r="G3" s="142"/>
      <c r="H3" s="93"/>
      <c r="I3" s="91"/>
      <c r="J3" s="164"/>
      <c r="K3" s="165"/>
    </row>
    <row r="4" spans="1:14" x14ac:dyDescent="0.2">
      <c r="A4" s="95" t="s">
        <v>261</v>
      </c>
      <c r="B4" s="144" t="s">
        <v>205</v>
      </c>
      <c r="C4" s="145">
        <f>IF(B4="Y", 2, 0)</f>
        <v>0</v>
      </c>
      <c r="D4" s="146" t="s">
        <v>205</v>
      </c>
      <c r="E4" s="145">
        <f t="shared" ref="E4:E5" si="0">IF(D4="Y", 2, 0)</f>
        <v>0</v>
      </c>
      <c r="F4" s="179" t="s">
        <v>205</v>
      </c>
      <c r="G4" s="145">
        <f t="shared" ref="G4:G7" si="1">IF(F4="Y", 1, 0)</f>
        <v>0</v>
      </c>
      <c r="H4" s="98" t="s">
        <v>205</v>
      </c>
      <c r="I4" s="96">
        <f t="shared" ref="I4:I5" si="2">IF(H4="Y", 1, 0)</f>
        <v>0</v>
      </c>
      <c r="J4" s="166" t="s">
        <v>205</v>
      </c>
      <c r="K4" s="167">
        <f>IF(J4="Y", -1, 0)</f>
        <v>0</v>
      </c>
      <c r="N4" s="60" t="s">
        <v>437</v>
      </c>
    </row>
    <row r="5" spans="1:14" x14ac:dyDescent="0.2">
      <c r="A5" s="95" t="s">
        <v>262</v>
      </c>
      <c r="B5" s="144" t="s">
        <v>205</v>
      </c>
      <c r="C5" s="145">
        <f>IF(B5="Y", 1, 0)</f>
        <v>0</v>
      </c>
      <c r="D5" s="146" t="s">
        <v>205</v>
      </c>
      <c r="E5" s="145">
        <f t="shared" si="0"/>
        <v>0</v>
      </c>
      <c r="F5" s="179" t="s">
        <v>205</v>
      </c>
      <c r="G5" s="145">
        <f t="shared" si="1"/>
        <v>0</v>
      </c>
      <c r="H5" s="98" t="s">
        <v>205</v>
      </c>
      <c r="I5" s="96">
        <f t="shared" si="2"/>
        <v>0</v>
      </c>
      <c r="J5" s="166" t="s">
        <v>205</v>
      </c>
      <c r="K5" s="167">
        <f>IF(J5="Y", -1, 0)</f>
        <v>0</v>
      </c>
    </row>
    <row r="6" spans="1:14" x14ac:dyDescent="0.2">
      <c r="A6" s="100" t="s">
        <v>403</v>
      </c>
      <c r="B6" s="144"/>
      <c r="C6" s="145"/>
      <c r="D6" s="146"/>
      <c r="E6" s="145"/>
      <c r="F6" s="179"/>
      <c r="G6" s="145"/>
      <c r="H6" s="98"/>
      <c r="I6" s="96"/>
      <c r="J6" s="166"/>
      <c r="K6" s="167"/>
    </row>
    <row r="7" spans="1:14" x14ac:dyDescent="0.2">
      <c r="A7" s="101" t="s">
        <v>263</v>
      </c>
      <c r="B7" s="144" t="s">
        <v>205</v>
      </c>
      <c r="C7" s="145">
        <f>IF(B7="Y", -1, 0)</f>
        <v>0</v>
      </c>
      <c r="D7" s="146" t="s">
        <v>205</v>
      </c>
      <c r="E7" s="145">
        <f>IF(D7="Y", -1, 0)</f>
        <v>0</v>
      </c>
      <c r="F7" s="179" t="s">
        <v>205</v>
      </c>
      <c r="G7" s="145">
        <f t="shared" si="1"/>
        <v>0</v>
      </c>
      <c r="H7" s="98" t="s">
        <v>205</v>
      </c>
      <c r="I7" s="96">
        <f t="shared" ref="I7" si="3">IF(H7="Y", 2, 0)</f>
        <v>0</v>
      </c>
      <c r="J7" s="166" t="s">
        <v>205</v>
      </c>
      <c r="K7" s="167">
        <f>IF(J7="Y", 2, 0)</f>
        <v>0</v>
      </c>
    </row>
    <row r="8" spans="1:14" x14ac:dyDescent="0.2">
      <c r="A8" s="101" t="s">
        <v>264</v>
      </c>
      <c r="B8" s="144" t="s">
        <v>205</v>
      </c>
      <c r="C8" s="145">
        <f t="shared" ref="C8:K9" si="4">IF(B8="Y", 1, 0)</f>
        <v>0</v>
      </c>
      <c r="D8" s="146" t="s">
        <v>205</v>
      </c>
      <c r="E8" s="145">
        <f t="shared" si="4"/>
        <v>0</v>
      </c>
      <c r="F8" s="179" t="s">
        <v>205</v>
      </c>
      <c r="G8" s="145">
        <f t="shared" si="4"/>
        <v>0</v>
      </c>
      <c r="H8" s="98" t="s">
        <v>205</v>
      </c>
      <c r="I8" s="96">
        <f t="shared" si="4"/>
        <v>0</v>
      </c>
      <c r="J8" s="166" t="s">
        <v>205</v>
      </c>
      <c r="K8" s="167">
        <f t="shared" si="4"/>
        <v>0</v>
      </c>
    </row>
    <row r="9" spans="1:14" x14ac:dyDescent="0.2">
      <c r="A9" s="101" t="s">
        <v>265</v>
      </c>
      <c r="B9" s="144" t="s">
        <v>205</v>
      </c>
      <c r="C9" s="145">
        <f t="shared" ref="C9" si="5">IF(B9="Y", 2, 0)</f>
        <v>0</v>
      </c>
      <c r="D9" s="146" t="s">
        <v>205</v>
      </c>
      <c r="E9" s="145">
        <f t="shared" ref="E9" si="6">IF(D9="Y", 2, 0)</f>
        <v>0</v>
      </c>
      <c r="F9" s="179" t="s">
        <v>205</v>
      </c>
      <c r="G9" s="145">
        <f t="shared" si="4"/>
        <v>0</v>
      </c>
      <c r="H9" s="98" t="s">
        <v>251</v>
      </c>
      <c r="I9" s="96">
        <f t="shared" si="4"/>
        <v>1</v>
      </c>
      <c r="J9" s="166" t="s">
        <v>205</v>
      </c>
      <c r="K9" s="167">
        <f t="shared" si="4"/>
        <v>0</v>
      </c>
    </row>
    <row r="10" spans="1:14" x14ac:dyDescent="0.2">
      <c r="A10" s="102" t="s">
        <v>266</v>
      </c>
      <c r="B10" s="144" t="s">
        <v>205</v>
      </c>
      <c r="C10" s="145">
        <f>IF(B10="Y", 1, 0)</f>
        <v>0</v>
      </c>
      <c r="D10" s="146" t="s">
        <v>205</v>
      </c>
      <c r="E10" s="145">
        <f>IF(D10="Y", 1, 0)</f>
        <v>0</v>
      </c>
      <c r="F10" s="179" t="s">
        <v>205</v>
      </c>
      <c r="G10" s="145">
        <f>IF(F10="Y", 1, 0)</f>
        <v>0</v>
      </c>
      <c r="H10" s="98" t="s">
        <v>251</v>
      </c>
      <c r="I10" s="96"/>
      <c r="J10" s="166" t="s">
        <v>205</v>
      </c>
      <c r="K10" s="167">
        <f>IF(J10="Y", 1, 0)</f>
        <v>0</v>
      </c>
    </row>
    <row r="11" spans="1:14" x14ac:dyDescent="0.2">
      <c r="A11" s="100" t="s">
        <v>404</v>
      </c>
      <c r="B11" s="144"/>
      <c r="C11" s="145"/>
      <c r="D11" s="146"/>
      <c r="E11" s="145"/>
      <c r="F11" s="179"/>
      <c r="G11" s="145"/>
      <c r="H11" s="98"/>
      <c r="I11" s="96"/>
      <c r="J11" s="166"/>
      <c r="K11" s="167"/>
    </row>
    <row r="12" spans="1:14" x14ac:dyDescent="0.2">
      <c r="A12" s="101" t="s">
        <v>267</v>
      </c>
      <c r="B12" s="144" t="s">
        <v>205</v>
      </c>
      <c r="C12" s="145">
        <f>IF(B12="Y", -1, 0)</f>
        <v>0</v>
      </c>
      <c r="D12" s="146" t="s">
        <v>205</v>
      </c>
      <c r="E12" s="145">
        <f>IF(D12="Y", -1, 0)</f>
        <v>0</v>
      </c>
      <c r="F12" s="179" t="s">
        <v>205</v>
      </c>
      <c r="G12" s="145">
        <f>IF(F12="Y", -1, 0)</f>
        <v>0</v>
      </c>
      <c r="H12" s="98" t="s">
        <v>251</v>
      </c>
      <c r="I12" s="96">
        <f>IF(H12="Y", -1, 0)</f>
        <v>-1</v>
      </c>
      <c r="J12" s="166" t="s">
        <v>205</v>
      </c>
      <c r="K12" s="167">
        <f>IF(J12="Y", 1, 0)</f>
        <v>0</v>
      </c>
    </row>
    <row r="13" spans="1:14" ht="13.5" thickBot="1" x14ac:dyDescent="0.25">
      <c r="A13" s="103" t="s">
        <v>268</v>
      </c>
      <c r="B13" s="147" t="s">
        <v>205</v>
      </c>
      <c r="C13" s="148">
        <f t="shared" ref="C13" si="7">IF(B13="Y", 2, 0)</f>
        <v>0</v>
      </c>
      <c r="D13" s="149" t="s">
        <v>205</v>
      </c>
      <c r="E13" s="148">
        <f t="shared" ref="E13" si="8">IF(D13="Y", 2, 0)</f>
        <v>0</v>
      </c>
      <c r="F13" s="180" t="s">
        <v>205</v>
      </c>
      <c r="G13" s="148">
        <f t="shared" ref="G13" si="9">IF(F13="Y", 2, 0)</f>
        <v>0</v>
      </c>
      <c r="H13" s="106" t="s">
        <v>205</v>
      </c>
      <c r="I13" s="104">
        <f t="shared" ref="I13" si="10">IF(H13="Y", 2, 0)</f>
        <v>0</v>
      </c>
      <c r="J13" s="168" t="s">
        <v>205</v>
      </c>
      <c r="K13" s="169">
        <f t="shared" ref="K13" si="11">IF(J13="Y", 2, 0)</f>
        <v>0</v>
      </c>
    </row>
    <row r="14" spans="1:14" ht="13.5" thickBot="1" x14ac:dyDescent="0.25">
      <c r="A14" s="87" t="s">
        <v>269</v>
      </c>
      <c r="B14" s="150"/>
      <c r="D14" s="151"/>
      <c r="F14" s="181"/>
      <c r="H14" s="109"/>
      <c r="J14" s="170"/>
    </row>
    <row r="15" spans="1:14" x14ac:dyDescent="0.2">
      <c r="A15" s="90" t="s">
        <v>270</v>
      </c>
      <c r="B15" s="141" t="s">
        <v>205</v>
      </c>
      <c r="C15" s="142">
        <f>IF(B15="Y", -1, 0)</f>
        <v>0</v>
      </c>
      <c r="D15" s="143" t="s">
        <v>205</v>
      </c>
      <c r="E15" s="142">
        <f>IF(D15="Y", -1, 0)</f>
        <v>0</v>
      </c>
      <c r="F15" s="178" t="s">
        <v>205</v>
      </c>
      <c r="G15" s="142">
        <f>IF(F15="Y", -1, 0)</f>
        <v>0</v>
      </c>
      <c r="H15" s="93" t="s">
        <v>205</v>
      </c>
      <c r="I15" s="91">
        <f>IF(H15="Y", -1, 0)</f>
        <v>0</v>
      </c>
      <c r="J15" s="164" t="s">
        <v>205</v>
      </c>
      <c r="K15" s="165">
        <f>IF(J15="Y", -1, 0)</f>
        <v>0</v>
      </c>
    </row>
    <row r="16" spans="1:14" x14ac:dyDescent="0.2">
      <c r="A16" s="100" t="s">
        <v>271</v>
      </c>
      <c r="B16" s="144" t="s">
        <v>205</v>
      </c>
      <c r="C16" s="145">
        <f>IF(B16="Y", 2, 0)</f>
        <v>0</v>
      </c>
      <c r="D16" s="146" t="s">
        <v>205</v>
      </c>
      <c r="E16" s="145">
        <f>IF(D16="Y", 2, 0)</f>
        <v>0</v>
      </c>
      <c r="F16" s="179" t="s">
        <v>205</v>
      </c>
      <c r="G16" s="145">
        <f>IF(F16="Y", 2, 0)</f>
        <v>0</v>
      </c>
      <c r="H16" s="98" t="s">
        <v>205</v>
      </c>
      <c r="I16" s="96">
        <f>IF(H16="Y", 2, 0)</f>
        <v>0</v>
      </c>
      <c r="J16" s="166" t="s">
        <v>205</v>
      </c>
      <c r="K16" s="167">
        <f>IF(J16="Y", 2, 0)</f>
        <v>0</v>
      </c>
    </row>
    <row r="17" spans="1:11" x14ac:dyDescent="0.2">
      <c r="A17" s="100" t="s">
        <v>272</v>
      </c>
      <c r="B17" s="144" t="s">
        <v>205</v>
      </c>
      <c r="C17" s="145">
        <f>IF(B17="Y", 2, 0)</f>
        <v>0</v>
      </c>
      <c r="D17" s="146" t="s">
        <v>205</v>
      </c>
      <c r="E17" s="145">
        <f>IF(D17="Y", 2, 0)</f>
        <v>0</v>
      </c>
      <c r="F17" s="179" t="s">
        <v>205</v>
      </c>
      <c r="G17" s="145">
        <f t="shared" ref="G17" si="12">IF(F17="Y", 1, 0)</f>
        <v>0</v>
      </c>
      <c r="H17" s="98" t="s">
        <v>205</v>
      </c>
      <c r="I17" s="96">
        <f t="shared" ref="I17" si="13">IF(H17="Y", 1, 0)</f>
        <v>0</v>
      </c>
      <c r="J17" s="166" t="s">
        <v>205</v>
      </c>
      <c r="K17" s="167">
        <f>IF(J17="Y", -1, 0)</f>
        <v>0</v>
      </c>
    </row>
    <row r="18" spans="1:11" x14ac:dyDescent="0.2">
      <c r="A18" s="100" t="s">
        <v>273</v>
      </c>
      <c r="B18" s="144" t="s">
        <v>205</v>
      </c>
      <c r="C18" s="145">
        <f>IF(B18="Y", -1, 0)</f>
        <v>0</v>
      </c>
      <c r="D18" s="146" t="s">
        <v>205</v>
      </c>
      <c r="E18" s="145">
        <f>IF(D18="Y", -1, 0)</f>
        <v>0</v>
      </c>
      <c r="F18" s="179" t="s">
        <v>205</v>
      </c>
      <c r="G18" s="145">
        <f>IF(F18="Y", -1, 0)</f>
        <v>0</v>
      </c>
      <c r="H18" s="98" t="s">
        <v>205</v>
      </c>
      <c r="I18" s="96">
        <f>IF(H18="Y", -1, 0)</f>
        <v>0</v>
      </c>
      <c r="J18" s="166" t="s">
        <v>205</v>
      </c>
      <c r="K18" s="167">
        <f>IF(J18="Y", 2, 0)</f>
        <v>0</v>
      </c>
    </row>
    <row r="19" spans="1:11" x14ac:dyDescent="0.2">
      <c r="A19" s="100" t="s">
        <v>274</v>
      </c>
      <c r="B19" s="144" t="s">
        <v>205</v>
      </c>
      <c r="C19" s="145">
        <f>IF(B19="Y", 2, 0)</f>
        <v>0</v>
      </c>
      <c r="D19" s="146" t="s">
        <v>205</v>
      </c>
      <c r="E19" s="145">
        <f>IF(D19="Y", 2, 0)</f>
        <v>0</v>
      </c>
      <c r="F19" s="179" t="s">
        <v>205</v>
      </c>
      <c r="G19" s="145">
        <f>IF(F19="Y", 2, 0)</f>
        <v>0</v>
      </c>
      <c r="H19" s="98" t="s">
        <v>205</v>
      </c>
      <c r="I19" s="96">
        <f>IF(H19="Y", 2, 0)</f>
        <v>0</v>
      </c>
      <c r="J19" s="166" t="s">
        <v>205</v>
      </c>
      <c r="K19" s="167">
        <f>IF(J19="Y", 1, 0)</f>
        <v>0</v>
      </c>
    </row>
    <row r="20" spans="1:11" x14ac:dyDescent="0.2">
      <c r="A20" s="100" t="s">
        <v>275</v>
      </c>
      <c r="B20" s="144" t="s">
        <v>205</v>
      </c>
      <c r="C20" s="145">
        <f>IF(B20="Y", 2, 0)</f>
        <v>0</v>
      </c>
      <c r="D20" s="146" t="s">
        <v>205</v>
      </c>
      <c r="E20" s="145">
        <f>IF(D20="Y", 2, 0)</f>
        <v>0</v>
      </c>
      <c r="F20" s="179" t="s">
        <v>205</v>
      </c>
      <c r="G20" s="145">
        <f>IF(F20="Y", 2, 0)</f>
        <v>0</v>
      </c>
      <c r="H20" s="98" t="s">
        <v>205</v>
      </c>
      <c r="I20" s="96">
        <f>IF(H20="Y", 2, 0)</f>
        <v>0</v>
      </c>
      <c r="J20" s="166" t="s">
        <v>205</v>
      </c>
      <c r="K20" s="167">
        <f>IF(J20="Y", 2, 0)</f>
        <v>0</v>
      </c>
    </row>
    <row r="21" spans="1:11" ht="13.5" thickBot="1" x14ac:dyDescent="0.25">
      <c r="A21" s="110" t="s">
        <v>276</v>
      </c>
      <c r="B21" s="147" t="s">
        <v>205</v>
      </c>
      <c r="C21" s="148">
        <f>IF(B21="Y", 2, 0)</f>
        <v>0</v>
      </c>
      <c r="D21" s="149" t="s">
        <v>205</v>
      </c>
      <c r="E21" s="148">
        <f>IF(D21="Y", 2, 0)</f>
        <v>0</v>
      </c>
      <c r="F21" s="180" t="s">
        <v>205</v>
      </c>
      <c r="G21" s="148">
        <f>IF(F21="Y", 2, 0)</f>
        <v>0</v>
      </c>
      <c r="H21" s="106" t="s">
        <v>205</v>
      </c>
      <c r="I21" s="104">
        <f>IF(H21="Y", 2, 0)</f>
        <v>0</v>
      </c>
      <c r="J21" s="168" t="s">
        <v>205</v>
      </c>
      <c r="K21" s="169">
        <f>IF(J21="Y", 1, 0)</f>
        <v>0</v>
      </c>
    </row>
    <row r="22" spans="1:11" ht="13.5" thickBot="1" x14ac:dyDescent="0.25">
      <c r="A22" s="87" t="s">
        <v>277</v>
      </c>
      <c r="F22" s="181"/>
      <c r="H22" s="109"/>
      <c r="J22" s="170"/>
    </row>
    <row r="23" spans="1:11" x14ac:dyDescent="0.2">
      <c r="A23" s="90" t="s">
        <v>278</v>
      </c>
      <c r="B23" s="141" t="s">
        <v>205</v>
      </c>
      <c r="C23" s="142">
        <f>IF(B23="Y", 1, 0)</f>
        <v>0</v>
      </c>
      <c r="D23" s="143" t="s">
        <v>205</v>
      </c>
      <c r="E23" s="142">
        <f>IF(D23="Y", 2, 0)</f>
        <v>0</v>
      </c>
      <c r="F23" s="178" t="s">
        <v>205</v>
      </c>
      <c r="G23" s="142">
        <f>IF(F23="Y", 1, 0)</f>
        <v>0</v>
      </c>
      <c r="H23" s="93" t="s">
        <v>205</v>
      </c>
      <c r="I23" s="91">
        <f>IF(H23="Y", 1, 0)</f>
        <v>0</v>
      </c>
      <c r="J23" s="164" t="s">
        <v>205</v>
      </c>
      <c r="K23" s="165">
        <f>IF(J23="Y", 1, 0)</f>
        <v>0</v>
      </c>
    </row>
    <row r="24" spans="1:11" x14ac:dyDescent="0.2">
      <c r="A24" s="100" t="s">
        <v>279</v>
      </c>
      <c r="B24" s="144" t="s">
        <v>205</v>
      </c>
      <c r="C24" s="145">
        <f>IF(B24="Y", 2, 0)</f>
        <v>0</v>
      </c>
      <c r="D24" s="146" t="s">
        <v>205</v>
      </c>
      <c r="E24" s="145">
        <f>IF(D24="Y", 2, 0)</f>
        <v>0</v>
      </c>
      <c r="F24" s="179" t="s">
        <v>205</v>
      </c>
      <c r="G24" s="145">
        <f>IF(F24="Y", -1, 0)</f>
        <v>0</v>
      </c>
      <c r="H24" s="98" t="s">
        <v>205</v>
      </c>
      <c r="I24" s="96">
        <f>IF(H24="Y", 1, 0)</f>
        <v>0</v>
      </c>
      <c r="J24" s="166" t="s">
        <v>205</v>
      </c>
      <c r="K24" s="167">
        <f>IF(J24="Y", -1, 0)</f>
        <v>0</v>
      </c>
    </row>
    <row r="25" spans="1:11" x14ac:dyDescent="0.2">
      <c r="A25" s="100" t="s">
        <v>280</v>
      </c>
      <c r="B25" s="144" t="s">
        <v>205</v>
      </c>
      <c r="C25" s="145">
        <f>IF(B25="Y", 1, 0)</f>
        <v>0</v>
      </c>
      <c r="D25" s="146" t="s">
        <v>205</v>
      </c>
      <c r="E25" s="145">
        <f>IF(D25="Y", 1, 0)</f>
        <v>0</v>
      </c>
      <c r="F25" s="179" t="s">
        <v>205</v>
      </c>
      <c r="G25" s="145">
        <f>IF(F25="Y", 1, 0)</f>
        <v>0</v>
      </c>
      <c r="H25" s="98" t="s">
        <v>205</v>
      </c>
      <c r="I25" s="96">
        <f>IF(H25="Y", 1, 0)</f>
        <v>0</v>
      </c>
      <c r="J25" s="166" t="s">
        <v>205</v>
      </c>
      <c r="K25" s="167">
        <f>IF(J25="Y", 1, 0)</f>
        <v>0</v>
      </c>
    </row>
    <row r="26" spans="1:11" x14ac:dyDescent="0.2">
      <c r="A26" s="100" t="s">
        <v>281</v>
      </c>
      <c r="B26" s="144" t="s">
        <v>205</v>
      </c>
      <c r="C26" s="145">
        <f>IF(B26="Y", 1, 0)</f>
        <v>0</v>
      </c>
      <c r="D26" s="146" t="s">
        <v>205</v>
      </c>
      <c r="E26" s="145">
        <f>IF(D26="Y", 1, 0)</f>
        <v>0</v>
      </c>
      <c r="F26" s="179" t="s">
        <v>205</v>
      </c>
      <c r="G26" s="145">
        <f>IF(F26="Y", 1, 0)</f>
        <v>0</v>
      </c>
      <c r="H26" s="98" t="s">
        <v>205</v>
      </c>
      <c r="I26" s="96">
        <f>IF(H26="Y", 1, 0)</f>
        <v>0</v>
      </c>
      <c r="J26" s="166" t="s">
        <v>205</v>
      </c>
      <c r="K26" s="167">
        <f>IF(J26="Y", -1, 0)</f>
        <v>0</v>
      </c>
    </row>
    <row r="27" spans="1:11" x14ac:dyDescent="0.2">
      <c r="A27" s="100" t="s">
        <v>282</v>
      </c>
      <c r="B27" s="144" t="s">
        <v>205</v>
      </c>
      <c r="C27" s="145">
        <f>IF(B27="Y", 1, 0)</f>
        <v>0</v>
      </c>
      <c r="D27" s="146" t="s">
        <v>205</v>
      </c>
      <c r="E27" s="145">
        <f>IF(D27="Y", 1, 0)</f>
        <v>0</v>
      </c>
      <c r="F27" s="179" t="s">
        <v>205</v>
      </c>
      <c r="G27" s="145">
        <f>IF(F27="Y", -1, 0)</f>
        <v>0</v>
      </c>
      <c r="H27" s="98" t="s">
        <v>205</v>
      </c>
      <c r="I27" s="96">
        <f>IF(H27="Y", -1, 0)</f>
        <v>0</v>
      </c>
      <c r="J27" s="166" t="s">
        <v>205</v>
      </c>
      <c r="K27" s="167">
        <f>IF(J27="Y", -1, 0)</f>
        <v>0</v>
      </c>
    </row>
    <row r="28" spans="1:11" x14ac:dyDescent="0.2">
      <c r="A28" s="100" t="s">
        <v>283</v>
      </c>
      <c r="B28" s="144" t="s">
        <v>205</v>
      </c>
      <c r="C28" s="145">
        <f>IF(B28="Y", 1, 0)</f>
        <v>0</v>
      </c>
      <c r="D28" s="146" t="s">
        <v>205</v>
      </c>
      <c r="E28" s="145">
        <f>IF(D28="Y", 1, 0)</f>
        <v>0</v>
      </c>
      <c r="F28" s="179" t="s">
        <v>205</v>
      </c>
      <c r="G28" s="145">
        <f>IF(F28="Y", 1, 0)</f>
        <v>0</v>
      </c>
      <c r="H28" s="98" t="s">
        <v>205</v>
      </c>
      <c r="I28" s="96">
        <f>IF(H28="Y", 1, 0)</f>
        <v>0</v>
      </c>
      <c r="J28" s="166" t="s">
        <v>205</v>
      </c>
      <c r="K28" s="167">
        <f>IF(J28="Y", 1, 0)</f>
        <v>0</v>
      </c>
    </row>
    <row r="29" spans="1:11" x14ac:dyDescent="0.2">
      <c r="A29" s="100" t="s">
        <v>284</v>
      </c>
      <c r="B29" s="144" t="s">
        <v>205</v>
      </c>
      <c r="C29" s="145">
        <f>IF(B29="Y", 2, 0)</f>
        <v>0</v>
      </c>
      <c r="D29" s="146" t="s">
        <v>205</v>
      </c>
      <c r="E29" s="145">
        <f>IF(D29="Y", 2, 0)</f>
        <v>0</v>
      </c>
      <c r="F29" s="179" t="s">
        <v>205</v>
      </c>
      <c r="G29" s="145">
        <f>IF(F29="Y", 2, 0)</f>
        <v>0</v>
      </c>
      <c r="H29" s="98" t="s">
        <v>205</v>
      </c>
      <c r="I29" s="96">
        <f>IF(H29="Y", 2, 0)</f>
        <v>0</v>
      </c>
      <c r="J29" s="166" t="s">
        <v>205</v>
      </c>
      <c r="K29" s="167">
        <f>IF(J29="Y", 2, 0)</f>
        <v>0</v>
      </c>
    </row>
    <row r="30" spans="1:11" x14ac:dyDescent="0.2">
      <c r="A30" s="100" t="s">
        <v>285</v>
      </c>
      <c r="B30" s="144" t="s">
        <v>205</v>
      </c>
      <c r="C30" s="145">
        <f>IF(B30="Y", 2, 0)</f>
        <v>0</v>
      </c>
      <c r="D30" s="146" t="s">
        <v>205</v>
      </c>
      <c r="E30" s="145">
        <f>IF(D30="Y", 2, 0)</f>
        <v>0</v>
      </c>
      <c r="F30" s="179" t="s">
        <v>205</v>
      </c>
      <c r="G30" s="145">
        <f>IF(F30="Y", 1, 0)</f>
        <v>0</v>
      </c>
      <c r="H30" s="98" t="s">
        <v>251</v>
      </c>
      <c r="I30" s="96">
        <f>IF(H30="Y", 1, 0)</f>
        <v>1</v>
      </c>
      <c r="J30" s="166" t="s">
        <v>205</v>
      </c>
      <c r="K30" s="167">
        <f>IF(J30="Y", 2, 0)</f>
        <v>0</v>
      </c>
    </row>
    <row r="31" spans="1:11" x14ac:dyDescent="0.2">
      <c r="A31" s="100" t="s">
        <v>286</v>
      </c>
      <c r="B31" s="144" t="s">
        <v>205</v>
      </c>
      <c r="C31" s="145">
        <f>IF(B31="Y", 1, 0)</f>
        <v>0</v>
      </c>
      <c r="D31" s="146" t="s">
        <v>205</v>
      </c>
      <c r="E31" s="145">
        <f>IF(D31="Y", 2, 0)</f>
        <v>0</v>
      </c>
      <c r="F31" s="179" t="s">
        <v>205</v>
      </c>
      <c r="G31" s="145">
        <f>IF(F31="Y", 2, 0)</f>
        <v>0</v>
      </c>
      <c r="H31" s="98" t="s">
        <v>251</v>
      </c>
      <c r="I31" s="96">
        <f>IF(H31="Y", 2, 0)</f>
        <v>2</v>
      </c>
      <c r="J31" s="166" t="s">
        <v>205</v>
      </c>
      <c r="K31" s="167">
        <f>IF(J31="Y", 1, 0)</f>
        <v>0</v>
      </c>
    </row>
    <row r="32" spans="1:11" ht="13.5" thickBot="1" x14ac:dyDescent="0.25">
      <c r="A32" s="110" t="s">
        <v>287</v>
      </c>
      <c r="B32" s="147" t="s">
        <v>205</v>
      </c>
      <c r="C32" s="148">
        <f>IF(B32="Y", -1, 0)</f>
        <v>0</v>
      </c>
      <c r="D32" s="149" t="s">
        <v>205</v>
      </c>
      <c r="E32" s="148">
        <f>IF(D32="Y", -1, 0)</f>
        <v>0</v>
      </c>
      <c r="F32" s="180" t="s">
        <v>205</v>
      </c>
      <c r="G32" s="148">
        <f>IF(F32="Y", 1, 0)</f>
        <v>0</v>
      </c>
      <c r="H32" s="106" t="s">
        <v>205</v>
      </c>
      <c r="I32" s="104">
        <f>IF(H32="Y", 1, 0)</f>
        <v>0</v>
      </c>
      <c r="J32" s="168" t="s">
        <v>205</v>
      </c>
      <c r="K32" s="169">
        <f>IF(J32="Y", 1, 0)</f>
        <v>0</v>
      </c>
    </row>
    <row r="33" spans="1:11" ht="13.5" thickBot="1" x14ac:dyDescent="0.25">
      <c r="A33" s="87" t="s">
        <v>288</v>
      </c>
      <c r="B33" s="152"/>
      <c r="D33" s="153"/>
      <c r="F33" s="182"/>
      <c r="H33" s="112"/>
      <c r="J33" s="171"/>
    </row>
    <row r="34" spans="1:11" x14ac:dyDescent="0.2">
      <c r="A34" s="113" t="s">
        <v>289</v>
      </c>
      <c r="B34" s="141"/>
      <c r="C34" s="142"/>
      <c r="D34" s="143"/>
      <c r="E34" s="142"/>
      <c r="F34" s="178"/>
      <c r="G34" s="142"/>
      <c r="H34" s="93"/>
      <c r="I34" s="91"/>
      <c r="J34" s="164"/>
      <c r="K34" s="165"/>
    </row>
    <row r="35" spans="1:11" x14ac:dyDescent="0.2">
      <c r="A35" s="101" t="s">
        <v>290</v>
      </c>
      <c r="B35" s="144" t="s">
        <v>205</v>
      </c>
      <c r="C35" s="145">
        <f>IF(B35="Y", 1, 0)</f>
        <v>0</v>
      </c>
      <c r="D35" s="146" t="s">
        <v>205</v>
      </c>
      <c r="E35" s="145">
        <f>IF(D35="Y", 1, 0)</f>
        <v>0</v>
      </c>
      <c r="F35" s="179" t="s">
        <v>205</v>
      </c>
      <c r="G35" s="145">
        <f>IF(F35="Y", 1, 0)</f>
        <v>0</v>
      </c>
      <c r="H35" s="98" t="s">
        <v>205</v>
      </c>
      <c r="I35" s="96">
        <f>IF(H35="Y", 1, 0)</f>
        <v>0</v>
      </c>
      <c r="J35" s="166" t="s">
        <v>205</v>
      </c>
      <c r="K35" s="167">
        <f>IF(J35="Y", -1, 0)</f>
        <v>0</v>
      </c>
    </row>
    <row r="36" spans="1:11" x14ac:dyDescent="0.2">
      <c r="A36" s="101" t="s">
        <v>291</v>
      </c>
      <c r="B36" s="144" t="s">
        <v>205</v>
      </c>
      <c r="C36" s="145">
        <f>IF(B36="Y", 2, 0)</f>
        <v>0</v>
      </c>
      <c r="D36" s="146" t="s">
        <v>205</v>
      </c>
      <c r="E36" s="145">
        <f>IF(D36="Y", 2, 0)</f>
        <v>0</v>
      </c>
      <c r="F36" s="179" t="s">
        <v>205</v>
      </c>
      <c r="G36" s="145">
        <f>IF(F36="Y", 2, 0)</f>
        <v>0</v>
      </c>
      <c r="H36" s="98" t="s">
        <v>251</v>
      </c>
      <c r="I36" s="96">
        <f>IF(H36="Y", 2, 0)</f>
        <v>2</v>
      </c>
      <c r="J36" s="166" t="s">
        <v>205</v>
      </c>
      <c r="K36" s="167">
        <f>IF(J36="Y", -1, 0)</f>
        <v>0</v>
      </c>
    </row>
    <row r="37" spans="1:11" x14ac:dyDescent="0.2">
      <c r="A37" s="101" t="s">
        <v>292</v>
      </c>
      <c r="B37" s="144" t="s">
        <v>205</v>
      </c>
      <c r="C37" s="145">
        <f>IF(B37="Y", 1, 0)</f>
        <v>0</v>
      </c>
      <c r="D37" s="146" t="s">
        <v>205</v>
      </c>
      <c r="E37" s="145">
        <f>IF(D37="Y", 1, 0)</f>
        <v>0</v>
      </c>
      <c r="F37" s="179" t="s">
        <v>205</v>
      </c>
      <c r="G37" s="145">
        <f>IF(F37="Y", 2, 0)</f>
        <v>0</v>
      </c>
      <c r="H37" s="98" t="s">
        <v>205</v>
      </c>
      <c r="I37" s="96">
        <f>IF(H37="Y", 2, 0)</f>
        <v>0</v>
      </c>
      <c r="J37" s="166" t="s">
        <v>205</v>
      </c>
      <c r="K37" s="167">
        <f>IF(J37="Y", 2, 0)</f>
        <v>0</v>
      </c>
    </row>
    <row r="38" spans="1:11" x14ac:dyDescent="0.2">
      <c r="A38" s="101" t="s">
        <v>293</v>
      </c>
      <c r="B38" s="144" t="s">
        <v>205</v>
      </c>
      <c r="C38" s="145">
        <f>IF(B38="Y", 1, 0)</f>
        <v>0</v>
      </c>
      <c r="D38" s="146" t="s">
        <v>205</v>
      </c>
      <c r="E38" s="145">
        <f>IF(D38="Y", 1, 0)</f>
        <v>0</v>
      </c>
      <c r="F38" s="179" t="s">
        <v>205</v>
      </c>
      <c r="G38" s="145">
        <f>IF(F38="Y", 1, 0)</f>
        <v>0</v>
      </c>
      <c r="H38" s="98" t="s">
        <v>205</v>
      </c>
      <c r="I38" s="96">
        <f>IF(H38="Y", 1, 0)</f>
        <v>0</v>
      </c>
      <c r="J38" s="166" t="s">
        <v>205</v>
      </c>
      <c r="K38" s="167">
        <f>IF(J38="Y", 2, 0)</f>
        <v>0</v>
      </c>
    </row>
    <row r="39" spans="1:11" ht="13.5" thickBot="1" x14ac:dyDescent="0.25">
      <c r="A39" s="114" t="s">
        <v>294</v>
      </c>
      <c r="B39" s="154" t="s">
        <v>205</v>
      </c>
      <c r="C39" s="155">
        <f>IF(B39="Y", -1, 0)</f>
        <v>0</v>
      </c>
      <c r="D39" s="156" t="s">
        <v>205</v>
      </c>
      <c r="E39" s="155">
        <f>IF(D39="Y", -1, 0)</f>
        <v>0</v>
      </c>
      <c r="F39" s="183" t="s">
        <v>205</v>
      </c>
      <c r="G39" s="155">
        <f>IF(F39="Y", -1, 0)</f>
        <v>0</v>
      </c>
      <c r="H39" s="117" t="s">
        <v>205</v>
      </c>
      <c r="I39" s="115">
        <f>IF(H39="Y", -1, 0)</f>
        <v>0</v>
      </c>
      <c r="J39" s="172" t="s">
        <v>205</v>
      </c>
      <c r="K39" s="173">
        <f>IF(J39="Y", 1, 0)</f>
        <v>0</v>
      </c>
    </row>
    <row r="40" spans="1:11" ht="13.5" thickTop="1" x14ac:dyDescent="0.2">
      <c r="A40" s="118" t="s">
        <v>295</v>
      </c>
      <c r="B40" s="157" t="s">
        <v>205</v>
      </c>
      <c r="C40" s="158">
        <f>IF(B40="Y", 1, 0)</f>
        <v>0</v>
      </c>
      <c r="D40" s="159" t="s">
        <v>205</v>
      </c>
      <c r="E40" s="158">
        <f>IF(D40="Y", 1, 0)</f>
        <v>0</v>
      </c>
      <c r="F40" s="184" t="s">
        <v>205</v>
      </c>
      <c r="G40" s="158">
        <f>IF(F40="Y", 1, 0)</f>
        <v>0</v>
      </c>
      <c r="H40" s="121" t="s">
        <v>205</v>
      </c>
      <c r="I40" s="119">
        <f>IF(H40="Y", 1, 0)</f>
        <v>0</v>
      </c>
      <c r="J40" s="174" t="s">
        <v>205</v>
      </c>
      <c r="K40" s="175">
        <f>IF(J40="Y", 2, 0)</f>
        <v>0</v>
      </c>
    </row>
    <row r="41" spans="1:11" ht="13.5" thickBot="1" x14ac:dyDescent="0.25">
      <c r="A41" s="122" t="s">
        <v>296</v>
      </c>
      <c r="B41" s="147" t="s">
        <v>205</v>
      </c>
      <c r="C41" s="148">
        <f>IF(B41="Y", -1, 0)</f>
        <v>0</v>
      </c>
      <c r="D41" s="149" t="s">
        <v>205</v>
      </c>
      <c r="E41" s="148">
        <f>IF(D41="Y", -1, 0)</f>
        <v>0</v>
      </c>
      <c r="F41" s="180" t="s">
        <v>205</v>
      </c>
      <c r="G41" s="148">
        <f>IF(F41="Y", 1, 0)</f>
        <v>0</v>
      </c>
      <c r="H41" s="106" t="s">
        <v>205</v>
      </c>
      <c r="I41" s="104">
        <f>IF(H41="Y", 1, 0)</f>
        <v>0</v>
      </c>
      <c r="J41" s="168" t="s">
        <v>205</v>
      </c>
      <c r="K41" s="169">
        <f>IF(J41="Y", 2, 0)</f>
        <v>0</v>
      </c>
    </row>
    <row r="42" spans="1:11" ht="13.5" thickBot="1" x14ac:dyDescent="0.25">
      <c r="A42" s="87" t="s">
        <v>297</v>
      </c>
      <c r="B42" s="150"/>
      <c r="D42" s="151"/>
      <c r="F42" s="181"/>
      <c r="H42" s="109"/>
      <c r="J42" s="170"/>
    </row>
    <row r="43" spans="1:11" x14ac:dyDescent="0.2">
      <c r="A43" s="113" t="s">
        <v>298</v>
      </c>
      <c r="B43" s="141" t="s">
        <v>205</v>
      </c>
      <c r="C43" s="142">
        <f>IF(B43="Y", 2, 0)</f>
        <v>0</v>
      </c>
      <c r="D43" s="143" t="s">
        <v>205</v>
      </c>
      <c r="E43" s="142">
        <f>IF(D43="Y", 1, 0)</f>
        <v>0</v>
      </c>
      <c r="F43" s="178" t="s">
        <v>205</v>
      </c>
      <c r="G43" s="142">
        <f>IF(F43="Y", 2, 0)</f>
        <v>0</v>
      </c>
      <c r="H43" s="93" t="s">
        <v>205</v>
      </c>
      <c r="I43" s="91">
        <f>IF(H43="Y", 1, 0)</f>
        <v>0</v>
      </c>
      <c r="J43" s="164" t="s">
        <v>205</v>
      </c>
      <c r="K43" s="165">
        <f>IF(J43="Y", 1, 0)</f>
        <v>0</v>
      </c>
    </row>
    <row r="44" spans="1:11" x14ac:dyDescent="0.2">
      <c r="A44" s="102" t="s">
        <v>299</v>
      </c>
      <c r="B44" s="144" t="s">
        <v>205</v>
      </c>
      <c r="C44" s="145">
        <f>IF(B44="Y", 2, 0)</f>
        <v>0</v>
      </c>
      <c r="D44" s="146" t="s">
        <v>205</v>
      </c>
      <c r="E44" s="145">
        <f>IF(D44="Y", 2, 0)</f>
        <v>0</v>
      </c>
      <c r="F44" s="179" t="s">
        <v>205</v>
      </c>
      <c r="G44" s="145">
        <f>IF(F44="Y", 2, 0)</f>
        <v>0</v>
      </c>
      <c r="H44" s="98" t="s">
        <v>205</v>
      </c>
      <c r="I44" s="96">
        <f>IF(H44="Y", 2, 0)</f>
        <v>0</v>
      </c>
      <c r="J44" s="166" t="s">
        <v>205</v>
      </c>
      <c r="K44" s="167">
        <f>IF(J44="Y", 2, 0)</f>
        <v>0</v>
      </c>
    </row>
    <row r="45" spans="1:11" x14ac:dyDescent="0.2">
      <c r="A45" s="102" t="s">
        <v>295</v>
      </c>
      <c r="B45" s="144" t="s">
        <v>205</v>
      </c>
      <c r="C45" s="145">
        <f>IF(B45="Y", 1, 0)</f>
        <v>0</v>
      </c>
      <c r="D45" s="146" t="s">
        <v>205</v>
      </c>
      <c r="E45" s="145">
        <f>IF(D45="Y", 1, 0)</f>
        <v>0</v>
      </c>
      <c r="F45" s="179" t="s">
        <v>205</v>
      </c>
      <c r="G45" s="145">
        <f>IF(F45="Y", 1, 0)</f>
        <v>0</v>
      </c>
      <c r="H45" s="98" t="s">
        <v>205</v>
      </c>
      <c r="I45" s="96">
        <f>IF(H45="Y", 1, 0)</f>
        <v>0</v>
      </c>
      <c r="J45" s="166" t="s">
        <v>205</v>
      </c>
      <c r="K45" s="167">
        <f>IF(J45="Y", 2, 0)</f>
        <v>0</v>
      </c>
    </row>
    <row r="46" spans="1:11" x14ac:dyDescent="0.2">
      <c r="A46" s="102" t="s">
        <v>300</v>
      </c>
      <c r="B46" s="144" t="s">
        <v>205</v>
      </c>
      <c r="C46" s="145">
        <f>IF(B46="Y", -1, 0)</f>
        <v>0</v>
      </c>
      <c r="D46" s="146" t="s">
        <v>205</v>
      </c>
      <c r="E46" s="145">
        <f>IF(D46="Y", -1, 0)</f>
        <v>0</v>
      </c>
      <c r="F46" s="179" t="s">
        <v>205</v>
      </c>
      <c r="G46" s="145">
        <f>IF(F46="Y", 1, 0)</f>
        <v>0</v>
      </c>
      <c r="H46" s="98" t="s">
        <v>205</v>
      </c>
      <c r="I46" s="96">
        <f>IF(H46="Y", 1, 0)</f>
        <v>0</v>
      </c>
      <c r="J46" s="166" t="s">
        <v>205</v>
      </c>
      <c r="K46" s="167">
        <f>IF(J46="Y", 2, 0)</f>
        <v>0</v>
      </c>
    </row>
    <row r="47" spans="1:11" x14ac:dyDescent="0.2">
      <c r="A47" s="102" t="s">
        <v>301</v>
      </c>
      <c r="B47" s="144" t="s">
        <v>205</v>
      </c>
      <c r="C47" s="145">
        <f>IF(B47="Y", 2, 0)</f>
        <v>0</v>
      </c>
      <c r="D47" s="146" t="s">
        <v>205</v>
      </c>
      <c r="E47" s="145">
        <f>IF(D47="Y", 2, 0)</f>
        <v>0</v>
      </c>
      <c r="F47" s="179" t="s">
        <v>205</v>
      </c>
      <c r="G47" s="145">
        <f>IF(F47="Y", 2, 0)</f>
        <v>0</v>
      </c>
      <c r="H47" s="98" t="s">
        <v>205</v>
      </c>
      <c r="I47" s="96">
        <f>IF(H47="Y", 2, 0)</f>
        <v>0</v>
      </c>
      <c r="J47" s="166" t="s">
        <v>205</v>
      </c>
      <c r="K47" s="167">
        <f>IF(J47="Y", -1, 0)</f>
        <v>0</v>
      </c>
    </row>
    <row r="48" spans="1:11" x14ac:dyDescent="0.2">
      <c r="A48" s="102" t="s">
        <v>302</v>
      </c>
      <c r="B48" s="144" t="s">
        <v>205</v>
      </c>
      <c r="C48" s="145">
        <f>IF(B48="Y", 1, 0)</f>
        <v>0</v>
      </c>
      <c r="D48" s="146" t="s">
        <v>205</v>
      </c>
      <c r="E48" s="145">
        <f>IF(D48="Y", -1, 0)</f>
        <v>0</v>
      </c>
      <c r="F48" s="179" t="s">
        <v>205</v>
      </c>
      <c r="G48" s="145">
        <f>IF(F48="Y", 1, 0)</f>
        <v>0</v>
      </c>
      <c r="H48" s="98" t="s">
        <v>205</v>
      </c>
      <c r="I48" s="96">
        <f>IF(H48="Y", -1, 0)</f>
        <v>0</v>
      </c>
      <c r="J48" s="166" t="s">
        <v>205</v>
      </c>
      <c r="K48" s="167">
        <f>IF(J48="Y", 1, 0)</f>
        <v>0</v>
      </c>
    </row>
    <row r="49" spans="1:14" x14ac:dyDescent="0.2">
      <c r="A49" s="102" t="s">
        <v>303</v>
      </c>
      <c r="B49" s="144" t="s">
        <v>205</v>
      </c>
      <c r="C49" s="145">
        <f>IF(B49="Y", 2, 0)</f>
        <v>0</v>
      </c>
      <c r="D49" s="146" t="s">
        <v>205</v>
      </c>
      <c r="E49" s="145">
        <f>IF(D49="Y", 2, 0)</f>
        <v>0</v>
      </c>
      <c r="F49" s="179" t="s">
        <v>205</v>
      </c>
      <c r="G49" s="145">
        <f>IF(F49="Y", 2, 0)</f>
        <v>0</v>
      </c>
      <c r="H49" s="98" t="s">
        <v>205</v>
      </c>
      <c r="I49" s="96">
        <f>IF(H49="Y", 2, 0)</f>
        <v>0</v>
      </c>
      <c r="J49" s="166" t="s">
        <v>205</v>
      </c>
      <c r="K49" s="167">
        <f>IF(J49="Y", -1, 0)</f>
        <v>0</v>
      </c>
    </row>
    <row r="50" spans="1:14" x14ac:dyDescent="0.2">
      <c r="A50" s="102" t="s">
        <v>304</v>
      </c>
      <c r="B50" s="144" t="s">
        <v>205</v>
      </c>
      <c r="C50" s="145">
        <f>IF(B50="Y", -1, 0)</f>
        <v>0</v>
      </c>
      <c r="D50" s="146" t="s">
        <v>205</v>
      </c>
      <c r="E50" s="145">
        <f>IF(D50="Y", -1, 0)</f>
        <v>0</v>
      </c>
      <c r="F50" s="179" t="s">
        <v>205</v>
      </c>
      <c r="G50" s="145">
        <f>IF(F50="Y", -1, 0)</f>
        <v>0</v>
      </c>
      <c r="H50" s="98" t="s">
        <v>205</v>
      </c>
      <c r="I50" s="96">
        <f>IF(H50="Y", -1, 0)</f>
        <v>0</v>
      </c>
      <c r="J50" s="166" t="s">
        <v>205</v>
      </c>
      <c r="K50" s="167">
        <f>IF(J50="Y", 1, 0)</f>
        <v>0</v>
      </c>
    </row>
    <row r="51" spans="1:14" ht="13.5" thickBot="1" x14ac:dyDescent="0.25">
      <c r="A51" s="122" t="s">
        <v>305</v>
      </c>
      <c r="B51" s="147" t="s">
        <v>205</v>
      </c>
      <c r="C51" s="148">
        <f>IF(B51="Y", 1, 0)</f>
        <v>0</v>
      </c>
      <c r="D51" s="149" t="s">
        <v>205</v>
      </c>
      <c r="E51" s="148">
        <f>IF(D51="Y", 2, 0)</f>
        <v>0</v>
      </c>
      <c r="F51" s="180" t="s">
        <v>205</v>
      </c>
      <c r="G51" s="148">
        <f>IF(F51="Y", 1, 0)</f>
        <v>0</v>
      </c>
      <c r="H51" s="106" t="s">
        <v>205</v>
      </c>
      <c r="I51" s="104">
        <f>IF(H51="Y", 2, 0)</f>
        <v>0</v>
      </c>
      <c r="J51" s="168" t="s">
        <v>205</v>
      </c>
      <c r="K51" s="169">
        <f>IF(J51="Y", 1, 0)</f>
        <v>0</v>
      </c>
    </row>
    <row r="52" spans="1:14" ht="13.5" thickBot="1" x14ac:dyDescent="0.25">
      <c r="A52" s="87" t="s">
        <v>306</v>
      </c>
      <c r="B52" s="150"/>
      <c r="D52" s="151"/>
      <c r="F52" s="181"/>
      <c r="H52" s="109"/>
      <c r="J52" s="170"/>
    </row>
    <row r="53" spans="1:14" x14ac:dyDescent="0.2">
      <c r="A53" s="113" t="s">
        <v>307</v>
      </c>
      <c r="B53" s="141" t="s">
        <v>205</v>
      </c>
      <c r="C53" s="142">
        <f>IF(B53="Y", 2, 0)</f>
        <v>0</v>
      </c>
      <c r="D53" s="143" t="s">
        <v>205</v>
      </c>
      <c r="E53" s="142">
        <f t="shared" ref="E53:E58" si="14">IF(D53="Y", 1, 0)</f>
        <v>0</v>
      </c>
      <c r="F53" s="178" t="s">
        <v>205</v>
      </c>
      <c r="G53" s="142">
        <f>IF(F53="Y", 2, 0)</f>
        <v>0</v>
      </c>
      <c r="H53" s="93" t="s">
        <v>205</v>
      </c>
      <c r="I53" s="91">
        <f>IF(H53="Y", 2, 0)</f>
        <v>0</v>
      </c>
      <c r="J53" s="164" t="s">
        <v>205</v>
      </c>
      <c r="K53" s="165">
        <f>IF(J53="Y", 1, 0)</f>
        <v>0</v>
      </c>
    </row>
    <row r="54" spans="1:14" x14ac:dyDescent="0.2">
      <c r="A54" s="102" t="s">
        <v>308</v>
      </c>
      <c r="B54" s="144" t="s">
        <v>205</v>
      </c>
      <c r="C54" s="145">
        <f>IF(B54="Y", 2, 0)</f>
        <v>0</v>
      </c>
      <c r="D54" s="146" t="s">
        <v>205</v>
      </c>
      <c r="E54" s="145">
        <f t="shared" si="14"/>
        <v>0</v>
      </c>
      <c r="F54" s="179" t="s">
        <v>205</v>
      </c>
      <c r="G54" s="145">
        <f>IF(F54="Y", 2, 0)</f>
        <v>0</v>
      </c>
      <c r="H54" s="98" t="s">
        <v>205</v>
      </c>
      <c r="I54" s="96">
        <f>IF(H54="Y", 1, 0)</f>
        <v>0</v>
      </c>
      <c r="J54" s="166" t="s">
        <v>205</v>
      </c>
      <c r="K54" s="167">
        <f>IF(J54="Y", 1, 0)</f>
        <v>0</v>
      </c>
    </row>
    <row r="55" spans="1:14" x14ac:dyDescent="0.2">
      <c r="A55" s="102" t="s">
        <v>309</v>
      </c>
      <c r="B55" s="144" t="s">
        <v>205</v>
      </c>
      <c r="C55" s="145">
        <f>IF(B55="Y", 2, 0)</f>
        <v>0</v>
      </c>
      <c r="D55" s="146" t="s">
        <v>205</v>
      </c>
      <c r="E55" s="145">
        <f t="shared" si="14"/>
        <v>0</v>
      </c>
      <c r="F55" s="179" t="s">
        <v>205</v>
      </c>
      <c r="G55" s="145">
        <f>IF(F55="Y", 2, 0)</f>
        <v>0</v>
      </c>
      <c r="H55" s="98" t="s">
        <v>205</v>
      </c>
      <c r="I55" s="96">
        <f>IF(H55="Y", 2, 0)</f>
        <v>0</v>
      </c>
      <c r="J55" s="166" t="s">
        <v>205</v>
      </c>
      <c r="K55" s="167">
        <f>IF(J55="Y", 2, 0)</f>
        <v>0</v>
      </c>
    </row>
    <row r="56" spans="1:14" x14ac:dyDescent="0.2">
      <c r="A56" s="102" t="s">
        <v>310</v>
      </c>
      <c r="B56" s="144" t="s">
        <v>205</v>
      </c>
      <c r="C56" s="145">
        <f>IF(B56="Y", 2, 0)</f>
        <v>0</v>
      </c>
      <c r="D56" s="146" t="s">
        <v>205</v>
      </c>
      <c r="E56" s="145">
        <f t="shared" si="14"/>
        <v>0</v>
      </c>
      <c r="F56" s="179" t="s">
        <v>205</v>
      </c>
      <c r="G56" s="145">
        <f>IF(F56="Y", 2, 0)</f>
        <v>0</v>
      </c>
      <c r="H56" s="98" t="s">
        <v>205</v>
      </c>
      <c r="I56" s="96">
        <f>IF(H56="Y", 1, 0)</f>
        <v>0</v>
      </c>
      <c r="J56" s="166" t="s">
        <v>205</v>
      </c>
      <c r="K56" s="167">
        <f>IF(J56="Y", -1, 0)</f>
        <v>0</v>
      </c>
    </row>
    <row r="57" spans="1:14" x14ac:dyDescent="0.2">
      <c r="A57" s="102" t="s">
        <v>311</v>
      </c>
      <c r="B57" s="144" t="s">
        <v>205</v>
      </c>
      <c r="C57" s="145">
        <f>IF(B57="Y", 2, 0)</f>
        <v>0</v>
      </c>
      <c r="D57" s="146" t="s">
        <v>205</v>
      </c>
      <c r="E57" s="145">
        <f t="shared" si="14"/>
        <v>0</v>
      </c>
      <c r="F57" s="179" t="s">
        <v>205</v>
      </c>
      <c r="G57" s="145">
        <f>IF(F57="Y", 2, 0)</f>
        <v>0</v>
      </c>
      <c r="H57" s="98" t="s">
        <v>205</v>
      </c>
      <c r="I57" s="96">
        <f>IF(H57="Y", 1, 0)</f>
        <v>0</v>
      </c>
      <c r="J57" s="166" t="s">
        <v>205</v>
      </c>
      <c r="K57" s="167">
        <f>IF(J57="Y", 1, 0)</f>
        <v>0</v>
      </c>
    </row>
    <row r="58" spans="1:14" x14ac:dyDescent="0.2">
      <c r="A58" s="102" t="s">
        <v>312</v>
      </c>
      <c r="B58" s="144" t="s">
        <v>205</v>
      </c>
      <c r="C58" s="145">
        <f>IF(B58="Y", 1, 0)</f>
        <v>0</v>
      </c>
      <c r="D58" s="146" t="s">
        <v>205</v>
      </c>
      <c r="E58" s="145">
        <f t="shared" si="14"/>
        <v>0</v>
      </c>
      <c r="F58" s="179" t="s">
        <v>205</v>
      </c>
      <c r="G58" s="145">
        <f>IF(F58="Y", 1, 0)</f>
        <v>0</v>
      </c>
      <c r="H58" s="98" t="s">
        <v>205</v>
      </c>
      <c r="I58" s="96">
        <f>IF(H58="Y", 1, 0)</f>
        <v>0</v>
      </c>
      <c r="J58" s="166" t="s">
        <v>205</v>
      </c>
      <c r="K58" s="167">
        <f>IF(J58="Y", 2, 0)</f>
        <v>0</v>
      </c>
    </row>
    <row r="59" spans="1:14" ht="13.5" thickBot="1" x14ac:dyDescent="0.25">
      <c r="A59" s="122" t="s">
        <v>313</v>
      </c>
      <c r="B59" s="147" t="s">
        <v>205</v>
      </c>
      <c r="C59" s="148">
        <f>IF(B59="Y", -1, 0)</f>
        <v>0</v>
      </c>
      <c r="D59" s="149" t="s">
        <v>205</v>
      </c>
      <c r="E59" s="148">
        <f>IF(D59="Y", -1, 0)</f>
        <v>0</v>
      </c>
      <c r="F59" s="180" t="s">
        <v>205</v>
      </c>
      <c r="G59" s="148">
        <f>IF(F59="Y", -1, 0)</f>
        <v>0</v>
      </c>
      <c r="H59" s="106" t="s">
        <v>205</v>
      </c>
      <c r="I59" s="104">
        <f>IF(H59="Y", -1, 0)</f>
        <v>0</v>
      </c>
      <c r="J59" s="168" t="s">
        <v>205</v>
      </c>
      <c r="K59" s="169">
        <f>IF(J59="Y", 1, 0)</f>
        <v>0</v>
      </c>
    </row>
    <row r="60" spans="1:14" ht="13.5" thickBot="1" x14ac:dyDescent="0.25">
      <c r="A60" s="87" t="s">
        <v>314</v>
      </c>
      <c r="B60" s="150"/>
      <c r="D60" s="151"/>
      <c r="F60" s="181"/>
      <c r="H60" s="109"/>
      <c r="J60" s="170"/>
    </row>
    <row r="61" spans="1:14" x14ac:dyDescent="0.2">
      <c r="A61" s="123" t="s">
        <v>315</v>
      </c>
      <c r="B61" s="141" t="s">
        <v>205</v>
      </c>
      <c r="C61" s="142">
        <f>IF(B61="Y", 2, 0)</f>
        <v>0</v>
      </c>
      <c r="D61" s="143" t="s">
        <v>205</v>
      </c>
      <c r="E61" s="142">
        <f>IF(D61="Y", 1, 0)</f>
        <v>0</v>
      </c>
      <c r="F61" s="178" t="s">
        <v>205</v>
      </c>
      <c r="G61" s="142">
        <f>IF(F61="Y", 2, 0)</f>
        <v>0</v>
      </c>
      <c r="H61" s="93" t="s">
        <v>205</v>
      </c>
      <c r="I61" s="91">
        <f>IF(H61="Y", 1, 0)</f>
        <v>0</v>
      </c>
      <c r="J61" s="164" t="s">
        <v>205</v>
      </c>
      <c r="K61" s="165">
        <f>IF(J61="Y", 1, 0)</f>
        <v>0</v>
      </c>
    </row>
    <row r="62" spans="1:14" x14ac:dyDescent="0.2">
      <c r="A62" s="102" t="s">
        <v>276</v>
      </c>
      <c r="B62" s="144" t="s">
        <v>205</v>
      </c>
      <c r="C62" s="145">
        <f>IF(B62="Y", 2, 0)</f>
        <v>0</v>
      </c>
      <c r="D62" s="146" t="s">
        <v>205</v>
      </c>
      <c r="E62" s="145">
        <f>IF(D62="Y", 2, 0)</f>
        <v>0</v>
      </c>
      <c r="F62" s="179" t="s">
        <v>205</v>
      </c>
      <c r="G62" s="145">
        <f>IF(F62="Y", 2, 0)</f>
        <v>0</v>
      </c>
      <c r="H62" s="98" t="s">
        <v>205</v>
      </c>
      <c r="I62" s="96">
        <f>IF(H62="Y", 2, 0)</f>
        <v>0</v>
      </c>
      <c r="J62" s="166" t="s">
        <v>205</v>
      </c>
      <c r="K62" s="167">
        <f>IF(J62="Y", 1, 0)</f>
        <v>0</v>
      </c>
    </row>
    <row r="63" spans="1:14" x14ac:dyDescent="0.2">
      <c r="A63" s="102" t="s">
        <v>316</v>
      </c>
      <c r="B63" s="144" t="s">
        <v>205</v>
      </c>
      <c r="C63" s="145">
        <f>IF(B63="Y", 1, 0)</f>
        <v>0</v>
      </c>
      <c r="D63" s="146" t="s">
        <v>205</v>
      </c>
      <c r="E63" s="145">
        <f>IF(D63="Y", 1, 0)</f>
        <v>0</v>
      </c>
      <c r="F63" s="179" t="s">
        <v>205</v>
      </c>
      <c r="G63" s="145">
        <f>IF(F63="Y", 1, 0)</f>
        <v>0</v>
      </c>
      <c r="H63" s="98" t="s">
        <v>205</v>
      </c>
      <c r="I63" s="96">
        <f>IF(H63="Y", 1, 0)</f>
        <v>0</v>
      </c>
      <c r="J63" s="166" t="s">
        <v>205</v>
      </c>
      <c r="K63" s="167">
        <f>IF(J63="Y", 1, 0)</f>
        <v>0</v>
      </c>
    </row>
    <row r="64" spans="1:14" x14ac:dyDescent="0.2">
      <c r="A64" s="102" t="s">
        <v>317</v>
      </c>
      <c r="B64" s="144" t="s">
        <v>205</v>
      </c>
      <c r="C64" s="145">
        <f>IF(B64="Y", 2, 0)</f>
        <v>0</v>
      </c>
      <c r="D64" s="146" t="s">
        <v>205</v>
      </c>
      <c r="E64" s="145">
        <f>IF(D64="Y", 2, 0)</f>
        <v>0</v>
      </c>
      <c r="F64" s="179" t="s">
        <v>205</v>
      </c>
      <c r="G64" s="145">
        <f>IF(F64="Y", 2, 0)</f>
        <v>0</v>
      </c>
      <c r="H64" s="98" t="s">
        <v>251</v>
      </c>
      <c r="I64" s="96">
        <f>IF(H64="Y", 2, 0)</f>
        <v>2</v>
      </c>
      <c r="J64" s="166" t="s">
        <v>205</v>
      </c>
      <c r="K64" s="167">
        <f>IF(J64="Y", -1, 0)</f>
        <v>0</v>
      </c>
      <c r="N64" s="60" t="s">
        <v>438</v>
      </c>
    </row>
    <row r="65" spans="1:14" x14ac:dyDescent="0.2">
      <c r="A65" s="102" t="s">
        <v>305</v>
      </c>
      <c r="B65" s="144" t="s">
        <v>205</v>
      </c>
      <c r="C65" s="145">
        <f>IF(B65="Y", 1, 0)</f>
        <v>0</v>
      </c>
      <c r="D65" s="146" t="s">
        <v>205</v>
      </c>
      <c r="E65" s="145">
        <f>IF(D65="Y", 2, 0)</f>
        <v>0</v>
      </c>
      <c r="F65" s="179" t="s">
        <v>205</v>
      </c>
      <c r="G65" s="145">
        <f>IF(F65="Y", 1, 0)</f>
        <v>0</v>
      </c>
      <c r="H65" s="98" t="s">
        <v>205</v>
      </c>
      <c r="I65" s="96">
        <f>IF(H65="Y", 2, 0)</f>
        <v>0</v>
      </c>
      <c r="J65" s="166" t="s">
        <v>205</v>
      </c>
      <c r="K65" s="167">
        <f>IF(J65="Y", 1, 0)</f>
        <v>0</v>
      </c>
    </row>
    <row r="66" spans="1:14" x14ac:dyDescent="0.2">
      <c r="A66" s="102" t="s">
        <v>318</v>
      </c>
      <c r="B66" s="144" t="s">
        <v>205</v>
      </c>
      <c r="C66" s="145">
        <f>IF(B66="Y", 2, 0)</f>
        <v>0</v>
      </c>
      <c r="D66" s="146" t="s">
        <v>205</v>
      </c>
      <c r="E66" s="145">
        <f>IF(D66="Y", 1, 0)</f>
        <v>0</v>
      </c>
      <c r="F66" s="179" t="s">
        <v>205</v>
      </c>
      <c r="G66" s="145">
        <f>IF(F66="Y", 2, 0)</f>
        <v>0</v>
      </c>
      <c r="H66" s="98" t="s">
        <v>251</v>
      </c>
      <c r="I66" s="96">
        <f>IF(H66="Y", 1, 0)</f>
        <v>1</v>
      </c>
      <c r="J66" s="166" t="s">
        <v>205</v>
      </c>
      <c r="K66" s="167">
        <f>IF(J66="Y", 1, 0)</f>
        <v>0</v>
      </c>
      <c r="N66" s="60" t="s">
        <v>439</v>
      </c>
    </row>
    <row r="67" spans="1:14" x14ac:dyDescent="0.2">
      <c r="A67" s="102" t="s">
        <v>319</v>
      </c>
      <c r="B67" s="144" t="s">
        <v>205</v>
      </c>
      <c r="C67" s="145">
        <f>IF(B67="Y", 2, 0)</f>
        <v>0</v>
      </c>
      <c r="D67" s="146" t="s">
        <v>205</v>
      </c>
      <c r="E67" s="145">
        <f>IF(D67="Y", 2, 0)</f>
        <v>0</v>
      </c>
      <c r="F67" s="179" t="s">
        <v>205</v>
      </c>
      <c r="G67" s="145">
        <f>IF(F67="Y", 2, 0)</f>
        <v>0</v>
      </c>
      <c r="H67" s="98" t="s">
        <v>205</v>
      </c>
      <c r="I67" s="96">
        <f>IF(H67="Y", 2, 0)</f>
        <v>0</v>
      </c>
      <c r="J67" s="166" t="s">
        <v>205</v>
      </c>
      <c r="K67" s="167">
        <f>IF(J67="Y", -1, 0)</f>
        <v>0</v>
      </c>
    </row>
    <row r="68" spans="1:14" x14ac:dyDescent="0.2">
      <c r="A68" s="102" t="s">
        <v>320</v>
      </c>
      <c r="B68" s="144" t="s">
        <v>205</v>
      </c>
      <c r="C68" s="145">
        <f>IF(B68="Y", 2, 0)</f>
        <v>0</v>
      </c>
      <c r="D68" s="146" t="s">
        <v>205</v>
      </c>
      <c r="E68" s="145">
        <f>IF(D68="Y", 2, 0)</f>
        <v>0</v>
      </c>
      <c r="F68" s="179" t="s">
        <v>205</v>
      </c>
      <c r="G68" s="145">
        <f>IF(F68="Y", 2, 0)</f>
        <v>0</v>
      </c>
      <c r="H68" s="98" t="s">
        <v>205</v>
      </c>
      <c r="I68" s="96">
        <f>IF(H68="Y", 2, 0)</f>
        <v>0</v>
      </c>
      <c r="J68" s="166" t="s">
        <v>205</v>
      </c>
      <c r="K68" s="167">
        <f>IF(J68="Y", 1, 0)</f>
        <v>0</v>
      </c>
    </row>
    <row r="69" spans="1:14" x14ac:dyDescent="0.2">
      <c r="A69" s="102" t="s">
        <v>321</v>
      </c>
      <c r="B69" s="144" t="s">
        <v>205</v>
      </c>
      <c r="C69" s="145">
        <f>IF(B69="Y", 2, 0)</f>
        <v>0</v>
      </c>
      <c r="D69" s="146" t="s">
        <v>205</v>
      </c>
      <c r="E69" s="145">
        <f>IF(D69="Y", 2, 0)</f>
        <v>0</v>
      </c>
      <c r="F69" s="179" t="s">
        <v>205</v>
      </c>
      <c r="G69" s="145">
        <f>IF(F69="Y", 1, 0)</f>
        <v>0</v>
      </c>
      <c r="H69" s="98" t="s">
        <v>251</v>
      </c>
      <c r="I69" s="96">
        <f>IF(H69="Y", 1, 0)</f>
        <v>1</v>
      </c>
      <c r="J69" s="166" t="s">
        <v>205</v>
      </c>
      <c r="K69" s="167">
        <f>IF(J69="Y", 1, 0)</f>
        <v>0</v>
      </c>
      <c r="N69" s="60" t="s">
        <v>440</v>
      </c>
    </row>
    <row r="70" spans="1:14" x14ac:dyDescent="0.2">
      <c r="A70" s="102" t="s">
        <v>322</v>
      </c>
      <c r="B70" s="144" t="s">
        <v>205</v>
      </c>
      <c r="C70" s="145">
        <f>IF(B70="Y", 2, 0)</f>
        <v>0</v>
      </c>
      <c r="D70" s="146" t="s">
        <v>205</v>
      </c>
      <c r="E70" s="145">
        <f>IF(D70="Y", 2, 0)</f>
        <v>0</v>
      </c>
      <c r="F70" s="179" t="s">
        <v>205</v>
      </c>
      <c r="G70" s="145">
        <f>IF(F70="Y", 2, 0)</f>
        <v>0</v>
      </c>
      <c r="H70" s="98" t="s">
        <v>205</v>
      </c>
      <c r="I70" s="96">
        <f>IF(H70="Y", 2, 0)</f>
        <v>0</v>
      </c>
      <c r="J70" s="166" t="s">
        <v>205</v>
      </c>
      <c r="K70" s="167">
        <f t="shared" ref="K70:K71" si="15">IF(J70="Y", 1, 0)</f>
        <v>0</v>
      </c>
    </row>
    <row r="71" spans="1:14" x14ac:dyDescent="0.2">
      <c r="A71" s="102" t="s">
        <v>323</v>
      </c>
      <c r="B71" s="144" t="s">
        <v>205</v>
      </c>
      <c r="C71" s="145">
        <f>IF(B71="Y", 1, 0)</f>
        <v>0</v>
      </c>
      <c r="D71" s="146" t="s">
        <v>205</v>
      </c>
      <c r="E71" s="145">
        <f>IF(D71="Y", 2, 0)</f>
        <v>0</v>
      </c>
      <c r="F71" s="179" t="s">
        <v>205</v>
      </c>
      <c r="G71" s="145">
        <f>IF(F71="Y", 1, 0)</f>
        <v>0</v>
      </c>
      <c r="H71" s="98" t="s">
        <v>205</v>
      </c>
      <c r="I71" s="96">
        <f>IF(H71="Y", 2, 0)</f>
        <v>0</v>
      </c>
      <c r="J71" s="166" t="s">
        <v>205</v>
      </c>
      <c r="K71" s="167">
        <f t="shared" si="15"/>
        <v>0</v>
      </c>
    </row>
    <row r="72" spans="1:14" x14ac:dyDescent="0.2">
      <c r="A72" s="102" t="s">
        <v>324</v>
      </c>
      <c r="B72" s="144" t="s">
        <v>205</v>
      </c>
      <c r="C72" s="145">
        <f>IF(B72="Y", -1, 0)</f>
        <v>0</v>
      </c>
      <c r="D72" s="146" t="s">
        <v>205</v>
      </c>
      <c r="E72" s="145">
        <f>IF(D72="Y", -1, 0)</f>
        <v>0</v>
      </c>
      <c r="F72" s="179" t="s">
        <v>205</v>
      </c>
      <c r="G72" s="145">
        <f>IF(F72="Y", -1, 0)</f>
        <v>0</v>
      </c>
      <c r="H72" s="98" t="s">
        <v>205</v>
      </c>
      <c r="I72" s="96">
        <f>IF(H72="Y", -1, 0)</f>
        <v>0</v>
      </c>
      <c r="J72" s="166" t="s">
        <v>205</v>
      </c>
      <c r="K72" s="167">
        <f>IF(J72="Y", -1, 0)</f>
        <v>0</v>
      </c>
      <c r="N72" s="88"/>
    </row>
    <row r="73" spans="1:14" x14ac:dyDescent="0.2">
      <c r="A73" s="102" t="s">
        <v>325</v>
      </c>
      <c r="B73" s="144" t="s">
        <v>205</v>
      </c>
      <c r="C73" s="145">
        <f>IF(B73="Y", -1, 0)</f>
        <v>0</v>
      </c>
      <c r="D73" s="146" t="s">
        <v>205</v>
      </c>
      <c r="E73" s="145">
        <f>IF(D73="Y", -1, 0)</f>
        <v>0</v>
      </c>
      <c r="F73" s="179" t="s">
        <v>205</v>
      </c>
      <c r="G73" s="145">
        <f>IF(F73="Y", -1, 0)</f>
        <v>0</v>
      </c>
      <c r="H73" s="98" t="s">
        <v>205</v>
      </c>
      <c r="I73" s="96">
        <f>IF(H73="Y", -1, 0)</f>
        <v>0</v>
      </c>
      <c r="J73" s="166" t="s">
        <v>205</v>
      </c>
      <c r="K73" s="167">
        <f>IF(J73="Y", -1, 0)</f>
        <v>0</v>
      </c>
      <c r="N73" s="88"/>
    </row>
    <row r="74" spans="1:14" ht="13.5" thickBot="1" x14ac:dyDescent="0.25">
      <c r="A74" s="122" t="s">
        <v>326</v>
      </c>
      <c r="B74" s="147" t="s">
        <v>205</v>
      </c>
      <c r="C74" s="148">
        <f>IF(B74="Y", -1, 0)</f>
        <v>0</v>
      </c>
      <c r="D74" s="149" t="s">
        <v>205</v>
      </c>
      <c r="E74" s="148">
        <f>IF(D74="Y", -1, 0)</f>
        <v>0</v>
      </c>
      <c r="F74" s="180" t="s">
        <v>205</v>
      </c>
      <c r="G74" s="148">
        <f>IF(F74="Y", -1, 0)</f>
        <v>0</v>
      </c>
      <c r="H74" s="106" t="s">
        <v>205</v>
      </c>
      <c r="I74" s="104">
        <f>IF(H74="Y", -1, 0)</f>
        <v>0</v>
      </c>
      <c r="J74" s="168" t="s">
        <v>205</v>
      </c>
      <c r="K74" s="169">
        <f>IF(J74="Y", -1, 0)</f>
        <v>0</v>
      </c>
      <c r="N74" s="88"/>
    </row>
    <row r="75" spans="1:14" ht="13.5" thickBot="1" x14ac:dyDescent="0.25">
      <c r="A75" s="87" t="s">
        <v>327</v>
      </c>
      <c r="B75" s="150"/>
      <c r="D75" s="151"/>
      <c r="F75" s="181"/>
      <c r="H75" s="109"/>
      <c r="J75" s="170"/>
      <c r="N75" s="88"/>
    </row>
    <row r="76" spans="1:14" x14ac:dyDescent="0.2">
      <c r="A76" s="124" t="s">
        <v>328</v>
      </c>
      <c r="B76" s="141" t="s">
        <v>205</v>
      </c>
      <c r="C76" s="142">
        <f>IF(B76="Y", -1, 0)</f>
        <v>0</v>
      </c>
      <c r="D76" s="143" t="s">
        <v>205</v>
      </c>
      <c r="E76" s="142">
        <f>IF(D76="Y", 1, 0)</f>
        <v>0</v>
      </c>
      <c r="F76" s="178" t="s">
        <v>205</v>
      </c>
      <c r="G76" s="142">
        <f>IF(F76="Y", -1, 0)</f>
        <v>0</v>
      </c>
      <c r="H76" s="93" t="s">
        <v>205</v>
      </c>
      <c r="I76" s="91">
        <f>IF(H76="Y", 1, 0)</f>
        <v>0</v>
      </c>
      <c r="J76" s="164" t="s">
        <v>205</v>
      </c>
      <c r="K76" s="165">
        <f>IF(J76="Y", -1, 0)</f>
        <v>0</v>
      </c>
      <c r="N76" s="88"/>
    </row>
    <row r="77" spans="1:14" x14ac:dyDescent="0.2">
      <c r="A77" s="101" t="s">
        <v>329</v>
      </c>
      <c r="B77" s="144"/>
      <c r="C77" s="145">
        <f>IF(B77="Y", -1, 0)</f>
        <v>0</v>
      </c>
      <c r="D77" s="146"/>
      <c r="E77" s="145">
        <f>IF(D77="Y", -1, 0)</f>
        <v>0</v>
      </c>
      <c r="F77" s="179"/>
      <c r="G77" s="145">
        <f>IF(F77="Y", -1, 0)</f>
        <v>0</v>
      </c>
      <c r="H77" s="98"/>
      <c r="I77" s="96">
        <f>IF(H77="Y", -1, 0)</f>
        <v>0</v>
      </c>
      <c r="J77" s="166"/>
      <c r="K77" s="167">
        <f>IF(J77="Y", -1, 0)</f>
        <v>0</v>
      </c>
      <c r="N77" s="88"/>
    </row>
    <row r="78" spans="1:14" x14ac:dyDescent="0.2">
      <c r="A78" s="101" t="s">
        <v>330</v>
      </c>
      <c r="B78" s="144" t="s">
        <v>205</v>
      </c>
      <c r="C78" s="145">
        <f>IF(B78="Y", 1, 0)</f>
        <v>0</v>
      </c>
      <c r="D78" s="146" t="s">
        <v>205</v>
      </c>
      <c r="E78" s="145">
        <f>IF(D78="Y", 1, 0)</f>
        <v>0</v>
      </c>
      <c r="F78" s="179" t="s">
        <v>205</v>
      </c>
      <c r="G78" s="145">
        <f>IF(F78="Y", 1, 0)</f>
        <v>0</v>
      </c>
      <c r="H78" s="98" t="s">
        <v>205</v>
      </c>
      <c r="I78" s="96">
        <f>IF(H78="Y", 1, 0)</f>
        <v>0</v>
      </c>
      <c r="J78" s="166" t="s">
        <v>205</v>
      </c>
      <c r="K78" s="167">
        <f>IF(J78="Y", 1, 0)</f>
        <v>0</v>
      </c>
      <c r="N78" s="88"/>
    </row>
    <row r="79" spans="1:14" x14ac:dyDescent="0.2">
      <c r="A79" s="101" t="s">
        <v>331</v>
      </c>
      <c r="B79" s="144" t="s">
        <v>205</v>
      </c>
      <c r="C79" s="145">
        <f>IF(B79="Y", 2, 0)</f>
        <v>0</v>
      </c>
      <c r="D79" s="146" t="s">
        <v>205</v>
      </c>
      <c r="E79" s="145">
        <f>IF(D79="Y", 2, 0)</f>
        <v>0</v>
      </c>
      <c r="F79" s="179" t="s">
        <v>205</v>
      </c>
      <c r="G79" s="145">
        <f>IF(F79="Y", 2, 0)</f>
        <v>0</v>
      </c>
      <c r="H79" s="98" t="s">
        <v>205</v>
      </c>
      <c r="I79" s="96">
        <f>IF(H79="Y", 2, 0)</f>
        <v>0</v>
      </c>
      <c r="J79" s="166" t="s">
        <v>205</v>
      </c>
      <c r="K79" s="167">
        <f>IF(J79="Y", 2, 0)</f>
        <v>0</v>
      </c>
      <c r="N79" s="88"/>
    </row>
    <row r="80" spans="1:14" x14ac:dyDescent="0.2">
      <c r="A80" s="101" t="s">
        <v>332</v>
      </c>
      <c r="B80" s="144" t="s">
        <v>205</v>
      </c>
      <c r="C80" s="145">
        <f>IF(B80="Y", 1, 0)</f>
        <v>0</v>
      </c>
      <c r="D80" s="146" t="s">
        <v>205</v>
      </c>
      <c r="E80" s="145">
        <f>IF(D80="Y", 1, 0)</f>
        <v>0</v>
      </c>
      <c r="F80" s="179" t="s">
        <v>205</v>
      </c>
      <c r="G80" s="145">
        <f>IF(F80="Y", 1, 0)</f>
        <v>0</v>
      </c>
      <c r="H80" s="98" t="s">
        <v>251</v>
      </c>
      <c r="I80" s="96">
        <f>IF(H80="Y", 1, 0)</f>
        <v>1</v>
      </c>
      <c r="J80" s="166" t="s">
        <v>205</v>
      </c>
      <c r="K80" s="167">
        <f>IF(J80="Y", 1, 0)</f>
        <v>0</v>
      </c>
      <c r="N80" s="88"/>
    </row>
    <row r="81" spans="1:14" x14ac:dyDescent="0.2">
      <c r="A81" s="101" t="s">
        <v>333</v>
      </c>
      <c r="B81" s="144" t="s">
        <v>205</v>
      </c>
      <c r="C81" s="145">
        <f>IF(B81="Y", 1, 0)</f>
        <v>0</v>
      </c>
      <c r="D81" s="146" t="s">
        <v>205</v>
      </c>
      <c r="E81" s="145">
        <f>IF(D81="Y", 1, 0)</f>
        <v>0</v>
      </c>
      <c r="F81" s="179" t="s">
        <v>205</v>
      </c>
      <c r="G81" s="145">
        <f>IF(F81="Y", 1, 0)</f>
        <v>0</v>
      </c>
      <c r="H81" s="98" t="s">
        <v>205</v>
      </c>
      <c r="I81" s="96">
        <f>IF(H81="Y", 1, 0)</f>
        <v>0</v>
      </c>
      <c r="J81" s="166" t="s">
        <v>205</v>
      </c>
      <c r="K81" s="167">
        <f>IF(J81="Y", -1, 0)</f>
        <v>0</v>
      </c>
      <c r="N81" s="88"/>
    </row>
    <row r="82" spans="1:14" x14ac:dyDescent="0.2">
      <c r="A82" s="125" t="s">
        <v>334</v>
      </c>
      <c r="B82" s="144" t="s">
        <v>205</v>
      </c>
      <c r="C82" s="145">
        <f>IF(B82="Y", 1, 0)</f>
        <v>0</v>
      </c>
      <c r="D82" s="146" t="s">
        <v>205</v>
      </c>
      <c r="E82" s="145">
        <f>IF(D82="Y", 1, 0)</f>
        <v>0</v>
      </c>
      <c r="F82" s="179" t="s">
        <v>205</v>
      </c>
      <c r="G82" s="145">
        <f>IF(F82="Y", 1, 0)</f>
        <v>0</v>
      </c>
      <c r="H82" s="98" t="s">
        <v>205</v>
      </c>
      <c r="I82" s="96">
        <f>IF(H82="Y", 1, 0)</f>
        <v>0</v>
      </c>
      <c r="J82" s="166" t="s">
        <v>205</v>
      </c>
      <c r="K82" s="167">
        <f>IF(J82="Y", 2, 0)</f>
        <v>0</v>
      </c>
      <c r="N82" s="88"/>
    </row>
    <row r="83" spans="1:14" ht="13.5" thickBot="1" x14ac:dyDescent="0.25">
      <c r="A83" s="114" t="s">
        <v>335</v>
      </c>
      <c r="B83" s="154" t="s">
        <v>205</v>
      </c>
      <c r="C83" s="155">
        <f>IF(B83="Y", 1, 0)</f>
        <v>0</v>
      </c>
      <c r="D83" s="156" t="s">
        <v>205</v>
      </c>
      <c r="E83" s="155">
        <f>IF(D83="Y", 1, 0)</f>
        <v>0</v>
      </c>
      <c r="F83" s="183" t="s">
        <v>205</v>
      </c>
      <c r="G83" s="155">
        <f>IF(F83="Y", 1, 0)</f>
        <v>0</v>
      </c>
      <c r="H83" s="117" t="s">
        <v>205</v>
      </c>
      <c r="I83" s="115">
        <f>IF(H83="Y", 1, 0)</f>
        <v>0</v>
      </c>
      <c r="J83" s="172" t="s">
        <v>205</v>
      </c>
      <c r="K83" s="173">
        <f>IF(J83="Y", 2, 0)</f>
        <v>0</v>
      </c>
      <c r="N83" s="88"/>
    </row>
    <row r="84" spans="1:14" ht="14.25" thickTop="1" thickBot="1" x14ac:dyDescent="0.25">
      <c r="A84" s="126" t="s">
        <v>336</v>
      </c>
      <c r="B84" s="160" t="s">
        <v>205</v>
      </c>
      <c r="C84" s="161">
        <f>IF(B84="Y", 1, 0)</f>
        <v>0</v>
      </c>
      <c r="D84" s="162" t="s">
        <v>205</v>
      </c>
      <c r="E84" s="161">
        <f>IF(D84="Y", 1, 0)</f>
        <v>0</v>
      </c>
      <c r="F84" s="185" t="s">
        <v>205</v>
      </c>
      <c r="G84" s="161">
        <f>IF(F84="Y", 1, 0)</f>
        <v>0</v>
      </c>
      <c r="H84" s="129" t="s">
        <v>205</v>
      </c>
      <c r="I84" s="127">
        <f>IF(H84="Y", 1, 0)</f>
        <v>0</v>
      </c>
      <c r="J84" s="176" t="s">
        <v>205</v>
      </c>
      <c r="K84" s="177">
        <f>IF(J84="Y", 1, 0)</f>
        <v>0</v>
      </c>
      <c r="N84" s="88"/>
    </row>
    <row r="85" spans="1:14" ht="13.5" thickBot="1" x14ac:dyDescent="0.25">
      <c r="A85" s="87" t="s">
        <v>337</v>
      </c>
      <c r="B85" s="150"/>
      <c r="D85" s="151"/>
      <c r="F85" s="181"/>
      <c r="H85" s="109"/>
      <c r="J85" s="170"/>
      <c r="N85" s="88"/>
    </row>
    <row r="86" spans="1:14" x14ac:dyDescent="0.2">
      <c r="A86" s="90" t="s">
        <v>338</v>
      </c>
      <c r="B86" s="141"/>
      <c r="C86" s="142"/>
      <c r="D86" s="143"/>
      <c r="E86" s="142"/>
      <c r="F86" s="178"/>
      <c r="G86" s="142"/>
      <c r="H86" s="93"/>
      <c r="I86" s="91"/>
      <c r="J86" s="164"/>
      <c r="K86" s="165"/>
      <c r="N86" s="88"/>
    </row>
    <row r="87" spans="1:14" x14ac:dyDescent="0.2">
      <c r="A87" s="101" t="s">
        <v>339</v>
      </c>
      <c r="B87" s="144" t="s">
        <v>205</v>
      </c>
      <c r="C87" s="145">
        <f>IF(B87="Y", 2, 0)</f>
        <v>0</v>
      </c>
      <c r="D87" s="146" t="s">
        <v>205</v>
      </c>
      <c r="E87" s="145">
        <f>IF(D87="Y", 2, 0)</f>
        <v>0</v>
      </c>
      <c r="F87" s="179" t="s">
        <v>205</v>
      </c>
      <c r="G87" s="145">
        <f>IF(F87="Y", 2, 0)</f>
        <v>0</v>
      </c>
      <c r="H87" s="98" t="s">
        <v>251</v>
      </c>
      <c r="I87" s="96">
        <f>IF(H87="Y", 2, 0)</f>
        <v>2</v>
      </c>
      <c r="J87" s="166" t="s">
        <v>205</v>
      </c>
      <c r="K87" s="167">
        <f>IF(J87="Y", 2, 0)</f>
        <v>0</v>
      </c>
      <c r="N87" s="88"/>
    </row>
    <row r="88" spans="1:14" x14ac:dyDescent="0.2">
      <c r="A88" s="101" t="s">
        <v>340</v>
      </c>
      <c r="B88" s="144" t="s">
        <v>205</v>
      </c>
      <c r="C88" s="145">
        <f>IF(B88="Y", 1, 0)</f>
        <v>0</v>
      </c>
      <c r="D88" s="146" t="s">
        <v>205</v>
      </c>
      <c r="E88" s="145">
        <f>IF(D88="Y", 1, 0)</f>
        <v>0</v>
      </c>
      <c r="F88" s="179" t="s">
        <v>205</v>
      </c>
      <c r="G88" s="145">
        <f>IF(F88="Y", 1, 0)</f>
        <v>0</v>
      </c>
      <c r="H88" s="98" t="s">
        <v>205</v>
      </c>
      <c r="I88" s="96">
        <f>IF(H88="Y", 1, 0)</f>
        <v>0</v>
      </c>
      <c r="J88" s="166" t="s">
        <v>205</v>
      </c>
      <c r="K88" s="167">
        <f>IF(J88="Y", 1, 0)</f>
        <v>0</v>
      </c>
      <c r="N88" s="88"/>
    </row>
    <row r="89" spans="1:14" x14ac:dyDescent="0.2">
      <c r="A89" s="101" t="s">
        <v>341</v>
      </c>
      <c r="B89" s="144" t="s">
        <v>205</v>
      </c>
      <c r="C89" s="145">
        <f>IF(B89="Y", 1, 0)</f>
        <v>0</v>
      </c>
      <c r="D89" s="146" t="s">
        <v>205</v>
      </c>
      <c r="E89" s="145">
        <f>IF(D89="Y", 1, 0)</f>
        <v>0</v>
      </c>
      <c r="F89" s="179" t="s">
        <v>205</v>
      </c>
      <c r="G89" s="145">
        <f>IF(F89="Y", 1, 0)</f>
        <v>0</v>
      </c>
      <c r="H89" s="98" t="s">
        <v>205</v>
      </c>
      <c r="I89" s="96">
        <f>IF(H89="Y", 1, 0)</f>
        <v>0</v>
      </c>
      <c r="J89" s="166" t="s">
        <v>205</v>
      </c>
      <c r="K89" s="167">
        <f>IF(J89="Y", 1, 0)</f>
        <v>0</v>
      </c>
      <c r="N89" s="88"/>
    </row>
    <row r="90" spans="1:14" x14ac:dyDescent="0.2">
      <c r="A90" s="101" t="s">
        <v>342</v>
      </c>
      <c r="B90" s="144" t="s">
        <v>205</v>
      </c>
      <c r="C90" s="145">
        <f>IF(B90="Y", 2, 0)</f>
        <v>0</v>
      </c>
      <c r="D90" s="146" t="s">
        <v>205</v>
      </c>
      <c r="E90" s="145">
        <f>IF(D90="Y", 2, 0)</f>
        <v>0</v>
      </c>
      <c r="F90" s="179" t="s">
        <v>205</v>
      </c>
      <c r="G90" s="145">
        <f>IF(F90="Y", 2, 0)</f>
        <v>0</v>
      </c>
      <c r="H90" s="98" t="s">
        <v>205</v>
      </c>
      <c r="I90" s="96">
        <f>IF(H90="Y", 2, 0)</f>
        <v>0</v>
      </c>
      <c r="J90" s="166" t="s">
        <v>205</v>
      </c>
      <c r="K90" s="167">
        <f>IF(J90="Y", 2, 0)</f>
        <v>0</v>
      </c>
      <c r="N90" s="88"/>
    </row>
    <row r="91" spans="1:14" ht="13.5" thickBot="1" x14ac:dyDescent="0.25">
      <c r="A91" s="114" t="s">
        <v>343</v>
      </c>
      <c r="B91" s="154" t="s">
        <v>205</v>
      </c>
      <c r="C91" s="155">
        <f>IF(B91="Y", 1, 0)</f>
        <v>0</v>
      </c>
      <c r="D91" s="156" t="s">
        <v>205</v>
      </c>
      <c r="E91" s="155">
        <f>IF(D91="Y", 1, 0)</f>
        <v>0</v>
      </c>
      <c r="F91" s="183" t="s">
        <v>205</v>
      </c>
      <c r="G91" s="155">
        <f>IF(F91="Y", 1, 0)</f>
        <v>0</v>
      </c>
      <c r="H91" s="117" t="s">
        <v>205</v>
      </c>
      <c r="I91" s="115">
        <f>IF(H91="Y", 1, 0)</f>
        <v>0</v>
      </c>
      <c r="J91" s="172" t="s">
        <v>205</v>
      </c>
      <c r="K91" s="173">
        <f>IF(J91="Y", 1, 0)</f>
        <v>0</v>
      </c>
    </row>
    <row r="92" spans="1:14" ht="13.5" thickTop="1" x14ac:dyDescent="0.2">
      <c r="A92" s="130" t="s">
        <v>344</v>
      </c>
      <c r="B92" s="157"/>
      <c r="C92" s="158"/>
      <c r="D92" s="159"/>
      <c r="E92" s="158"/>
      <c r="F92" s="184"/>
      <c r="G92" s="158"/>
      <c r="H92" s="121"/>
      <c r="I92" s="119"/>
      <c r="J92" s="174"/>
      <c r="K92" s="175"/>
    </row>
    <row r="93" spans="1:14" x14ac:dyDescent="0.2">
      <c r="A93" s="101" t="s">
        <v>345</v>
      </c>
      <c r="B93" s="144" t="s">
        <v>205</v>
      </c>
      <c r="C93" s="145">
        <f>IF(B93="Y", 2, 0)</f>
        <v>0</v>
      </c>
      <c r="D93" s="146" t="s">
        <v>205</v>
      </c>
      <c r="E93" s="145">
        <f>IF(D93="Y", 2, 0)</f>
        <v>0</v>
      </c>
      <c r="F93" s="179" t="s">
        <v>205</v>
      </c>
      <c r="G93" s="145">
        <f>IF(F93="Y", 2, 0)</f>
        <v>0</v>
      </c>
      <c r="H93" s="98" t="s">
        <v>205</v>
      </c>
      <c r="I93" s="96">
        <f>IF(H93="Y", 2, 0)</f>
        <v>0</v>
      </c>
      <c r="J93" s="166" t="s">
        <v>205</v>
      </c>
      <c r="K93" s="167">
        <f>IF(J93="Y", 2, 0)</f>
        <v>0</v>
      </c>
    </row>
    <row r="94" spans="1:14" x14ac:dyDescent="0.2">
      <c r="A94" s="101" t="s">
        <v>346</v>
      </c>
      <c r="B94" s="144" t="s">
        <v>205</v>
      </c>
      <c r="C94" s="145">
        <f>IF(B94="Y", 2, 0)</f>
        <v>0</v>
      </c>
      <c r="D94" s="146" t="s">
        <v>205</v>
      </c>
      <c r="E94" s="145">
        <f>IF(D94="Y", 2, 0)</f>
        <v>0</v>
      </c>
      <c r="F94" s="179" t="s">
        <v>205</v>
      </c>
      <c r="G94" s="145">
        <f>IF(F94="Y", 2, 0)</f>
        <v>0</v>
      </c>
      <c r="H94" s="98" t="s">
        <v>251</v>
      </c>
      <c r="I94" s="96">
        <f>IF(H94="Y", 2, 0)</f>
        <v>2</v>
      </c>
      <c r="J94" s="166" t="s">
        <v>205</v>
      </c>
      <c r="K94" s="167">
        <f>IF(J94="Y", 2, 0)</f>
        <v>0</v>
      </c>
      <c r="N94" s="88" t="s">
        <v>441</v>
      </c>
    </row>
    <row r="95" spans="1:14" x14ac:dyDescent="0.2">
      <c r="A95" s="101" t="s">
        <v>347</v>
      </c>
      <c r="B95" s="144" t="s">
        <v>205</v>
      </c>
      <c r="C95" s="145">
        <f>IF(B95="Y", 1, 0)</f>
        <v>0</v>
      </c>
      <c r="D95" s="146" t="s">
        <v>205</v>
      </c>
      <c r="E95" s="145">
        <f>IF(D95="Y", 1, 0)</f>
        <v>0</v>
      </c>
      <c r="F95" s="179" t="s">
        <v>205</v>
      </c>
      <c r="G95" s="145">
        <f>IF(F95="Y", 1, 0)</f>
        <v>0</v>
      </c>
      <c r="H95" s="98" t="s">
        <v>205</v>
      </c>
      <c r="I95" s="96">
        <f>IF(H95="Y", 1, 0)</f>
        <v>0</v>
      </c>
      <c r="J95" s="166" t="s">
        <v>205</v>
      </c>
      <c r="K95" s="167">
        <f>IF(J95="Y", 1, 0)</f>
        <v>0</v>
      </c>
    </row>
    <row r="96" spans="1:14" ht="13.5" thickBot="1" x14ac:dyDescent="0.25">
      <c r="A96" s="103" t="s">
        <v>348</v>
      </c>
      <c r="B96" s="147" t="s">
        <v>205</v>
      </c>
      <c r="C96" s="148">
        <f>IF(B96="Y", -1, 0)</f>
        <v>0</v>
      </c>
      <c r="D96" s="149" t="s">
        <v>205</v>
      </c>
      <c r="E96" s="148">
        <f>IF(D96="Y", 1, 0)</f>
        <v>0</v>
      </c>
      <c r="F96" s="180" t="s">
        <v>205</v>
      </c>
      <c r="G96" s="148">
        <f>IF(F96="Y", -1, 0)</f>
        <v>0</v>
      </c>
      <c r="H96" s="106" t="s">
        <v>205</v>
      </c>
      <c r="I96" s="104">
        <f>IF(H96="Y", 1, 0)</f>
        <v>0</v>
      </c>
      <c r="J96" s="168" t="s">
        <v>205</v>
      </c>
      <c r="K96" s="169">
        <f>IF(J96="Y", 1, 0)</f>
        <v>0</v>
      </c>
    </row>
    <row r="97" spans="1:13" ht="13.5" thickBot="1" x14ac:dyDescent="0.25">
      <c r="A97" s="131" t="s">
        <v>349</v>
      </c>
      <c r="B97" s="150"/>
      <c r="D97" s="151"/>
      <c r="F97" s="181"/>
      <c r="H97" s="109"/>
      <c r="J97" s="170"/>
    </row>
    <row r="98" spans="1:13" x14ac:dyDescent="0.2">
      <c r="A98" s="90" t="s">
        <v>350</v>
      </c>
      <c r="B98" s="141"/>
      <c r="C98" s="142"/>
      <c r="D98" s="143"/>
      <c r="E98" s="142"/>
      <c r="F98" s="178"/>
      <c r="G98" s="142"/>
      <c r="H98" s="93"/>
      <c r="I98" s="91"/>
      <c r="J98" s="164"/>
      <c r="K98" s="165"/>
    </row>
    <row r="99" spans="1:13" x14ac:dyDescent="0.2">
      <c r="A99" s="101" t="s">
        <v>351</v>
      </c>
      <c r="B99" s="144" t="s">
        <v>205</v>
      </c>
      <c r="C99" s="145">
        <f>IF(B99="Y", 1, 0)</f>
        <v>0</v>
      </c>
      <c r="D99" s="146" t="s">
        <v>205</v>
      </c>
      <c r="E99" s="145">
        <f>IF(D99="Y", 1, 0)</f>
        <v>0</v>
      </c>
      <c r="F99" s="179" t="s">
        <v>205</v>
      </c>
      <c r="G99" s="145">
        <f>IF(F99="Y", 1, 0)</f>
        <v>0</v>
      </c>
      <c r="H99" s="98" t="s">
        <v>205</v>
      </c>
      <c r="I99" s="96">
        <f>IF(H99="Y", 1, 0)</f>
        <v>0</v>
      </c>
      <c r="J99" s="166" t="s">
        <v>205</v>
      </c>
      <c r="K99" s="167">
        <f t="shared" ref="K99:K104" si="16">IF(J99="Y", 1, 0)</f>
        <v>0</v>
      </c>
    </row>
    <row r="100" spans="1:13" x14ac:dyDescent="0.2">
      <c r="A100" s="101" t="s">
        <v>352</v>
      </c>
      <c r="B100" s="144" t="s">
        <v>205</v>
      </c>
      <c r="C100" s="145">
        <f>IF(B100="Y", 2, 0)</f>
        <v>0</v>
      </c>
      <c r="D100" s="146" t="s">
        <v>205</v>
      </c>
      <c r="E100" s="145">
        <f>IF(D100="Y", 1, 0)</f>
        <v>0</v>
      </c>
      <c r="F100" s="179" t="s">
        <v>205</v>
      </c>
      <c r="G100" s="145">
        <f>IF(F100="Y", 2, 0)</f>
        <v>0</v>
      </c>
      <c r="H100" s="98" t="s">
        <v>205</v>
      </c>
      <c r="I100" s="96">
        <f>IF(H100="Y", 1, 0)</f>
        <v>0</v>
      </c>
      <c r="J100" s="166" t="s">
        <v>205</v>
      </c>
      <c r="K100" s="167">
        <f t="shared" si="16"/>
        <v>0</v>
      </c>
    </row>
    <row r="101" spans="1:13" x14ac:dyDescent="0.2">
      <c r="A101" s="101" t="s">
        <v>353</v>
      </c>
      <c r="B101" s="144" t="s">
        <v>205</v>
      </c>
      <c r="C101" s="145">
        <f>IF(B101="Y", 2, 0)</f>
        <v>0</v>
      </c>
      <c r="D101" s="146" t="s">
        <v>205</v>
      </c>
      <c r="E101" s="145">
        <f>IF(D101="Y", 2, 0)</f>
        <v>0</v>
      </c>
      <c r="F101" s="179" t="s">
        <v>205</v>
      </c>
      <c r="G101" s="145">
        <f>IF(F101="Y", 2, 0)</f>
        <v>0</v>
      </c>
      <c r="H101" s="98" t="s">
        <v>205</v>
      </c>
      <c r="I101" s="96">
        <f>IF(H101="Y", 2, 0)</f>
        <v>0</v>
      </c>
      <c r="J101" s="166" t="s">
        <v>205</v>
      </c>
      <c r="K101" s="167">
        <f t="shared" si="16"/>
        <v>0</v>
      </c>
    </row>
    <row r="102" spans="1:13" ht="13.5" thickBot="1" x14ac:dyDescent="0.25">
      <c r="A102" s="103" t="s">
        <v>354</v>
      </c>
      <c r="B102" s="147" t="s">
        <v>205</v>
      </c>
      <c r="C102" s="148">
        <f>IF(B102="Y", 1, 0)</f>
        <v>0</v>
      </c>
      <c r="D102" s="149" t="s">
        <v>205</v>
      </c>
      <c r="E102" s="148">
        <f>IF(D102="Y", 1, 0)</f>
        <v>0</v>
      </c>
      <c r="F102" s="180" t="s">
        <v>205</v>
      </c>
      <c r="G102" s="148">
        <f>IF(F102="Y", 1, 0)</f>
        <v>0</v>
      </c>
      <c r="H102" s="106" t="s">
        <v>205</v>
      </c>
      <c r="I102" s="104">
        <f>IF(H102="Y", 1, 0)</f>
        <v>0</v>
      </c>
      <c r="J102" s="168" t="s">
        <v>205</v>
      </c>
      <c r="K102" s="169">
        <f t="shared" si="16"/>
        <v>0</v>
      </c>
    </row>
    <row r="103" spans="1:13" x14ac:dyDescent="0.2">
      <c r="A103" s="118" t="s">
        <v>355</v>
      </c>
      <c r="B103" s="157" t="s">
        <v>205</v>
      </c>
      <c r="C103" s="158">
        <f>IF(B103="Y", 2, 0)</f>
        <v>0</v>
      </c>
      <c r="D103" s="159" t="s">
        <v>205</v>
      </c>
      <c r="E103" s="158">
        <f>IF(D103="Y", 1, 0)</f>
        <v>0</v>
      </c>
      <c r="F103" s="184" t="s">
        <v>205</v>
      </c>
      <c r="G103" s="158">
        <f>IF(F103="Y", 2, 0)</f>
        <v>0</v>
      </c>
      <c r="H103" s="121" t="s">
        <v>205</v>
      </c>
      <c r="I103" s="119">
        <f>IF(H103="Y", 1, 0)</f>
        <v>0</v>
      </c>
      <c r="J103" s="174" t="s">
        <v>205</v>
      </c>
      <c r="K103" s="175">
        <f t="shared" si="16"/>
        <v>0</v>
      </c>
    </row>
    <row r="104" spans="1:13" x14ac:dyDescent="0.2">
      <c r="A104" s="102" t="s">
        <v>356</v>
      </c>
      <c r="B104" s="144" t="s">
        <v>205</v>
      </c>
      <c r="C104" s="145">
        <f>IF(B104="Y", 2, 0)</f>
        <v>0</v>
      </c>
      <c r="D104" s="146" t="s">
        <v>205</v>
      </c>
      <c r="E104" s="145">
        <f>IF(D104="Y", 2, 0)</f>
        <v>0</v>
      </c>
      <c r="F104" s="179" t="s">
        <v>205</v>
      </c>
      <c r="G104" s="145">
        <f>IF(F104="Y", 2, 0)</f>
        <v>0</v>
      </c>
      <c r="H104" s="98" t="s">
        <v>251</v>
      </c>
      <c r="I104" s="96">
        <f>IF(H104="Y", 2, 0)</f>
        <v>2</v>
      </c>
      <c r="J104" s="166" t="s">
        <v>205</v>
      </c>
      <c r="K104" s="167">
        <f t="shared" si="16"/>
        <v>0</v>
      </c>
    </row>
    <row r="105" spans="1:13" x14ac:dyDescent="0.2">
      <c r="A105" s="102" t="s">
        <v>357</v>
      </c>
      <c r="B105" s="144" t="s">
        <v>205</v>
      </c>
      <c r="C105" s="145">
        <f>IF(B105="Y", 2, 0)</f>
        <v>0</v>
      </c>
      <c r="D105" s="146" t="s">
        <v>205</v>
      </c>
      <c r="E105" s="145">
        <f>IF(D105="Y", 1, 0)</f>
        <v>0</v>
      </c>
      <c r="F105" s="179" t="s">
        <v>205</v>
      </c>
      <c r="G105" s="145">
        <f>IF(F105="Y", 2, 0)</f>
        <v>0</v>
      </c>
      <c r="H105" s="98" t="s">
        <v>251</v>
      </c>
      <c r="I105" s="96">
        <f>IF(H105="Y", 1, 0)</f>
        <v>1</v>
      </c>
      <c r="J105" s="166" t="s">
        <v>205</v>
      </c>
      <c r="K105" s="167">
        <f>IF(J105="Y", 2, 0)</f>
        <v>0</v>
      </c>
    </row>
    <row r="106" spans="1:13" x14ac:dyDescent="0.2">
      <c r="A106" s="102" t="s">
        <v>358</v>
      </c>
      <c r="B106" s="144" t="s">
        <v>205</v>
      </c>
      <c r="C106" s="145" t="s">
        <v>359</v>
      </c>
      <c r="D106" s="146" t="s">
        <v>205</v>
      </c>
      <c r="E106" s="145" t="s">
        <v>359</v>
      </c>
      <c r="F106" s="179" t="s">
        <v>205</v>
      </c>
      <c r="G106" s="145" t="s">
        <v>359</v>
      </c>
      <c r="H106" s="98" t="s">
        <v>205</v>
      </c>
      <c r="I106" s="96" t="s">
        <v>359</v>
      </c>
      <c r="J106" s="166" t="s">
        <v>205</v>
      </c>
      <c r="K106" s="167">
        <f>IF(J106="Y", -1, 0)</f>
        <v>0</v>
      </c>
    </row>
    <row r="107" spans="1:13" x14ac:dyDescent="0.2">
      <c r="A107" s="102" t="s">
        <v>360</v>
      </c>
      <c r="B107" s="144" t="s">
        <v>205</v>
      </c>
      <c r="C107" s="145">
        <f>IF(B107="Y", 2, 0)</f>
        <v>0</v>
      </c>
      <c r="D107" s="146" t="s">
        <v>205</v>
      </c>
      <c r="E107" s="145">
        <f>IF(D107="Y", 2, 0)</f>
        <v>0</v>
      </c>
      <c r="F107" s="179" t="s">
        <v>205</v>
      </c>
      <c r="G107" s="145">
        <f>IF(F107="Y", 1, 0)</f>
        <v>0</v>
      </c>
      <c r="H107" s="98" t="s">
        <v>205</v>
      </c>
      <c r="I107" s="96">
        <f>IF(H107="Y", 1, 0)</f>
        <v>0</v>
      </c>
      <c r="J107" s="166" t="s">
        <v>205</v>
      </c>
      <c r="K107" s="167">
        <f>IF(J107="Y", 1, 0)</f>
        <v>0</v>
      </c>
    </row>
    <row r="108" spans="1:13" x14ac:dyDescent="0.2">
      <c r="A108" s="102" t="s">
        <v>361</v>
      </c>
      <c r="B108" s="144" t="s">
        <v>205</v>
      </c>
      <c r="C108" s="145">
        <f>IF(B108="Y", 2, 0)</f>
        <v>0</v>
      </c>
      <c r="D108" s="146" t="s">
        <v>205</v>
      </c>
      <c r="E108" s="145">
        <f>IF(D108="Y", 2, 0)</f>
        <v>0</v>
      </c>
      <c r="F108" s="179" t="s">
        <v>205</v>
      </c>
      <c r="G108" s="145">
        <f>IF(F108="Y", 1, 0)</f>
        <v>0</v>
      </c>
      <c r="H108" s="98" t="s">
        <v>205</v>
      </c>
      <c r="I108" s="96">
        <f>IF(H108="Y", 1, 0)</f>
        <v>0</v>
      </c>
      <c r="J108" s="166" t="s">
        <v>205</v>
      </c>
      <c r="K108" s="167">
        <f>IF(J108="Y", 1, 0)</f>
        <v>0</v>
      </c>
    </row>
    <row r="109" spans="1:13" ht="13.5" thickBot="1" x14ac:dyDescent="0.25">
      <c r="A109" s="122" t="s">
        <v>362</v>
      </c>
      <c r="B109" s="147" t="s">
        <v>205</v>
      </c>
      <c r="C109" s="148">
        <f>IF(B109="Y", 1, 0)</f>
        <v>0</v>
      </c>
      <c r="D109" s="149" t="s">
        <v>205</v>
      </c>
      <c r="E109" s="148">
        <f>IF(D109="Y", 1, 0)</f>
        <v>0</v>
      </c>
      <c r="F109" s="180" t="s">
        <v>205</v>
      </c>
      <c r="G109" s="148">
        <f>IF(F109="Y", 1, 0)</f>
        <v>0</v>
      </c>
      <c r="H109" s="106" t="s">
        <v>205</v>
      </c>
      <c r="I109" s="104">
        <f>IF(H109="Y", 1, 0)</f>
        <v>0</v>
      </c>
      <c r="J109" s="168" t="s">
        <v>205</v>
      </c>
      <c r="K109" s="169">
        <f>IF(J109="Y", 2, 0)</f>
        <v>0</v>
      </c>
    </row>
    <row r="110" spans="1:13" ht="13.5" thickBot="1" x14ac:dyDescent="0.25">
      <c r="A110" s="131" t="s">
        <v>363</v>
      </c>
      <c r="B110" s="150"/>
      <c r="D110" s="151"/>
      <c r="F110" s="181"/>
      <c r="H110" s="109"/>
      <c r="J110" s="170"/>
    </row>
    <row r="111" spans="1:13" x14ac:dyDescent="0.2">
      <c r="A111" s="113" t="s">
        <v>364</v>
      </c>
      <c r="B111" s="141" t="s">
        <v>205</v>
      </c>
      <c r="C111" s="142">
        <f>IF(B111="Y", -1, 0)</f>
        <v>0</v>
      </c>
      <c r="D111" s="143" t="s">
        <v>205</v>
      </c>
      <c r="E111" s="142">
        <f>IF(D111="Y", -1, 0)</f>
        <v>0</v>
      </c>
      <c r="F111" s="178" t="s">
        <v>205</v>
      </c>
      <c r="G111" s="142">
        <f t="shared" ref="G111:G126" si="17">IF(F111="Y", 1, 0)</f>
        <v>0</v>
      </c>
      <c r="H111" s="93" t="s">
        <v>205</v>
      </c>
      <c r="I111" s="91">
        <f>IF(H111="Y", -1, 0)</f>
        <v>0</v>
      </c>
      <c r="J111" s="164" t="s">
        <v>205</v>
      </c>
      <c r="K111" s="142">
        <f t="shared" ref="K111:K127" si="18">IF(J111="Y", 1, 0)</f>
        <v>0</v>
      </c>
      <c r="L111" s="187" t="s">
        <v>205</v>
      </c>
      <c r="M111" s="165">
        <f>IF(L111="Y", 2, 0)</f>
        <v>0</v>
      </c>
    </row>
    <row r="112" spans="1:13" x14ac:dyDescent="0.2">
      <c r="A112" s="102" t="s">
        <v>365</v>
      </c>
      <c r="B112" s="144" t="s">
        <v>205</v>
      </c>
      <c r="C112" s="145">
        <f>IF(B112="Y", 2, 0)</f>
        <v>0</v>
      </c>
      <c r="D112" s="146" t="s">
        <v>205</v>
      </c>
      <c r="E112" s="145">
        <f>IF(D112="Y", 2, 0)</f>
        <v>0</v>
      </c>
      <c r="F112" s="179" t="s">
        <v>205</v>
      </c>
      <c r="G112" s="145">
        <f>IF(F112="Y", 2, 0)</f>
        <v>0</v>
      </c>
      <c r="H112" s="98" t="s">
        <v>205</v>
      </c>
      <c r="I112" s="96">
        <f>IF(H112="Y", 2, 0)</f>
        <v>0</v>
      </c>
      <c r="J112" s="166" t="s">
        <v>205</v>
      </c>
      <c r="K112" s="145">
        <f>IF(J112="Y", 2, 0)</f>
        <v>0</v>
      </c>
      <c r="L112" s="188" t="s">
        <v>205</v>
      </c>
      <c r="M112" s="167">
        <f t="shared" ref="M112:M113" si="19">IF(L112="Y", 2, 0)</f>
        <v>0</v>
      </c>
    </row>
    <row r="113" spans="1:15" x14ac:dyDescent="0.2">
      <c r="A113" s="102" t="s">
        <v>366</v>
      </c>
      <c r="B113" s="144" t="s">
        <v>205</v>
      </c>
      <c r="C113" s="145">
        <f t="shared" ref="C113:C126" si="20">IF(B113="Y", 1, 0)</f>
        <v>0</v>
      </c>
      <c r="D113" s="146" t="s">
        <v>205</v>
      </c>
      <c r="E113" s="145">
        <f t="shared" ref="E113:E126" si="21">IF(D113="Y", 1, 0)</f>
        <v>0</v>
      </c>
      <c r="F113" s="179" t="s">
        <v>205</v>
      </c>
      <c r="G113" s="145">
        <f t="shared" si="17"/>
        <v>0</v>
      </c>
      <c r="H113" s="98" t="s">
        <v>205</v>
      </c>
      <c r="I113" s="96">
        <f t="shared" ref="I113:I126" si="22">IF(H113="Y", 1, 0)</f>
        <v>0</v>
      </c>
      <c r="J113" s="166" t="s">
        <v>205</v>
      </c>
      <c r="K113" s="145">
        <f t="shared" si="18"/>
        <v>0</v>
      </c>
      <c r="L113" s="188" t="s">
        <v>205</v>
      </c>
      <c r="M113" s="167">
        <f t="shared" si="19"/>
        <v>0</v>
      </c>
    </row>
    <row r="114" spans="1:15" x14ac:dyDescent="0.2">
      <c r="A114" s="102" t="s">
        <v>367</v>
      </c>
      <c r="B114" s="144" t="s">
        <v>205</v>
      </c>
      <c r="C114" s="145">
        <f t="shared" si="20"/>
        <v>0</v>
      </c>
      <c r="D114" s="146" t="s">
        <v>205</v>
      </c>
      <c r="E114" s="145">
        <f t="shared" si="21"/>
        <v>0</v>
      </c>
      <c r="F114" s="179" t="s">
        <v>205</v>
      </c>
      <c r="G114" s="145">
        <f t="shared" si="17"/>
        <v>0</v>
      </c>
      <c r="H114" s="98" t="s">
        <v>205</v>
      </c>
      <c r="I114" s="96">
        <f t="shared" si="22"/>
        <v>0</v>
      </c>
      <c r="J114" s="166" t="s">
        <v>205</v>
      </c>
      <c r="K114" s="145">
        <f t="shared" si="18"/>
        <v>0</v>
      </c>
      <c r="L114" s="188" t="s">
        <v>205</v>
      </c>
      <c r="M114" s="167">
        <f t="shared" ref="M114:M132" si="23">IF(L114="Y", 1, 0)</f>
        <v>0</v>
      </c>
    </row>
    <row r="115" spans="1:15" x14ac:dyDescent="0.2">
      <c r="A115" s="102" t="s">
        <v>368</v>
      </c>
      <c r="B115" s="144" t="s">
        <v>205</v>
      </c>
      <c r="C115" s="145">
        <f>IF(B115="Y", 2, 0)</f>
        <v>0</v>
      </c>
      <c r="D115" s="146" t="s">
        <v>205</v>
      </c>
      <c r="E115" s="145">
        <f>IF(D115="Y", 2, 0)</f>
        <v>0</v>
      </c>
      <c r="F115" s="179" t="s">
        <v>205</v>
      </c>
      <c r="G115" s="145">
        <f>IF(F115="Y", 2, 0)</f>
        <v>0</v>
      </c>
      <c r="H115" s="98" t="s">
        <v>205</v>
      </c>
      <c r="I115" s="96">
        <f>IF(H115="Y", 2, 0)</f>
        <v>0</v>
      </c>
      <c r="J115" s="166" t="s">
        <v>205</v>
      </c>
      <c r="K115" s="145">
        <f>IF(J115="Y", 2, 0)</f>
        <v>0</v>
      </c>
      <c r="L115" s="188" t="s">
        <v>205</v>
      </c>
      <c r="M115" s="167">
        <f>IF(L115="Y", 2, 0)</f>
        <v>0</v>
      </c>
    </row>
    <row r="116" spans="1:15" x14ac:dyDescent="0.2">
      <c r="A116" s="102" t="s">
        <v>369</v>
      </c>
      <c r="B116" s="144" t="s">
        <v>205</v>
      </c>
      <c r="C116" s="145">
        <f>IF(B116="Y", 2, 0)</f>
        <v>0</v>
      </c>
      <c r="D116" s="146" t="s">
        <v>205</v>
      </c>
      <c r="E116" s="145">
        <f>IF(D116="Y", 2, 0)</f>
        <v>0</v>
      </c>
      <c r="F116" s="179" t="s">
        <v>205</v>
      </c>
      <c r="G116" s="145">
        <f>IF(F116="Y", 2, 0)</f>
        <v>0</v>
      </c>
      <c r="H116" s="98" t="s">
        <v>205</v>
      </c>
      <c r="I116" s="96">
        <f>IF(H116="Y", 2, 0)</f>
        <v>0</v>
      </c>
      <c r="J116" s="166" t="s">
        <v>205</v>
      </c>
      <c r="K116" s="145">
        <f>IF(J116="Y", 2, 0)</f>
        <v>0</v>
      </c>
      <c r="L116" s="188" t="s">
        <v>205</v>
      </c>
      <c r="M116" s="167">
        <f>IF(L116="Y", 2, 0)</f>
        <v>0</v>
      </c>
    </row>
    <row r="117" spans="1:15" x14ac:dyDescent="0.2">
      <c r="A117" s="102" t="s">
        <v>370</v>
      </c>
      <c r="B117" s="144" t="s">
        <v>205</v>
      </c>
      <c r="C117" s="145">
        <f>IF(B117="Y", 2, 0)</f>
        <v>0</v>
      </c>
      <c r="D117" s="146" t="s">
        <v>205</v>
      </c>
      <c r="E117" s="145">
        <f>IF(D117="Y", 2, 0)</f>
        <v>0</v>
      </c>
      <c r="F117" s="179" t="s">
        <v>205</v>
      </c>
      <c r="G117" s="145">
        <f>IF(F117="Y", 2, 0)</f>
        <v>0</v>
      </c>
      <c r="H117" s="98" t="s">
        <v>205</v>
      </c>
      <c r="I117" s="96">
        <f>IF(H117="Y", 2, 0)</f>
        <v>0</v>
      </c>
      <c r="J117" s="166" t="s">
        <v>205</v>
      </c>
      <c r="K117" s="145">
        <f>IF(J117="Y", 2, 0)</f>
        <v>0</v>
      </c>
      <c r="L117" s="188" t="s">
        <v>205</v>
      </c>
      <c r="M117" s="167">
        <f>IF(L117="Y", 2, 0)</f>
        <v>0</v>
      </c>
    </row>
    <row r="118" spans="1:15" x14ac:dyDescent="0.2">
      <c r="A118" s="102" t="s">
        <v>371</v>
      </c>
      <c r="B118" s="144" t="s">
        <v>205</v>
      </c>
      <c r="C118" s="145">
        <f>IF(B118="Y", 2, 0)</f>
        <v>0</v>
      </c>
      <c r="D118" s="146" t="s">
        <v>205</v>
      </c>
      <c r="E118" s="145">
        <f>IF(D118="Y", 2, 0)</f>
        <v>0</v>
      </c>
      <c r="F118" s="179" t="s">
        <v>205</v>
      </c>
      <c r="G118" s="145">
        <f>IF(F118="Y", 2, 0)</f>
        <v>0</v>
      </c>
      <c r="H118" s="98" t="s">
        <v>205</v>
      </c>
      <c r="I118" s="96">
        <f>IF(H118="Y", 2, 0)</f>
        <v>0</v>
      </c>
      <c r="J118" s="166" t="s">
        <v>205</v>
      </c>
      <c r="K118" s="145">
        <f>IF(J118="Y", 2, 0)</f>
        <v>0</v>
      </c>
      <c r="L118" s="188" t="s">
        <v>205</v>
      </c>
      <c r="M118" s="167">
        <f>IF(L118="Y", 2, 0)</f>
        <v>0</v>
      </c>
    </row>
    <row r="119" spans="1:15" x14ac:dyDescent="0.2">
      <c r="A119" s="102" t="s">
        <v>372</v>
      </c>
      <c r="B119" s="144" t="s">
        <v>205</v>
      </c>
      <c r="C119" s="145">
        <f t="shared" si="20"/>
        <v>0</v>
      </c>
      <c r="D119" s="146" t="s">
        <v>205</v>
      </c>
      <c r="E119" s="145">
        <f t="shared" si="21"/>
        <v>0</v>
      </c>
      <c r="F119" s="179" t="s">
        <v>205</v>
      </c>
      <c r="G119" s="145">
        <f t="shared" si="17"/>
        <v>0</v>
      </c>
      <c r="H119" s="98" t="s">
        <v>251</v>
      </c>
      <c r="I119" s="96">
        <f t="shared" si="22"/>
        <v>1</v>
      </c>
      <c r="J119" s="166" t="s">
        <v>205</v>
      </c>
      <c r="K119" s="145">
        <f t="shared" si="18"/>
        <v>0</v>
      </c>
      <c r="L119" s="188" t="s">
        <v>205</v>
      </c>
      <c r="M119" s="167">
        <f t="shared" si="23"/>
        <v>0</v>
      </c>
    </row>
    <row r="120" spans="1:15" x14ac:dyDescent="0.2">
      <c r="A120" s="102" t="s">
        <v>373</v>
      </c>
      <c r="B120" s="144" t="s">
        <v>205</v>
      </c>
      <c r="C120" s="145">
        <f t="shared" si="20"/>
        <v>0</v>
      </c>
      <c r="D120" s="146" t="s">
        <v>205</v>
      </c>
      <c r="E120" s="145">
        <f t="shared" si="21"/>
        <v>0</v>
      </c>
      <c r="F120" s="179" t="s">
        <v>205</v>
      </c>
      <c r="G120" s="145">
        <f t="shared" si="17"/>
        <v>0</v>
      </c>
      <c r="H120" s="98" t="s">
        <v>205</v>
      </c>
      <c r="I120" s="96">
        <f t="shared" si="22"/>
        <v>0</v>
      </c>
      <c r="J120" s="166" t="s">
        <v>205</v>
      </c>
      <c r="K120" s="145">
        <f t="shared" si="18"/>
        <v>0</v>
      </c>
      <c r="L120" s="188" t="s">
        <v>205</v>
      </c>
      <c r="M120" s="167">
        <f t="shared" si="23"/>
        <v>0</v>
      </c>
    </row>
    <row r="121" spans="1:15" x14ac:dyDescent="0.2">
      <c r="A121" s="102" t="s">
        <v>374</v>
      </c>
      <c r="B121" s="144" t="s">
        <v>205</v>
      </c>
      <c r="C121" s="145">
        <f t="shared" si="20"/>
        <v>0</v>
      </c>
      <c r="D121" s="146" t="s">
        <v>205</v>
      </c>
      <c r="E121" s="145">
        <f t="shared" si="21"/>
        <v>0</v>
      </c>
      <c r="F121" s="179" t="s">
        <v>205</v>
      </c>
      <c r="G121" s="145">
        <f t="shared" si="17"/>
        <v>0</v>
      </c>
      <c r="H121" s="98" t="s">
        <v>205</v>
      </c>
      <c r="I121" s="96">
        <f t="shared" si="22"/>
        <v>0</v>
      </c>
      <c r="J121" s="166" t="s">
        <v>205</v>
      </c>
      <c r="K121" s="145">
        <f t="shared" si="18"/>
        <v>0</v>
      </c>
      <c r="L121" s="188" t="s">
        <v>205</v>
      </c>
      <c r="M121" s="167">
        <f t="shared" si="23"/>
        <v>0</v>
      </c>
    </row>
    <row r="122" spans="1:15" x14ac:dyDescent="0.2">
      <c r="A122" s="102" t="s">
        <v>375</v>
      </c>
      <c r="B122" s="144" t="s">
        <v>205</v>
      </c>
      <c r="C122" s="145">
        <f>IF(B122="Y", -1, 0)</f>
        <v>0</v>
      </c>
      <c r="D122" s="146" t="s">
        <v>205</v>
      </c>
      <c r="E122" s="145">
        <f>IF(D122="Y", -1, 0)</f>
        <v>0</v>
      </c>
      <c r="F122" s="179" t="s">
        <v>205</v>
      </c>
      <c r="G122" s="145">
        <f>IF(F122="Y", -1, 0)</f>
        <v>0</v>
      </c>
      <c r="H122" s="98" t="s">
        <v>205</v>
      </c>
      <c r="I122" s="96">
        <f>IF(H122="Y", -1, 0)</f>
        <v>0</v>
      </c>
      <c r="J122" s="166" t="s">
        <v>205</v>
      </c>
      <c r="K122" s="145">
        <f t="shared" si="18"/>
        <v>0</v>
      </c>
      <c r="L122" s="188" t="s">
        <v>205</v>
      </c>
      <c r="M122" s="167">
        <f t="shared" si="23"/>
        <v>0</v>
      </c>
    </row>
    <row r="123" spans="1:15" x14ac:dyDescent="0.2">
      <c r="A123" s="102" t="s">
        <v>376</v>
      </c>
      <c r="B123" s="144" t="s">
        <v>205</v>
      </c>
      <c r="C123" s="145">
        <f t="shared" ref="C123:C124" si="24">IF(B123="Y", 2, 0)</f>
        <v>0</v>
      </c>
      <c r="D123" s="146" t="s">
        <v>205</v>
      </c>
      <c r="E123" s="145">
        <f t="shared" ref="E123:E124" si="25">IF(D123="Y", 2, 0)</f>
        <v>0</v>
      </c>
      <c r="F123" s="179" t="s">
        <v>205</v>
      </c>
      <c r="G123" s="145">
        <f t="shared" ref="G123:G124" si="26">IF(F123="Y", 2, 0)</f>
        <v>0</v>
      </c>
      <c r="H123" s="98" t="s">
        <v>205</v>
      </c>
      <c r="I123" s="96">
        <f t="shared" ref="I123:I124" si="27">IF(H123="Y", 2, 0)</f>
        <v>0</v>
      </c>
      <c r="J123" s="166" t="s">
        <v>205</v>
      </c>
      <c r="K123" s="145">
        <f t="shared" ref="K123:K124" si="28">IF(J123="Y", 2, 0)</f>
        <v>0</v>
      </c>
      <c r="L123" s="188" t="s">
        <v>205</v>
      </c>
      <c r="M123" s="167">
        <f t="shared" ref="M123:M124" si="29">IF(L123="Y", 2, 0)</f>
        <v>0</v>
      </c>
    </row>
    <row r="124" spans="1:15" x14ac:dyDescent="0.2">
      <c r="A124" s="102" t="s">
        <v>377</v>
      </c>
      <c r="B124" s="144" t="s">
        <v>205</v>
      </c>
      <c r="C124" s="145">
        <f t="shared" si="24"/>
        <v>0</v>
      </c>
      <c r="D124" s="146" t="s">
        <v>205</v>
      </c>
      <c r="E124" s="145">
        <f t="shared" si="25"/>
        <v>0</v>
      </c>
      <c r="F124" s="179" t="s">
        <v>205</v>
      </c>
      <c r="G124" s="145">
        <f t="shared" si="26"/>
        <v>0</v>
      </c>
      <c r="H124" s="98" t="s">
        <v>205</v>
      </c>
      <c r="I124" s="96">
        <f t="shared" si="27"/>
        <v>0</v>
      </c>
      <c r="J124" s="166" t="s">
        <v>205</v>
      </c>
      <c r="K124" s="145">
        <f t="shared" si="28"/>
        <v>0</v>
      </c>
      <c r="L124" s="188" t="s">
        <v>205</v>
      </c>
      <c r="M124" s="167">
        <f t="shared" si="29"/>
        <v>0</v>
      </c>
    </row>
    <row r="125" spans="1:15" x14ac:dyDescent="0.2">
      <c r="A125" s="102" t="s">
        <v>378</v>
      </c>
      <c r="B125" s="144" t="s">
        <v>205</v>
      </c>
      <c r="C125" s="145">
        <f t="shared" si="20"/>
        <v>0</v>
      </c>
      <c r="D125" s="146" t="s">
        <v>205</v>
      </c>
      <c r="E125" s="145">
        <f t="shared" si="21"/>
        <v>0</v>
      </c>
      <c r="F125" s="179" t="s">
        <v>205</v>
      </c>
      <c r="G125" s="145">
        <f t="shared" si="17"/>
        <v>0</v>
      </c>
      <c r="H125" s="98" t="s">
        <v>205</v>
      </c>
      <c r="I125" s="96">
        <f t="shared" si="22"/>
        <v>0</v>
      </c>
      <c r="J125" s="166" t="s">
        <v>205</v>
      </c>
      <c r="K125" s="145">
        <f t="shared" si="18"/>
        <v>0</v>
      </c>
      <c r="L125" s="188" t="s">
        <v>205</v>
      </c>
      <c r="M125" s="167">
        <f t="shared" ref="M125" si="30">IF(L125="Y", 1, 0)</f>
        <v>0</v>
      </c>
    </row>
    <row r="126" spans="1:15" x14ac:dyDescent="0.2">
      <c r="A126" s="102" t="s">
        <v>379</v>
      </c>
      <c r="B126" s="144" t="s">
        <v>205</v>
      </c>
      <c r="C126" s="145">
        <f t="shared" si="20"/>
        <v>0</v>
      </c>
      <c r="D126" s="146" t="s">
        <v>205</v>
      </c>
      <c r="E126" s="145">
        <f t="shared" si="21"/>
        <v>0</v>
      </c>
      <c r="F126" s="179" t="s">
        <v>205</v>
      </c>
      <c r="G126" s="145">
        <f t="shared" si="17"/>
        <v>0</v>
      </c>
      <c r="H126" s="98" t="s">
        <v>205</v>
      </c>
      <c r="I126" s="96">
        <f t="shared" si="22"/>
        <v>0</v>
      </c>
      <c r="J126" s="166" t="s">
        <v>205</v>
      </c>
      <c r="K126" s="145">
        <f t="shared" si="18"/>
        <v>0</v>
      </c>
      <c r="L126" s="188" t="s">
        <v>205</v>
      </c>
      <c r="M126" s="167">
        <f t="shared" si="23"/>
        <v>0</v>
      </c>
    </row>
    <row r="127" spans="1:15" x14ac:dyDescent="0.2">
      <c r="A127" s="102" t="s">
        <v>307</v>
      </c>
      <c r="B127" s="144" t="s">
        <v>205</v>
      </c>
      <c r="C127" s="145">
        <f t="shared" ref="C127:C133" si="31">IF(B127="Y", 2, 0)</f>
        <v>0</v>
      </c>
      <c r="D127" s="146" t="s">
        <v>205</v>
      </c>
      <c r="E127" s="145">
        <f t="shared" ref="E127:E133" si="32">IF(D127="Y", 2, 0)</f>
        <v>0</v>
      </c>
      <c r="F127" s="179" t="s">
        <v>205</v>
      </c>
      <c r="G127" s="145">
        <f>IF(F127="Y", 2, 0)</f>
        <v>0</v>
      </c>
      <c r="H127" s="98" t="s">
        <v>251</v>
      </c>
      <c r="I127" s="96">
        <f>IF(H127="Y", 2, 0)</f>
        <v>2</v>
      </c>
      <c r="J127" s="166" t="s">
        <v>205</v>
      </c>
      <c r="K127" s="145">
        <f t="shared" si="18"/>
        <v>0</v>
      </c>
      <c r="L127" s="188" t="s">
        <v>205</v>
      </c>
      <c r="M127" s="167">
        <f t="shared" si="23"/>
        <v>0</v>
      </c>
      <c r="O127" s="60" t="s">
        <v>442</v>
      </c>
    </row>
    <row r="128" spans="1:15" x14ac:dyDescent="0.2">
      <c r="A128" s="102" t="s">
        <v>380</v>
      </c>
      <c r="B128" s="144" t="s">
        <v>205</v>
      </c>
      <c r="C128" s="145">
        <f t="shared" si="31"/>
        <v>0</v>
      </c>
      <c r="D128" s="146" t="s">
        <v>205</v>
      </c>
      <c r="E128" s="145">
        <f t="shared" si="32"/>
        <v>0</v>
      </c>
      <c r="F128" s="179" t="s">
        <v>205</v>
      </c>
      <c r="G128" s="145">
        <f>IF(F128="Y", 1, 0)</f>
        <v>0</v>
      </c>
      <c r="H128" s="98" t="s">
        <v>205</v>
      </c>
      <c r="I128" s="96">
        <f>IF(H128="Y", 1, 0)</f>
        <v>0</v>
      </c>
      <c r="J128" s="166" t="s">
        <v>205</v>
      </c>
      <c r="K128" s="145">
        <f>IF(J128="Y", -1, 0)</f>
        <v>0</v>
      </c>
      <c r="L128" s="188" t="s">
        <v>205</v>
      </c>
      <c r="M128" s="167">
        <f t="shared" si="23"/>
        <v>0</v>
      </c>
    </row>
    <row r="129" spans="1:15" x14ac:dyDescent="0.2">
      <c r="A129" s="102" t="s">
        <v>381</v>
      </c>
      <c r="B129" s="144" t="s">
        <v>205</v>
      </c>
      <c r="C129" s="145">
        <f>IF(B129="Y", 1, 0)</f>
        <v>0</v>
      </c>
      <c r="D129" s="146" t="s">
        <v>205</v>
      </c>
      <c r="E129" s="145">
        <f>IF(D129="Y", 1, 0)</f>
        <v>0</v>
      </c>
      <c r="F129" s="179" t="s">
        <v>205</v>
      </c>
      <c r="G129" s="145">
        <f>IF(F129="Y", 1, 0)</f>
        <v>0</v>
      </c>
      <c r="H129" s="98" t="s">
        <v>205</v>
      </c>
      <c r="I129" s="96">
        <f>IF(H129="Y", 1, 0)</f>
        <v>0</v>
      </c>
      <c r="J129" s="166" t="s">
        <v>205</v>
      </c>
      <c r="K129" s="145">
        <f>IF(J129="Y", 1, 0)</f>
        <v>0</v>
      </c>
      <c r="L129" s="188" t="s">
        <v>205</v>
      </c>
      <c r="M129" s="167">
        <f t="shared" si="23"/>
        <v>0</v>
      </c>
    </row>
    <row r="130" spans="1:15" x14ac:dyDescent="0.2">
      <c r="A130" s="102" t="s">
        <v>382</v>
      </c>
      <c r="B130" s="144" t="s">
        <v>205</v>
      </c>
      <c r="C130" s="145">
        <f t="shared" si="31"/>
        <v>0</v>
      </c>
      <c r="D130" s="146" t="s">
        <v>205</v>
      </c>
      <c r="E130" s="145">
        <f t="shared" si="32"/>
        <v>0</v>
      </c>
      <c r="F130" s="179" t="s">
        <v>205</v>
      </c>
      <c r="G130" s="145">
        <f>IF(F130="Y", 1, 0)</f>
        <v>0</v>
      </c>
      <c r="H130" s="98" t="s">
        <v>205</v>
      </c>
      <c r="I130" s="96">
        <f>IF(H130="Y", 1, 0)</f>
        <v>0</v>
      </c>
      <c r="J130" s="166" t="s">
        <v>205</v>
      </c>
      <c r="K130" s="145">
        <f>IF(J130="Y", -1, 0)</f>
        <v>0</v>
      </c>
      <c r="L130" s="188" t="s">
        <v>205</v>
      </c>
      <c r="M130" s="167">
        <f t="shared" si="23"/>
        <v>0</v>
      </c>
    </row>
    <row r="131" spans="1:15" x14ac:dyDescent="0.2">
      <c r="A131" s="102" t="s">
        <v>383</v>
      </c>
      <c r="B131" s="144" t="s">
        <v>205</v>
      </c>
      <c r="C131" s="145">
        <f t="shared" si="31"/>
        <v>0</v>
      </c>
      <c r="D131" s="146" t="s">
        <v>205</v>
      </c>
      <c r="E131" s="145">
        <f t="shared" si="32"/>
        <v>0</v>
      </c>
      <c r="F131" s="179" t="s">
        <v>205</v>
      </c>
      <c r="G131" s="145">
        <f>IF(F131="Y", 1, 0)</f>
        <v>0</v>
      </c>
      <c r="H131" s="98" t="s">
        <v>251</v>
      </c>
      <c r="I131" s="96">
        <f>IF(H131="Y", 1, 0)</f>
        <v>1</v>
      </c>
      <c r="J131" s="166" t="s">
        <v>205</v>
      </c>
      <c r="K131" s="145">
        <f>IF(J131="Y", -1, 0)</f>
        <v>0</v>
      </c>
      <c r="L131" s="188" t="s">
        <v>205</v>
      </c>
      <c r="M131" s="167">
        <f t="shared" si="23"/>
        <v>0</v>
      </c>
      <c r="O131" s="60" t="s">
        <v>443</v>
      </c>
    </row>
    <row r="132" spans="1:15" x14ac:dyDescent="0.2">
      <c r="A132" s="102" t="s">
        <v>276</v>
      </c>
      <c r="B132" s="144" t="s">
        <v>205</v>
      </c>
      <c r="C132" s="145">
        <f t="shared" si="31"/>
        <v>0</v>
      </c>
      <c r="D132" s="146" t="s">
        <v>205</v>
      </c>
      <c r="E132" s="145">
        <f t="shared" si="32"/>
        <v>0</v>
      </c>
      <c r="F132" s="179" t="s">
        <v>205</v>
      </c>
      <c r="G132" s="145">
        <f>IF(F132="Y", 1, 0)</f>
        <v>0</v>
      </c>
      <c r="H132" s="98" t="s">
        <v>205</v>
      </c>
      <c r="I132" s="96">
        <f>IF(H132="Y", 1, 0)</f>
        <v>0</v>
      </c>
      <c r="J132" s="166" t="s">
        <v>205</v>
      </c>
      <c r="K132" s="145">
        <f>IF(J132="Y", 1, 0)</f>
        <v>0</v>
      </c>
      <c r="L132" s="188" t="s">
        <v>205</v>
      </c>
      <c r="M132" s="167">
        <f t="shared" si="23"/>
        <v>0</v>
      </c>
    </row>
    <row r="133" spans="1:15" ht="13.5" thickBot="1" x14ac:dyDescent="0.25">
      <c r="A133" s="122" t="s">
        <v>384</v>
      </c>
      <c r="B133" s="147" t="s">
        <v>205</v>
      </c>
      <c r="C133" s="148">
        <f t="shared" si="31"/>
        <v>0</v>
      </c>
      <c r="D133" s="149" t="s">
        <v>205</v>
      </c>
      <c r="E133" s="148">
        <f t="shared" si="32"/>
        <v>0</v>
      </c>
      <c r="F133" s="180" t="s">
        <v>205</v>
      </c>
      <c r="G133" s="148">
        <f>IF(F133="Y", 2, 0)</f>
        <v>0</v>
      </c>
      <c r="H133" s="106" t="s">
        <v>251</v>
      </c>
      <c r="I133" s="104">
        <f>IF(H133="Y", 2, 0)</f>
        <v>2</v>
      </c>
      <c r="J133" s="168" t="s">
        <v>205</v>
      </c>
      <c r="K133" s="148">
        <f>IF(J133="Y", 2, 0)</f>
        <v>0</v>
      </c>
      <c r="L133" s="189" t="s">
        <v>205</v>
      </c>
      <c r="M133" s="169">
        <f>IF(L133="Y", 2, 0)</f>
        <v>0</v>
      </c>
      <c r="N133" s="88"/>
    </row>
    <row r="134" spans="1:15" ht="13.5" thickBot="1" x14ac:dyDescent="0.25">
      <c r="A134" s="131" t="s">
        <v>309</v>
      </c>
      <c r="B134" s="150"/>
      <c r="D134" s="151"/>
      <c r="F134" s="181"/>
      <c r="H134" s="109"/>
      <c r="J134" s="170"/>
      <c r="L134" s="190"/>
    </row>
    <row r="135" spans="1:15" x14ac:dyDescent="0.2">
      <c r="A135" s="113" t="s">
        <v>385</v>
      </c>
      <c r="B135" s="141" t="s">
        <v>205</v>
      </c>
      <c r="C135" s="142">
        <f>IF(B135="Y", 2, 0)</f>
        <v>0</v>
      </c>
      <c r="D135" s="143" t="s">
        <v>205</v>
      </c>
      <c r="E135" s="142">
        <f>IF(D135="Y", 2, 0)</f>
        <v>0</v>
      </c>
      <c r="F135" s="178" t="s">
        <v>205</v>
      </c>
      <c r="G135" s="142">
        <f>IF(F135="Y", 2, 0)</f>
        <v>0</v>
      </c>
      <c r="H135" s="93" t="s">
        <v>205</v>
      </c>
      <c r="I135" s="91">
        <f>IF(H135="Y", 2, 0)</f>
        <v>0</v>
      </c>
      <c r="J135" s="164" t="s">
        <v>205</v>
      </c>
      <c r="K135" s="142">
        <f>IF(J135="Y", 2, 0)</f>
        <v>0</v>
      </c>
      <c r="L135" s="187" t="s">
        <v>205</v>
      </c>
      <c r="M135" s="165">
        <f>IF(L135="Y", 2, 0)</f>
        <v>0</v>
      </c>
    </row>
    <row r="136" spans="1:15" x14ac:dyDescent="0.2">
      <c r="A136" s="102" t="s">
        <v>386</v>
      </c>
      <c r="B136" s="144" t="s">
        <v>205</v>
      </c>
      <c r="C136" s="145">
        <f t="shared" ref="C136:C137" si="33">IF(B136="Y", 2, 0)</f>
        <v>0</v>
      </c>
      <c r="D136" s="146" t="s">
        <v>205</v>
      </c>
      <c r="E136" s="145">
        <f t="shared" ref="E136:E137" si="34">IF(D136="Y", 2, 0)</f>
        <v>0</v>
      </c>
      <c r="F136" s="179" t="s">
        <v>205</v>
      </c>
      <c r="G136" s="145">
        <f t="shared" ref="G136:G137" si="35">IF(F136="Y", 2, 0)</f>
        <v>0</v>
      </c>
      <c r="H136" s="98" t="s">
        <v>251</v>
      </c>
      <c r="I136" s="96">
        <f t="shared" ref="I136:I137" si="36">IF(H136="Y", 2, 0)</f>
        <v>2</v>
      </c>
      <c r="J136" s="166" t="s">
        <v>205</v>
      </c>
      <c r="K136" s="145">
        <f t="shared" ref="K136:K137" si="37">IF(J136="Y", 2, 0)</f>
        <v>0</v>
      </c>
      <c r="L136" s="188" t="s">
        <v>205</v>
      </c>
      <c r="M136" s="167">
        <f t="shared" ref="M136:M137" si="38">IF(L136="Y", 2, 0)</f>
        <v>0</v>
      </c>
    </row>
    <row r="137" spans="1:15" ht="13.5" thickBot="1" x14ac:dyDescent="0.25">
      <c r="A137" s="122" t="s">
        <v>387</v>
      </c>
      <c r="B137" s="147" t="s">
        <v>205</v>
      </c>
      <c r="C137" s="148">
        <f t="shared" si="33"/>
        <v>0</v>
      </c>
      <c r="D137" s="149" t="s">
        <v>205</v>
      </c>
      <c r="E137" s="148">
        <f t="shared" si="34"/>
        <v>0</v>
      </c>
      <c r="F137" s="180" t="s">
        <v>205</v>
      </c>
      <c r="G137" s="148">
        <f t="shared" si="35"/>
        <v>0</v>
      </c>
      <c r="H137" s="106" t="s">
        <v>251</v>
      </c>
      <c r="I137" s="104">
        <f t="shared" si="36"/>
        <v>2</v>
      </c>
      <c r="J137" s="168" t="s">
        <v>205</v>
      </c>
      <c r="K137" s="148">
        <f t="shared" si="37"/>
        <v>0</v>
      </c>
      <c r="L137" s="189" t="s">
        <v>205</v>
      </c>
      <c r="M137" s="169">
        <f t="shared" si="38"/>
        <v>0</v>
      </c>
    </row>
    <row r="138" spans="1:15" ht="13.5" thickBot="1" x14ac:dyDescent="0.25">
      <c r="A138" s="131" t="s">
        <v>388</v>
      </c>
      <c r="B138" s="150"/>
      <c r="D138" s="151"/>
      <c r="F138" s="181"/>
      <c r="H138" s="109"/>
      <c r="J138" s="170"/>
      <c r="L138" s="190"/>
    </row>
    <row r="139" spans="1:15" x14ac:dyDescent="0.2">
      <c r="A139" s="113" t="s">
        <v>389</v>
      </c>
      <c r="B139" s="141" t="s">
        <v>205</v>
      </c>
      <c r="C139" s="142">
        <f>IF(B139="Y", 2, 0)</f>
        <v>0</v>
      </c>
      <c r="D139" s="143" t="s">
        <v>205</v>
      </c>
      <c r="E139" s="142">
        <f>IF(D139="Y", 2, 0)</f>
        <v>0</v>
      </c>
      <c r="F139" s="178" t="s">
        <v>205</v>
      </c>
      <c r="G139" s="142">
        <f>IF(F139="Y", 2, 0)</f>
        <v>0</v>
      </c>
      <c r="H139" s="93" t="s">
        <v>205</v>
      </c>
      <c r="I139" s="91">
        <f>IF(H139="Y", 2, 0)</f>
        <v>0</v>
      </c>
      <c r="J139" s="164" t="s">
        <v>205</v>
      </c>
      <c r="K139" s="142">
        <f>IF(J139="Y", 2, 0)</f>
        <v>0</v>
      </c>
      <c r="L139" s="187" t="s">
        <v>205</v>
      </c>
      <c r="M139" s="165">
        <f>IF(L139="Y", 2, 0)</f>
        <v>0</v>
      </c>
      <c r="N139" s="136"/>
    </row>
    <row r="140" spans="1:15" x14ac:dyDescent="0.2">
      <c r="A140" s="102" t="s">
        <v>390</v>
      </c>
      <c r="B140" s="144" t="s">
        <v>205</v>
      </c>
      <c r="C140" s="145">
        <f>IF(B140="Y", 1, 0)</f>
        <v>0</v>
      </c>
      <c r="D140" s="146" t="s">
        <v>205</v>
      </c>
      <c r="E140" s="145">
        <f>IF(D140="Y", 1, 0)</f>
        <v>0</v>
      </c>
      <c r="F140" s="179" t="s">
        <v>205</v>
      </c>
      <c r="G140" s="145">
        <f>IF(F140="Y", 1, 0)</f>
        <v>0</v>
      </c>
      <c r="H140" s="98" t="s">
        <v>205</v>
      </c>
      <c r="I140" s="96">
        <f>IF(H140="Y", 1, 0)</f>
        <v>0</v>
      </c>
      <c r="J140" s="166" t="s">
        <v>205</v>
      </c>
      <c r="K140" s="145">
        <f>IF(J140="Y", 1, 0)</f>
        <v>0</v>
      </c>
      <c r="L140" s="188" t="s">
        <v>205</v>
      </c>
      <c r="M140" s="167">
        <f>IF(L140="Y", 1, 0)</f>
        <v>0</v>
      </c>
    </row>
    <row r="141" spans="1:15" x14ac:dyDescent="0.2">
      <c r="A141" s="102" t="s">
        <v>391</v>
      </c>
      <c r="B141" s="144" t="s">
        <v>205</v>
      </c>
      <c r="C141" s="145">
        <f>IF(B141="Y", 1, 0)</f>
        <v>0</v>
      </c>
      <c r="D141" s="146" t="s">
        <v>205</v>
      </c>
      <c r="E141" s="145">
        <f>IF(D141="Y", 1, 0)</f>
        <v>0</v>
      </c>
      <c r="F141" s="179" t="s">
        <v>205</v>
      </c>
      <c r="G141" s="145">
        <f>IF(F141="Y", 1, 0)</f>
        <v>0</v>
      </c>
      <c r="H141" s="98" t="s">
        <v>205</v>
      </c>
      <c r="I141" s="96">
        <f>IF(H141="Y", 1, 0)</f>
        <v>0</v>
      </c>
      <c r="J141" s="166" t="s">
        <v>205</v>
      </c>
      <c r="K141" s="145">
        <f>IF(J141="Y", 1, 0)</f>
        <v>0</v>
      </c>
      <c r="L141" s="188" t="s">
        <v>205</v>
      </c>
      <c r="M141" s="167">
        <f>IF(L141="Y", 1, 0)</f>
        <v>0</v>
      </c>
    </row>
    <row r="142" spans="1:15" x14ac:dyDescent="0.2">
      <c r="A142" s="102" t="s">
        <v>392</v>
      </c>
      <c r="B142" s="144" t="s">
        <v>205</v>
      </c>
      <c r="C142" s="145">
        <f t="shared" ref="C142:C146" si="39">IF(B142="Y", 2, 0)</f>
        <v>0</v>
      </c>
      <c r="D142" s="146" t="s">
        <v>205</v>
      </c>
      <c r="E142" s="145">
        <f t="shared" ref="E142:E146" si="40">IF(D142="Y", 2, 0)</f>
        <v>0</v>
      </c>
      <c r="F142" s="179" t="s">
        <v>205</v>
      </c>
      <c r="G142" s="145">
        <f t="shared" ref="G142:G146" si="41">IF(F142="Y", 2, 0)</f>
        <v>0</v>
      </c>
      <c r="H142" s="98" t="s">
        <v>205</v>
      </c>
      <c r="I142" s="96">
        <f t="shared" ref="I142:I146" si="42">IF(H142="Y", 2, 0)</f>
        <v>0</v>
      </c>
      <c r="J142" s="166" t="s">
        <v>205</v>
      </c>
      <c r="K142" s="145">
        <f t="shared" ref="K142:K146" si="43">IF(J142="Y", 2, 0)</f>
        <v>0</v>
      </c>
      <c r="L142" s="188" t="s">
        <v>205</v>
      </c>
      <c r="M142" s="167">
        <f t="shared" ref="M142:M146" si="44">IF(L142="Y", 2, 0)</f>
        <v>0</v>
      </c>
    </row>
    <row r="143" spans="1:15" x14ac:dyDescent="0.2">
      <c r="A143" s="102" t="s">
        <v>393</v>
      </c>
      <c r="B143" s="144" t="s">
        <v>205</v>
      </c>
      <c r="C143" s="145">
        <f>IF(B143="Y", 1, 0)</f>
        <v>0</v>
      </c>
      <c r="D143" s="146" t="s">
        <v>205</v>
      </c>
      <c r="E143" s="145">
        <f>IF(D143="Y", 1, 0)</f>
        <v>0</v>
      </c>
      <c r="F143" s="179" t="s">
        <v>205</v>
      </c>
      <c r="G143" s="145">
        <f>IF(F143="Y", 1, 0)</f>
        <v>0</v>
      </c>
      <c r="H143" s="98" t="s">
        <v>205</v>
      </c>
      <c r="I143" s="96">
        <f>IF(H143="Y", 1, 0)</f>
        <v>0</v>
      </c>
      <c r="J143" s="166" t="s">
        <v>205</v>
      </c>
      <c r="K143" s="145">
        <f>IF(J143="Y", 1, 0)</f>
        <v>0</v>
      </c>
      <c r="L143" s="188" t="s">
        <v>205</v>
      </c>
      <c r="M143" s="167">
        <f>IF(L143="Y", 1, 0)</f>
        <v>0</v>
      </c>
    </row>
    <row r="144" spans="1:15" x14ac:dyDescent="0.2">
      <c r="A144" s="102" t="s">
        <v>394</v>
      </c>
      <c r="B144" s="144" t="s">
        <v>205</v>
      </c>
      <c r="C144" s="145">
        <f>IF(B144="Y", 1, 0)</f>
        <v>0</v>
      </c>
      <c r="D144" s="146" t="s">
        <v>205</v>
      </c>
      <c r="E144" s="145">
        <f>IF(D144="Y", 1, 0)</f>
        <v>0</v>
      </c>
      <c r="F144" s="179" t="s">
        <v>205</v>
      </c>
      <c r="G144" s="145">
        <f>IF(F144="Y", 1, 0)</f>
        <v>0</v>
      </c>
      <c r="H144" s="98" t="s">
        <v>205</v>
      </c>
      <c r="I144" s="96">
        <f>IF(H144="Y", 1, 0)</f>
        <v>0</v>
      </c>
      <c r="J144" s="166" t="s">
        <v>205</v>
      </c>
      <c r="K144" s="145">
        <f>IF(J144="Y", 1, 0)</f>
        <v>0</v>
      </c>
      <c r="L144" s="188" t="s">
        <v>205</v>
      </c>
      <c r="M144" s="167">
        <f>IF(L144="Y", 1, 0)</f>
        <v>0</v>
      </c>
    </row>
    <row r="145" spans="1:15" x14ac:dyDescent="0.2">
      <c r="A145" s="102" t="s">
        <v>395</v>
      </c>
      <c r="B145" s="144" t="s">
        <v>205</v>
      </c>
      <c r="C145" s="145">
        <f t="shared" si="39"/>
        <v>0</v>
      </c>
      <c r="D145" s="146" t="s">
        <v>205</v>
      </c>
      <c r="E145" s="145">
        <f t="shared" si="40"/>
        <v>0</v>
      </c>
      <c r="F145" s="179" t="s">
        <v>205</v>
      </c>
      <c r="G145" s="145">
        <f t="shared" si="41"/>
        <v>0</v>
      </c>
      <c r="H145" s="98" t="s">
        <v>205</v>
      </c>
      <c r="I145" s="96">
        <f t="shared" si="42"/>
        <v>0</v>
      </c>
      <c r="J145" s="166" t="s">
        <v>205</v>
      </c>
      <c r="K145" s="145">
        <f t="shared" si="43"/>
        <v>0</v>
      </c>
      <c r="L145" s="188" t="s">
        <v>205</v>
      </c>
      <c r="M145" s="167">
        <f t="shared" si="44"/>
        <v>0</v>
      </c>
    </row>
    <row r="146" spans="1:15" ht="13.5" thickBot="1" x14ac:dyDescent="0.25">
      <c r="A146" s="122" t="s">
        <v>396</v>
      </c>
      <c r="B146" s="147" t="s">
        <v>205</v>
      </c>
      <c r="C146" s="148">
        <f t="shared" si="39"/>
        <v>0</v>
      </c>
      <c r="D146" s="149" t="s">
        <v>205</v>
      </c>
      <c r="E146" s="148">
        <f t="shared" si="40"/>
        <v>0</v>
      </c>
      <c r="F146" s="180" t="s">
        <v>205</v>
      </c>
      <c r="G146" s="148">
        <f t="shared" si="41"/>
        <v>0</v>
      </c>
      <c r="H146" s="106" t="s">
        <v>205</v>
      </c>
      <c r="I146" s="104">
        <f t="shared" si="42"/>
        <v>0</v>
      </c>
      <c r="J146" s="168" t="s">
        <v>205</v>
      </c>
      <c r="K146" s="148">
        <f t="shared" si="43"/>
        <v>0</v>
      </c>
      <c r="L146" s="189" t="s">
        <v>205</v>
      </c>
      <c r="M146" s="169">
        <f t="shared" si="44"/>
        <v>0</v>
      </c>
    </row>
    <row r="147" spans="1:15" ht="13.5" thickBot="1" x14ac:dyDescent="0.25">
      <c r="A147" s="131" t="s">
        <v>397</v>
      </c>
      <c r="B147" s="150"/>
      <c r="D147" s="151"/>
      <c r="F147" s="181"/>
      <c r="H147" s="109"/>
      <c r="J147" s="170"/>
      <c r="L147" s="190"/>
    </row>
    <row r="148" spans="1:15" x14ac:dyDescent="0.2">
      <c r="A148" s="113" t="s">
        <v>398</v>
      </c>
      <c r="B148" s="141" t="s">
        <v>205</v>
      </c>
      <c r="C148" s="142">
        <f>IF(B148="Y", 1, 0)</f>
        <v>0</v>
      </c>
      <c r="D148" s="143" t="s">
        <v>205</v>
      </c>
      <c r="E148" s="142">
        <f>IF(D148="Y", 1, 0)</f>
        <v>0</v>
      </c>
      <c r="F148" s="178" t="s">
        <v>205</v>
      </c>
      <c r="G148" s="142">
        <f>IF(F148="Y", 1, 0)</f>
        <v>0</v>
      </c>
      <c r="H148" s="93" t="s">
        <v>205</v>
      </c>
      <c r="I148" s="91">
        <f>IF(H148="Y", 1, 0)</f>
        <v>0</v>
      </c>
      <c r="J148" s="164" t="s">
        <v>205</v>
      </c>
      <c r="K148" s="142">
        <f>IF(J148="Y", 1, 0)</f>
        <v>0</v>
      </c>
      <c r="L148" s="187" t="s">
        <v>205</v>
      </c>
      <c r="M148" s="165">
        <f>IF(L148="Y", 1, 0)</f>
        <v>0</v>
      </c>
    </row>
    <row r="149" spans="1:15" ht="13.5" thickBot="1" x14ac:dyDescent="0.25">
      <c r="A149" s="122" t="s">
        <v>399</v>
      </c>
      <c r="B149" s="147" t="s">
        <v>205</v>
      </c>
      <c r="C149" s="148">
        <f>IF(B149="Y", 1, 0)</f>
        <v>0</v>
      </c>
      <c r="D149" s="149" t="s">
        <v>205</v>
      </c>
      <c r="E149" s="148">
        <f>IF(D149="Y", 1, 0)</f>
        <v>0</v>
      </c>
      <c r="F149" s="180" t="s">
        <v>205</v>
      </c>
      <c r="G149" s="148">
        <f>IF(F149="Y", 1, 0)</f>
        <v>0</v>
      </c>
      <c r="H149" s="106" t="s">
        <v>205</v>
      </c>
      <c r="I149" s="104">
        <f>IF(H149="Y", 1, 0)</f>
        <v>0</v>
      </c>
      <c r="J149" s="168" t="s">
        <v>205</v>
      </c>
      <c r="K149" s="148">
        <f>IF(J149="Y", 1, 0)</f>
        <v>0</v>
      </c>
      <c r="L149" s="189" t="s">
        <v>205</v>
      </c>
      <c r="M149" s="169">
        <f>IF(L149="Y", 1, 0)</f>
        <v>0</v>
      </c>
    </row>
    <row r="150" spans="1:15" x14ac:dyDescent="0.2">
      <c r="A150" s="88"/>
      <c r="N150" s="88"/>
      <c r="O150" s="88"/>
    </row>
    <row r="151" spans="1:15" x14ac:dyDescent="0.2">
      <c r="A151" s="137" t="s">
        <v>400</v>
      </c>
      <c r="C151" s="89">
        <f>SUM(C2:C149)</f>
        <v>0</v>
      </c>
      <c r="E151" s="89">
        <f>SUM(E2:E149)</f>
        <v>0</v>
      </c>
      <c r="G151" s="89">
        <f>SUM(G2:G149)</f>
        <v>0</v>
      </c>
      <c r="I151" s="88">
        <f>SUM(I2:I133)</f>
        <v>23</v>
      </c>
      <c r="K151" s="89">
        <f>SUM(K2:K133)</f>
        <v>0</v>
      </c>
      <c r="M151" s="89">
        <f>SUM(M2:M149)</f>
        <v>0</v>
      </c>
    </row>
    <row r="152" spans="1:15" x14ac:dyDescent="0.2">
      <c r="A152" s="137" t="s">
        <v>401</v>
      </c>
      <c r="C152" s="89">
        <v>148</v>
      </c>
      <c r="E152" s="89">
        <v>143</v>
      </c>
      <c r="G152" s="89">
        <v>128</v>
      </c>
      <c r="I152" s="88">
        <v>114</v>
      </c>
      <c r="K152" s="89">
        <v>99</v>
      </c>
      <c r="M152" s="89">
        <v>53</v>
      </c>
    </row>
    <row r="153" spans="1:15" x14ac:dyDescent="0.2">
      <c r="A153" s="137" t="s">
        <v>402</v>
      </c>
      <c r="C153" s="163">
        <f>C151/C152</f>
        <v>0</v>
      </c>
      <c r="E153" s="163">
        <f>E151/E152</f>
        <v>0</v>
      </c>
      <c r="G153" s="186">
        <f>G151/G152</f>
        <v>0</v>
      </c>
      <c r="I153" s="138">
        <f>I151/I152</f>
        <v>0.20175438596491227</v>
      </c>
      <c r="K153" s="163">
        <f>K151/K152</f>
        <v>0</v>
      </c>
      <c r="M153" s="163">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230E7B1B-07A6-4A95-ACA3-626B7CCEADBB}">
      <formula1>"-,Y"</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C03F5-C8C1-41D7-814D-DE52568015C1}">
  <dimension ref="A1:M100"/>
  <sheetViews>
    <sheetView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50.25" style="3" customWidth="1"/>
    <col min="10" max="13" width="9" style="58"/>
    <col min="14" max="16384" width="9" style="3"/>
  </cols>
  <sheetData>
    <row r="1" spans="2:9" x14ac:dyDescent="0.25">
      <c r="B1" s="2" t="s">
        <v>756</v>
      </c>
      <c r="C1" s="3" t="s">
        <v>785</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40" t="s">
        <v>218</v>
      </c>
      <c r="E5" s="140" t="s">
        <v>220</v>
      </c>
      <c r="F5" s="82" t="s">
        <v>251</v>
      </c>
      <c r="G5" s="80">
        <f>IF(F5="Y", 'read first'!$B$23, 0)</f>
        <v>2.2229999999999999</v>
      </c>
      <c r="H5" s="76" t="s">
        <v>217</v>
      </c>
      <c r="I5" s="76"/>
    </row>
    <row r="6" spans="2:9" ht="30" x14ac:dyDescent="0.25">
      <c r="B6" s="552"/>
      <c r="C6" s="548"/>
      <c r="D6" s="140" t="s">
        <v>179</v>
      </c>
      <c r="E6" s="140" t="s">
        <v>221</v>
      </c>
      <c r="F6" s="82" t="s">
        <v>251</v>
      </c>
      <c r="G6" s="80">
        <f>IF(F6="Y", 'read first'!$B$23, 0)</f>
        <v>2.2229999999999999</v>
      </c>
      <c r="H6" s="76" t="s">
        <v>196</v>
      </c>
      <c r="I6" s="76"/>
    </row>
    <row r="7" spans="2:9" ht="58.5" customHeight="1" x14ac:dyDescent="0.25">
      <c r="B7" s="76" t="s">
        <v>10</v>
      </c>
      <c r="C7" s="19" t="s">
        <v>11</v>
      </c>
      <c r="D7" s="140" t="s">
        <v>12</v>
      </c>
      <c r="E7" s="140" t="s">
        <v>222</v>
      </c>
      <c r="F7" s="82" t="s">
        <v>251</v>
      </c>
      <c r="G7" s="80">
        <f>IF(F7="Y", 'read first'!$B$23, 0)</f>
        <v>2.2229999999999999</v>
      </c>
      <c r="H7" s="76" t="s">
        <v>176</v>
      </c>
      <c r="I7" s="76"/>
    </row>
    <row r="8" spans="2:9" ht="40.5" customHeight="1" x14ac:dyDescent="0.25">
      <c r="B8" s="551" t="s">
        <v>14</v>
      </c>
      <c r="C8" s="19" t="s">
        <v>15</v>
      </c>
      <c r="D8" s="140" t="s">
        <v>197</v>
      </c>
      <c r="E8" s="140" t="s">
        <v>223</v>
      </c>
      <c r="F8" s="82" t="s">
        <v>251</v>
      </c>
      <c r="G8" s="80">
        <f>IF(F8="Y", 'read first'!$B$23, 0)</f>
        <v>2.2229999999999999</v>
      </c>
      <c r="H8" s="76" t="s">
        <v>16</v>
      </c>
      <c r="I8" s="76"/>
    </row>
    <row r="9" spans="2:9" ht="36.75" customHeight="1" x14ac:dyDescent="0.25">
      <c r="B9" s="552"/>
      <c r="C9" s="19" t="s">
        <v>17</v>
      </c>
      <c r="D9" s="140" t="s">
        <v>180</v>
      </c>
      <c r="E9" s="140" t="s">
        <v>224</v>
      </c>
      <c r="F9" s="82" t="s">
        <v>251</v>
      </c>
      <c r="G9" s="80">
        <f>IF(F9="Y", 'read first'!$B$23, 0)</f>
        <v>2.2229999999999999</v>
      </c>
      <c r="H9" s="76" t="s">
        <v>18</v>
      </c>
      <c r="I9" s="76"/>
    </row>
    <row r="10" spans="2:9" ht="46.5" customHeight="1" x14ac:dyDescent="0.25">
      <c r="B10" s="76" t="s">
        <v>19</v>
      </c>
      <c r="C10" s="19" t="s">
        <v>20</v>
      </c>
      <c r="D10" s="140" t="s">
        <v>415</v>
      </c>
      <c r="E10" s="140" t="s">
        <v>225</v>
      </c>
      <c r="F10" s="82" t="s">
        <v>251</v>
      </c>
      <c r="G10" s="80">
        <f>IF(F10="Y", 'read first'!$B$23, 0)</f>
        <v>2.2229999999999999</v>
      </c>
      <c r="H10" s="76" t="s">
        <v>175</v>
      </c>
      <c r="I10" s="76"/>
    </row>
    <row r="11" spans="2:9" ht="30" x14ac:dyDescent="0.25">
      <c r="B11" s="554" t="s">
        <v>22</v>
      </c>
      <c r="C11" s="19" t="s">
        <v>23</v>
      </c>
      <c r="D11" s="140" t="s">
        <v>24</v>
      </c>
      <c r="E11" s="140" t="s">
        <v>226</v>
      </c>
      <c r="F11" s="82" t="s">
        <v>250</v>
      </c>
      <c r="G11" s="80">
        <f>IF(F11="Y", 'read first'!$B$23, 0)</f>
        <v>0</v>
      </c>
      <c r="H11" s="76" t="s">
        <v>25</v>
      </c>
      <c r="I11" s="76"/>
    </row>
    <row r="12" spans="2:9" ht="93.75" customHeight="1" x14ac:dyDescent="0.25">
      <c r="B12" s="554"/>
      <c r="C12" s="76" t="s">
        <v>26</v>
      </c>
      <c r="D12" s="20" t="s">
        <v>198</v>
      </c>
      <c r="E12" s="20" t="s">
        <v>227</v>
      </c>
      <c r="F12" s="35" t="s">
        <v>251</v>
      </c>
      <c r="G12" s="80">
        <f>IF(F12="Y", 'read first'!$B$23, 0)</f>
        <v>2.2229999999999999</v>
      </c>
      <c r="H12" s="31" t="s">
        <v>177</v>
      </c>
      <c r="I12" s="76"/>
    </row>
    <row r="13" spans="2:9" ht="55.5" customHeight="1" x14ac:dyDescent="0.25">
      <c r="B13" s="76" t="s">
        <v>28</v>
      </c>
      <c r="C13" s="19" t="s">
        <v>29</v>
      </c>
      <c r="D13" s="20" t="s">
        <v>199</v>
      </c>
      <c r="E13" s="20" t="s">
        <v>227</v>
      </c>
      <c r="F13" s="35" t="s">
        <v>250</v>
      </c>
      <c r="G13" s="80">
        <f>IF(F13="Y", 'read first'!$B$23, 0)</f>
        <v>0</v>
      </c>
      <c r="H13" s="31" t="s">
        <v>30</v>
      </c>
      <c r="I13" s="76"/>
    </row>
    <row r="14" spans="2:9" x14ac:dyDescent="0.25">
      <c r="D14" s="21" t="s">
        <v>31</v>
      </c>
      <c r="E14" s="21"/>
      <c r="G14" s="80">
        <f>SUM(G5:G13)</f>
        <v>15.560999999999996</v>
      </c>
    </row>
    <row r="15" spans="2:9" x14ac:dyDescent="0.25">
      <c r="D15" s="21"/>
      <c r="E15" s="21"/>
      <c r="G15" s="22">
        <f>G14/'read first'!$B$24</f>
        <v>0.77777777777777768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84" t="s">
        <v>182</v>
      </c>
      <c r="E19" s="84" t="s">
        <v>228</v>
      </c>
      <c r="F19" s="82" t="s">
        <v>251</v>
      </c>
      <c r="G19" s="81">
        <f>IF(F19="Y", 'read first'!$C$23, 0)</f>
        <v>1.65</v>
      </c>
      <c r="H19" s="77" t="s">
        <v>200</v>
      </c>
      <c r="I19" s="77"/>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79"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79" t="s">
        <v>431</v>
      </c>
      <c r="I23" s="393" t="s">
        <v>564</v>
      </c>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782</v>
      </c>
    </row>
    <row r="25" spans="2:9" ht="36" customHeight="1" x14ac:dyDescent="0.25">
      <c r="B25" s="543"/>
      <c r="C25" s="548"/>
      <c r="D25" s="27" t="s">
        <v>201</v>
      </c>
      <c r="E25" s="27" t="s">
        <v>227</v>
      </c>
      <c r="F25" s="35" t="s">
        <v>251</v>
      </c>
      <c r="G25" s="80">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565</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80">
        <f>IF(F29="Y", 0.83, 0)</f>
        <v>0.83</v>
      </c>
      <c r="H29" s="577" t="s">
        <v>167</v>
      </c>
      <c r="I29" s="578" t="s">
        <v>566</v>
      </c>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82" t="s">
        <v>251</v>
      </c>
      <c r="G32" s="80">
        <f>IF(F32="Y",'read first'!$C$23, 0)</f>
        <v>1.65</v>
      </c>
      <c r="H32" s="554" t="s">
        <v>166</v>
      </c>
      <c r="I32" s="554"/>
    </row>
    <row r="33" spans="2:9" ht="57.95" customHeight="1" x14ac:dyDescent="0.25">
      <c r="B33" s="543"/>
      <c r="C33" s="547"/>
      <c r="D33" s="30" t="s">
        <v>57</v>
      </c>
      <c r="E33" s="30" t="s">
        <v>232</v>
      </c>
      <c r="F33" s="82" t="s">
        <v>251</v>
      </c>
      <c r="G33" s="80">
        <f>IF(F33="Y", 'read first'!$C$23, 0)</f>
        <v>1.65</v>
      </c>
      <c r="H33" s="554"/>
      <c r="I33" s="554"/>
    </row>
    <row r="34" spans="2:9" ht="52.5" customHeight="1" x14ac:dyDescent="0.25">
      <c r="B34" s="543"/>
      <c r="C34" s="548"/>
      <c r="D34" s="30" t="s">
        <v>184</v>
      </c>
      <c r="E34" s="30" t="s">
        <v>233</v>
      </c>
      <c r="F34" s="82" t="s">
        <v>250</v>
      </c>
      <c r="G34" s="80">
        <f>IF(F34="Y", 'read first'!$C$23, 0)</f>
        <v>0</v>
      </c>
      <c r="H34" s="554"/>
      <c r="I34" s="554"/>
    </row>
    <row r="35" spans="2:9" ht="45" x14ac:dyDescent="0.25">
      <c r="B35" s="543"/>
      <c r="C35" s="79" t="s">
        <v>58</v>
      </c>
      <c r="D35" s="28" t="s">
        <v>59</v>
      </c>
      <c r="E35" s="28" t="s">
        <v>227</v>
      </c>
      <c r="F35" s="35" t="s">
        <v>250</v>
      </c>
      <c r="G35" s="80">
        <f>IF(F35="Y", 'read first'!$C$23, 0)</f>
        <v>0</v>
      </c>
      <c r="H35" s="31" t="s">
        <v>203</v>
      </c>
      <c r="I35" s="391" t="s">
        <v>567</v>
      </c>
    </row>
    <row r="36" spans="2:9" ht="60" customHeight="1" x14ac:dyDescent="0.25">
      <c r="B36" s="79" t="s">
        <v>60</v>
      </c>
      <c r="C36" s="19" t="s">
        <v>61</v>
      </c>
      <c r="D36" s="30" t="s">
        <v>62</v>
      </c>
      <c r="E36" s="30" t="s">
        <v>234</v>
      </c>
      <c r="F36" s="82" t="s">
        <v>251</v>
      </c>
      <c r="G36" s="80">
        <f>IF(F36="Y", 'read first'!$C$23, 0)</f>
        <v>1.65</v>
      </c>
      <c r="H36" s="76" t="s">
        <v>178</v>
      </c>
      <c r="I36" s="76"/>
    </row>
    <row r="37" spans="2:9" x14ac:dyDescent="0.25">
      <c r="D37" s="21" t="s">
        <v>31</v>
      </c>
      <c r="E37" s="21"/>
      <c r="G37" s="80">
        <f>SUM(G19:G36)</f>
        <v>14.06</v>
      </c>
    </row>
    <row r="38" spans="2:9" x14ac:dyDescent="0.25">
      <c r="D38" s="21"/>
      <c r="E38" s="21"/>
      <c r="G38" s="22">
        <f>G37/'read first'!$C$24</f>
        <v>0.71010101010101023</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140" t="s">
        <v>67</v>
      </c>
      <c r="E42" s="140" t="s">
        <v>235</v>
      </c>
      <c r="F42" s="82" t="s">
        <v>251</v>
      </c>
      <c r="G42" s="80">
        <f>IF(F42="Y", 'read first'!$D$23, 0)</f>
        <v>2.2000000000000002</v>
      </c>
      <c r="H42" s="76" t="s">
        <v>68</v>
      </c>
      <c r="I42" s="76"/>
    </row>
    <row r="43" spans="2:9" ht="30" customHeight="1" x14ac:dyDescent="0.25">
      <c r="B43" s="549"/>
      <c r="C43" s="19" t="s">
        <v>69</v>
      </c>
      <c r="D43" s="78" t="s">
        <v>70</v>
      </c>
      <c r="E43" s="74" t="s">
        <v>227</v>
      </c>
      <c r="F43" s="82" t="s">
        <v>250</v>
      </c>
      <c r="G43" s="80">
        <f>IF(F43="Y", 'read first'!$D$23, 0)</f>
        <v>0</v>
      </c>
      <c r="H43" s="76" t="s">
        <v>71</v>
      </c>
      <c r="I43" s="76"/>
    </row>
    <row r="44" spans="2:9" ht="30" x14ac:dyDescent="0.25">
      <c r="B44" s="550"/>
      <c r="C44" s="19" t="s">
        <v>72</v>
      </c>
      <c r="D44" s="140" t="s">
        <v>73</v>
      </c>
      <c r="E44" s="140" t="s">
        <v>227</v>
      </c>
      <c r="F44" s="82" t="s">
        <v>250</v>
      </c>
      <c r="G44" s="80">
        <f>IF(F44="Y", 'read first'!$D$23, 0)</f>
        <v>0</v>
      </c>
      <c r="H44" s="76" t="s">
        <v>74</v>
      </c>
      <c r="I44" s="76"/>
    </row>
    <row r="45" spans="2:9" ht="30" x14ac:dyDescent="0.25">
      <c r="B45" s="79" t="s">
        <v>75</v>
      </c>
      <c r="C45" s="19" t="s">
        <v>76</v>
      </c>
      <c r="D45" s="140" t="s">
        <v>77</v>
      </c>
      <c r="E45" s="140" t="s">
        <v>227</v>
      </c>
      <c r="F45" s="82" t="s">
        <v>251</v>
      </c>
      <c r="G45" s="80">
        <f>IF(F45="Y", 'read first'!$D$23, 0)</f>
        <v>2.2000000000000002</v>
      </c>
      <c r="H45" s="76" t="s">
        <v>78</v>
      </c>
      <c r="I45" s="76"/>
    </row>
    <row r="46" spans="2:9" ht="37.5" customHeight="1" x14ac:dyDescent="0.25">
      <c r="B46" s="33" t="s">
        <v>79</v>
      </c>
      <c r="C46" s="33" t="s">
        <v>80</v>
      </c>
      <c r="D46" s="34" t="s">
        <v>81</v>
      </c>
      <c r="E46" s="34" t="s">
        <v>227</v>
      </c>
      <c r="F46" s="35" t="s">
        <v>250</v>
      </c>
      <c r="G46" s="80">
        <f>IF(F46="Y", 'read first'!$D$23, 0)</f>
        <v>0</v>
      </c>
      <c r="H46" s="31" t="s">
        <v>165</v>
      </c>
      <c r="I46" s="76"/>
    </row>
    <row r="47" spans="2:9" ht="69" customHeight="1" x14ac:dyDescent="0.25">
      <c r="B47" s="79" t="s">
        <v>82</v>
      </c>
      <c r="C47" s="19" t="s">
        <v>83</v>
      </c>
      <c r="D47" s="140" t="s">
        <v>84</v>
      </c>
      <c r="E47" s="140" t="s">
        <v>227</v>
      </c>
      <c r="F47" s="82" t="s">
        <v>251</v>
      </c>
      <c r="G47" s="80">
        <f>IF(F47="Y", 'read first'!$D$23, 0)</f>
        <v>2.2000000000000002</v>
      </c>
      <c r="H47" s="76" t="s">
        <v>85</v>
      </c>
      <c r="I47" s="76"/>
    </row>
    <row r="48" spans="2:9" ht="30" x14ac:dyDescent="0.25">
      <c r="B48" s="79" t="s">
        <v>86</v>
      </c>
      <c r="C48" s="19" t="s">
        <v>87</v>
      </c>
      <c r="D48" s="140" t="s">
        <v>88</v>
      </c>
      <c r="E48" s="140" t="s">
        <v>236</v>
      </c>
      <c r="F48" s="82" t="s">
        <v>251</v>
      </c>
      <c r="G48" s="80">
        <f>IF(F48="Y", 'read first'!$D$23, 0)</f>
        <v>2.2000000000000002</v>
      </c>
      <c r="H48" s="76" t="s">
        <v>89</v>
      </c>
      <c r="I48" s="76"/>
    </row>
    <row r="49" spans="2:9" ht="45" x14ac:dyDescent="0.25">
      <c r="B49" s="79" t="s">
        <v>90</v>
      </c>
      <c r="C49" s="19" t="s">
        <v>91</v>
      </c>
      <c r="D49" s="140" t="s">
        <v>92</v>
      </c>
      <c r="E49" s="140" t="s">
        <v>237</v>
      </c>
      <c r="F49" s="82" t="s">
        <v>251</v>
      </c>
      <c r="G49" s="80">
        <f>IF(F49="Y", 'read first'!$D$23, 0)</f>
        <v>2.2000000000000002</v>
      </c>
      <c r="H49" s="76" t="s">
        <v>93</v>
      </c>
      <c r="I49" s="76"/>
    </row>
    <row r="50" spans="2:9" x14ac:dyDescent="0.25">
      <c r="B50" s="37"/>
      <c r="G50" s="80">
        <f>SUM(G42:G49)</f>
        <v>11</v>
      </c>
    </row>
    <row r="51" spans="2:9" x14ac:dyDescent="0.25">
      <c r="B51" s="37"/>
      <c r="G51" s="22">
        <f>G50/'read first'!$D$24</f>
        <v>0.55555555555555558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140" t="s">
        <v>97</v>
      </c>
      <c r="E55" s="75" t="s">
        <v>227</v>
      </c>
      <c r="F55" s="82" t="s">
        <v>251</v>
      </c>
      <c r="G55" s="80">
        <f>IF(F55="Y", 'read first'!$E$23, 0)</f>
        <v>2.5</v>
      </c>
      <c r="H55" s="83" t="s">
        <v>98</v>
      </c>
      <c r="I55" s="83"/>
    </row>
    <row r="56" spans="2:9" ht="38.1" customHeight="1" x14ac:dyDescent="0.25">
      <c r="B56" s="543"/>
      <c r="C56" s="19" t="s">
        <v>99</v>
      </c>
      <c r="D56" s="140" t="s">
        <v>100</v>
      </c>
      <c r="E56" s="75" t="s">
        <v>227</v>
      </c>
      <c r="F56" s="82" t="s">
        <v>251</v>
      </c>
      <c r="G56" s="80">
        <f>IF(F56="Y", 'read first'!$E$23, 0)</f>
        <v>2.5</v>
      </c>
      <c r="H56" s="83" t="s">
        <v>101</v>
      </c>
      <c r="I56" s="83"/>
    </row>
    <row r="57" spans="2:9" ht="51" customHeight="1" x14ac:dyDescent="0.25">
      <c r="B57" s="79" t="s">
        <v>102</v>
      </c>
      <c r="C57" s="19" t="s">
        <v>44</v>
      </c>
      <c r="D57" s="140" t="s">
        <v>103</v>
      </c>
      <c r="E57" s="75" t="s">
        <v>227</v>
      </c>
      <c r="F57" s="39" t="s">
        <v>209</v>
      </c>
      <c r="G57" s="80">
        <f>G26</f>
        <v>1.65</v>
      </c>
      <c r="H57" s="83" t="s">
        <v>207</v>
      </c>
      <c r="I57" s="83"/>
    </row>
    <row r="58" spans="2:9" ht="49.5" customHeight="1" x14ac:dyDescent="0.25">
      <c r="B58" s="79" t="s">
        <v>104</v>
      </c>
      <c r="C58" s="19" t="s">
        <v>96</v>
      </c>
      <c r="D58" s="140" t="s">
        <v>131</v>
      </c>
      <c r="E58" s="75" t="s">
        <v>230</v>
      </c>
      <c r="F58" s="39" t="s">
        <v>210</v>
      </c>
      <c r="G58" s="80">
        <f>G29+G30</f>
        <v>1.66</v>
      </c>
      <c r="H58" s="83" t="s">
        <v>208</v>
      </c>
      <c r="I58" s="83"/>
    </row>
    <row r="59" spans="2:9" ht="37.5" customHeight="1" x14ac:dyDescent="0.25">
      <c r="B59" s="543" t="s">
        <v>105</v>
      </c>
      <c r="C59" s="19" t="s">
        <v>72</v>
      </c>
      <c r="D59" s="140" t="s">
        <v>106</v>
      </c>
      <c r="E59" s="75" t="s">
        <v>227</v>
      </c>
      <c r="F59" s="82" t="s">
        <v>250</v>
      </c>
      <c r="G59" s="80">
        <f>IF(F59="Y", 'read first'!$E$23, 0)</f>
        <v>0</v>
      </c>
      <c r="H59" s="83" t="s">
        <v>132</v>
      </c>
      <c r="I59" s="83"/>
    </row>
    <row r="60" spans="2:9" ht="38.1" customHeight="1" x14ac:dyDescent="0.25">
      <c r="B60" s="543"/>
      <c r="C60" s="19" t="s">
        <v>99</v>
      </c>
      <c r="D60" s="140" t="s">
        <v>133</v>
      </c>
      <c r="E60" s="75" t="s">
        <v>238</v>
      </c>
      <c r="F60" s="82" t="s">
        <v>251</v>
      </c>
      <c r="G60" s="80">
        <f>IF(F60="Y", 'read first'!$E$23, 0)</f>
        <v>2.5</v>
      </c>
      <c r="H60" s="83" t="s">
        <v>134</v>
      </c>
      <c r="I60" s="83"/>
    </row>
    <row r="61" spans="2:9" ht="30" x14ac:dyDescent="0.25">
      <c r="B61" s="79" t="s">
        <v>107</v>
      </c>
      <c r="C61" s="19" t="s">
        <v>108</v>
      </c>
      <c r="D61" s="140" t="s">
        <v>185</v>
      </c>
      <c r="E61" s="75" t="s">
        <v>239</v>
      </c>
      <c r="F61" s="82" t="s">
        <v>251</v>
      </c>
      <c r="G61" s="80">
        <f>IF(F61="Y", 'read first'!$E$23, 0)</f>
        <v>2.5</v>
      </c>
      <c r="H61" s="83" t="s">
        <v>135</v>
      </c>
      <c r="I61" s="83"/>
    </row>
    <row r="62" spans="2:9" ht="38.1" customHeight="1" x14ac:dyDescent="0.25">
      <c r="B62" s="79" t="s">
        <v>109</v>
      </c>
      <c r="C62" s="19" t="s">
        <v>110</v>
      </c>
      <c r="D62" s="140" t="s">
        <v>111</v>
      </c>
      <c r="E62" s="75" t="s">
        <v>227</v>
      </c>
      <c r="F62" s="82" t="s">
        <v>251</v>
      </c>
      <c r="G62" s="80">
        <f>IF(F62="Y", 'read first'!$E$23, 0)</f>
        <v>2.5</v>
      </c>
      <c r="H62" s="83" t="s">
        <v>136</v>
      </c>
      <c r="I62" s="83"/>
    </row>
    <row r="63" spans="2:9" x14ac:dyDescent="0.25">
      <c r="G63" s="80">
        <f>SUM(G55:G62)</f>
        <v>15.81</v>
      </c>
    </row>
    <row r="64" spans="2:9" x14ac:dyDescent="0.25">
      <c r="G64" s="41">
        <f>G63/'read first'!$E$24</f>
        <v>0.79049999999999998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79" t="s">
        <v>121</v>
      </c>
      <c r="C68" s="19" t="s">
        <v>170</v>
      </c>
      <c r="D68" s="140" t="s">
        <v>171</v>
      </c>
      <c r="E68" s="140" t="s">
        <v>226</v>
      </c>
      <c r="F68" s="82" t="str">
        <f>F11</f>
        <v>N</v>
      </c>
      <c r="G68" s="80">
        <f>G11</f>
        <v>0</v>
      </c>
      <c r="H68" s="79" t="s">
        <v>427</v>
      </c>
      <c r="I68" s="79"/>
    </row>
    <row r="69" spans="1:13" s="4" customFormat="1" ht="67.5" customHeight="1" x14ac:dyDescent="0.25">
      <c r="A69" s="3"/>
      <c r="B69" s="79" t="s">
        <v>122</v>
      </c>
      <c r="C69" s="19" t="s">
        <v>123</v>
      </c>
      <c r="D69" s="140" t="s">
        <v>124</v>
      </c>
      <c r="E69" s="140" t="s">
        <v>240</v>
      </c>
      <c r="F69" s="82" t="s">
        <v>251</v>
      </c>
      <c r="G69" s="80">
        <f>IF(F69="Y", 'read first'!$G$23, 0)</f>
        <v>2</v>
      </c>
      <c r="H69" s="79" t="s">
        <v>143</v>
      </c>
      <c r="I69" s="79"/>
      <c r="J69" s="59"/>
      <c r="K69" s="59"/>
      <c r="L69" s="59"/>
      <c r="M69" s="59"/>
    </row>
    <row r="70" spans="1:13" s="4" customFormat="1" ht="74.25" customHeight="1" x14ac:dyDescent="0.25">
      <c r="A70" s="3"/>
      <c r="B70" s="79" t="s">
        <v>125</v>
      </c>
      <c r="C70" s="19" t="s">
        <v>144</v>
      </c>
      <c r="D70" s="140" t="s">
        <v>126</v>
      </c>
      <c r="E70" s="140" t="s">
        <v>241</v>
      </c>
      <c r="F70" s="82" t="s">
        <v>251</v>
      </c>
      <c r="G70" s="80">
        <f>IF(F70="Y", 'read first'!$G$23, 0)</f>
        <v>2</v>
      </c>
      <c r="H70" s="79" t="s">
        <v>142</v>
      </c>
      <c r="I70" s="79"/>
      <c r="J70" s="59"/>
      <c r="K70" s="59"/>
      <c r="L70" s="59"/>
      <c r="M70" s="59"/>
    </row>
    <row r="71" spans="1:13" s="4" customFormat="1" ht="64.5" customHeight="1" x14ac:dyDescent="0.25">
      <c r="A71" s="3"/>
      <c r="B71" s="79" t="s">
        <v>127</v>
      </c>
      <c r="C71" s="19" t="s">
        <v>128</v>
      </c>
      <c r="D71" s="140" t="s">
        <v>129</v>
      </c>
      <c r="E71" s="140" t="s">
        <v>242</v>
      </c>
      <c r="F71" s="82" t="s">
        <v>251</v>
      </c>
      <c r="G71" s="80">
        <f>IF(F71="Y", 'read first'!$G$23, 0)</f>
        <v>2</v>
      </c>
      <c r="H71" s="79" t="s">
        <v>169</v>
      </c>
      <c r="I71" s="79"/>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80">
        <f>SUM(G68:G73)/2</f>
        <v>4</v>
      </c>
      <c r="H74" s="5"/>
      <c r="J74" s="59"/>
      <c r="K74" s="59"/>
      <c r="L74" s="59"/>
      <c r="M74" s="59"/>
    </row>
    <row r="75" spans="1:13" s="4" customFormat="1" x14ac:dyDescent="0.25">
      <c r="A75" s="3"/>
      <c r="B75" s="37"/>
      <c r="C75" s="3"/>
      <c r="D75" s="3"/>
      <c r="E75" s="3"/>
      <c r="F75" s="3"/>
      <c r="G75" s="22">
        <f>G74/'read first'!$G$24</f>
        <v>0.4</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row>
    <row r="79" spans="1:13" ht="30" x14ac:dyDescent="0.25">
      <c r="A79" s="79" t="s">
        <v>187</v>
      </c>
      <c r="B79" s="79" t="s">
        <v>114</v>
      </c>
      <c r="C79" s="36" t="s">
        <v>145</v>
      </c>
      <c r="D79" s="140" t="s">
        <v>164</v>
      </c>
      <c r="E79" s="140" t="s">
        <v>244</v>
      </c>
      <c r="F79" s="274" t="s">
        <v>251</v>
      </c>
      <c r="G79" s="44">
        <f>IF(F79="Y", 'read first'!$F$23, 0)</f>
        <v>2</v>
      </c>
      <c r="H79" s="45" t="s">
        <v>146</v>
      </c>
      <c r="I79" s="393"/>
    </row>
    <row r="80" spans="1:13" ht="45" x14ac:dyDescent="0.25">
      <c r="A80" s="77" t="s">
        <v>188</v>
      </c>
      <c r="B80" s="77" t="s">
        <v>115</v>
      </c>
      <c r="C80" s="36" t="s">
        <v>145</v>
      </c>
      <c r="D80" s="78" t="s">
        <v>116</v>
      </c>
      <c r="E80" s="78" t="s">
        <v>245</v>
      </c>
      <c r="F80" s="274" t="s">
        <v>250</v>
      </c>
      <c r="G80" s="44">
        <f>IF(F80="Y", 'read first'!$F$23, 0)</f>
        <v>0</v>
      </c>
      <c r="H80" s="47" t="s">
        <v>147</v>
      </c>
      <c r="I80" s="393"/>
    </row>
    <row r="81" spans="1:9" x14ac:dyDescent="0.25">
      <c r="A81" s="555" t="s">
        <v>189</v>
      </c>
      <c r="B81" s="587" t="s">
        <v>117</v>
      </c>
      <c r="C81" s="48" t="s">
        <v>118</v>
      </c>
      <c r="D81" s="140" t="s">
        <v>51</v>
      </c>
      <c r="E81" s="140" t="s">
        <v>246</v>
      </c>
      <c r="F81" s="274" t="str">
        <f>F29</f>
        <v>Y</v>
      </c>
      <c r="G81" s="44">
        <f>IF(F81="Y", 1, 0)</f>
        <v>1</v>
      </c>
      <c r="H81" s="551" t="s">
        <v>52</v>
      </c>
      <c r="I81" s="623"/>
    </row>
    <row r="82" spans="1:9" x14ac:dyDescent="0.25">
      <c r="A82" s="586"/>
      <c r="B82" s="588"/>
      <c r="C82" s="48" t="s">
        <v>119</v>
      </c>
      <c r="D82" s="582" t="s">
        <v>53</v>
      </c>
      <c r="E82" s="590" t="s">
        <v>247</v>
      </c>
      <c r="F82" s="590" t="str">
        <f>F30</f>
        <v>Y</v>
      </c>
      <c r="G82" s="593">
        <f t="shared" ref="G82:G83" si="0">IF(F82="Y", 1, 0)</f>
        <v>1</v>
      </c>
      <c r="H82" s="586"/>
      <c r="I82" s="624"/>
    </row>
    <row r="83" spans="1:9" x14ac:dyDescent="0.25">
      <c r="A83" s="586"/>
      <c r="B83" s="589"/>
      <c r="C83" s="48" t="s">
        <v>130</v>
      </c>
      <c r="D83" s="552"/>
      <c r="E83" s="591"/>
      <c r="F83" s="592"/>
      <c r="G83" s="594">
        <f t="shared" si="0"/>
        <v>0</v>
      </c>
      <c r="H83" s="552"/>
      <c r="I83" s="625"/>
    </row>
    <row r="84" spans="1:9" ht="58.5" customHeight="1" x14ac:dyDescent="0.25">
      <c r="A84" s="552"/>
      <c r="B84" s="79" t="s">
        <v>138</v>
      </c>
      <c r="C84" s="19" t="s">
        <v>148</v>
      </c>
      <c r="D84" s="140" t="s">
        <v>149</v>
      </c>
      <c r="E84" s="140" t="s">
        <v>248</v>
      </c>
      <c r="F84" s="274" t="s">
        <v>205</v>
      </c>
      <c r="G84" s="44">
        <v>1</v>
      </c>
      <c r="H84" s="83" t="s">
        <v>150</v>
      </c>
      <c r="I84" s="414"/>
    </row>
    <row r="85" spans="1:9" ht="60" x14ac:dyDescent="0.25">
      <c r="A85" s="77" t="s">
        <v>190</v>
      </c>
      <c r="B85" s="49" t="s">
        <v>151</v>
      </c>
      <c r="C85" s="76" t="s">
        <v>152</v>
      </c>
      <c r="D85" s="20" t="s">
        <v>162</v>
      </c>
      <c r="E85" s="20" t="s">
        <v>227</v>
      </c>
      <c r="F85" s="274" t="s">
        <v>251</v>
      </c>
      <c r="G85" s="44">
        <f>IF(F85="Y", 'read first'!$F$23, 0)</f>
        <v>2</v>
      </c>
      <c r="H85" s="20" t="s">
        <v>153</v>
      </c>
      <c r="I85" s="413" t="s">
        <v>568</v>
      </c>
    </row>
    <row r="86" spans="1:9" ht="126" customHeight="1" x14ac:dyDescent="0.25">
      <c r="A86" s="79" t="s">
        <v>191</v>
      </c>
      <c r="B86" s="79" t="s">
        <v>154</v>
      </c>
      <c r="C86" s="79" t="s">
        <v>155</v>
      </c>
      <c r="D86" s="20" t="s">
        <v>163</v>
      </c>
      <c r="E86" s="20" t="s">
        <v>227</v>
      </c>
      <c r="F86" s="274" t="s">
        <v>250</v>
      </c>
      <c r="G86" s="44">
        <f>IF(F86="Y", 'read first'!$F$23, 0)</f>
        <v>0</v>
      </c>
      <c r="H86" s="20" t="s">
        <v>156</v>
      </c>
      <c r="I86" s="413" t="s">
        <v>569</v>
      </c>
    </row>
    <row r="87" spans="1:9" ht="47.25" customHeight="1" x14ac:dyDescent="0.25">
      <c r="A87" s="587" t="s">
        <v>192</v>
      </c>
      <c r="B87" s="554" t="s">
        <v>22</v>
      </c>
      <c r="C87" s="19" t="s">
        <v>23</v>
      </c>
      <c r="D87" s="140" t="s">
        <v>24</v>
      </c>
      <c r="E87" s="140" t="s">
        <v>226</v>
      </c>
      <c r="F87" s="274" t="str">
        <f>F11</f>
        <v>N</v>
      </c>
      <c r="G87" s="272">
        <f>IF(F87="Y", 'read first'!$F$23, 0)</f>
        <v>0</v>
      </c>
      <c r="H87" s="76" t="s">
        <v>25</v>
      </c>
      <c r="I87" s="413"/>
    </row>
    <row r="88" spans="1:9" ht="129.75" customHeight="1" x14ac:dyDescent="0.25">
      <c r="A88" s="595"/>
      <c r="B88" s="554"/>
      <c r="C88" s="76" t="s">
        <v>26</v>
      </c>
      <c r="D88" s="20" t="s">
        <v>27</v>
      </c>
      <c r="E88" s="20" t="s">
        <v>227</v>
      </c>
      <c r="F88" s="274" t="s">
        <v>251</v>
      </c>
      <c r="G88" s="44">
        <f>IF(F88="Y", 'read first'!$F$23, 0)</f>
        <v>2</v>
      </c>
      <c r="H88" s="20" t="s">
        <v>157</v>
      </c>
      <c r="I88" s="413" t="s">
        <v>570</v>
      </c>
    </row>
    <row r="89" spans="1:9" ht="38.25" customHeight="1" x14ac:dyDescent="0.25">
      <c r="A89" s="555" t="s">
        <v>193</v>
      </c>
      <c r="B89" s="555" t="s">
        <v>65</v>
      </c>
      <c r="C89" s="19" t="s">
        <v>66</v>
      </c>
      <c r="D89" s="140" t="s">
        <v>67</v>
      </c>
      <c r="E89" s="140" t="s">
        <v>235</v>
      </c>
      <c r="F89" s="274" t="str">
        <f>F42</f>
        <v>Y</v>
      </c>
      <c r="G89" s="44">
        <f>IF(F89="Y", 'read first'!$F$23, 0)</f>
        <v>2</v>
      </c>
      <c r="H89" s="76" t="s">
        <v>68</v>
      </c>
      <c r="I89" s="410"/>
    </row>
    <row r="90" spans="1:9" ht="30" customHeight="1" x14ac:dyDescent="0.25">
      <c r="A90" s="586"/>
      <c r="B90" s="549"/>
      <c r="C90" s="19" t="s">
        <v>69</v>
      </c>
      <c r="D90" s="78" t="s">
        <v>70</v>
      </c>
      <c r="E90" s="74" t="s">
        <v>227</v>
      </c>
      <c r="F90" s="274" t="str">
        <f>F43</f>
        <v>N</v>
      </c>
      <c r="G90" s="44">
        <f>IF(F90="Y", 'read first'!$F$23, 0)</f>
        <v>0</v>
      </c>
      <c r="H90" s="76" t="s">
        <v>71</v>
      </c>
      <c r="I90" s="410"/>
    </row>
    <row r="91" spans="1:9" ht="36.75" customHeight="1" x14ac:dyDescent="0.25">
      <c r="A91" s="586"/>
      <c r="B91" s="550"/>
      <c r="C91" s="19" t="s">
        <v>72</v>
      </c>
      <c r="D91" s="140" t="s">
        <v>73</v>
      </c>
      <c r="E91" s="140" t="s">
        <v>227</v>
      </c>
      <c r="F91" s="274" t="str">
        <f>F60</f>
        <v>Y</v>
      </c>
      <c r="G91" s="44">
        <f>IF(F91="Y", 'read first'!$F$23, 0)</f>
        <v>2</v>
      </c>
      <c r="H91" s="76" t="s">
        <v>74</v>
      </c>
      <c r="I91" s="410"/>
    </row>
    <row r="92" spans="1:9" ht="28.5" customHeight="1" x14ac:dyDescent="0.25">
      <c r="A92" s="596" t="s">
        <v>194</v>
      </c>
      <c r="B92" s="551" t="s">
        <v>6</v>
      </c>
      <c r="C92" s="553" t="s">
        <v>7</v>
      </c>
      <c r="D92" s="140" t="s">
        <v>173</v>
      </c>
      <c r="E92" s="140" t="s">
        <v>220</v>
      </c>
      <c r="F92" s="274" t="str">
        <f>F5</f>
        <v>Y</v>
      </c>
      <c r="G92" s="44">
        <f>IF(F92="Y", 'read first'!$F$23, 0)</f>
        <v>2</v>
      </c>
      <c r="H92" s="76" t="s">
        <v>8</v>
      </c>
      <c r="I92" s="410"/>
    </row>
    <row r="93" spans="1:9" ht="30" x14ac:dyDescent="0.25">
      <c r="A93" s="597"/>
      <c r="B93" s="552"/>
      <c r="C93" s="548"/>
      <c r="D93" s="140" t="s">
        <v>179</v>
      </c>
      <c r="E93" s="140" t="s">
        <v>221</v>
      </c>
      <c r="F93" s="274" t="str">
        <f>F6</f>
        <v>Y</v>
      </c>
      <c r="G93" s="44">
        <f>IF(F93="Y", 'read first'!$F$23, 0)</f>
        <v>2</v>
      </c>
      <c r="H93" s="76" t="s">
        <v>9</v>
      </c>
      <c r="I93" s="410"/>
    </row>
    <row r="94" spans="1:9" ht="30" x14ac:dyDescent="0.25">
      <c r="A94" s="597"/>
      <c r="B94" s="76" t="s">
        <v>10</v>
      </c>
      <c r="C94" s="19" t="s">
        <v>11</v>
      </c>
      <c r="D94" s="140" t="s">
        <v>12</v>
      </c>
      <c r="E94" s="140" t="s">
        <v>222</v>
      </c>
      <c r="F94" s="274" t="str">
        <f>F7</f>
        <v>Y</v>
      </c>
      <c r="G94" s="44">
        <f>IF(F94="Y", 'read first'!$F$23, 0)</f>
        <v>2</v>
      </c>
      <c r="H94" s="76" t="s">
        <v>13</v>
      </c>
      <c r="I94" s="410"/>
    </row>
    <row r="95" spans="1:9" ht="45" x14ac:dyDescent="0.25">
      <c r="A95" s="597"/>
      <c r="B95" s="76" t="s">
        <v>19</v>
      </c>
      <c r="C95" s="19" t="s">
        <v>20</v>
      </c>
      <c r="D95" s="140" t="s">
        <v>181</v>
      </c>
      <c r="E95" s="140" t="s">
        <v>225</v>
      </c>
      <c r="F95" s="274" t="str">
        <f>F10</f>
        <v>Y</v>
      </c>
      <c r="G95" s="44">
        <f>IF(F95="Y", 'read first'!$F$23, 0)</f>
        <v>2</v>
      </c>
      <c r="H95" s="76" t="s">
        <v>21</v>
      </c>
      <c r="I95" s="410"/>
    </row>
    <row r="96" spans="1:9" ht="30" x14ac:dyDescent="0.25">
      <c r="A96" s="597"/>
      <c r="B96" s="554" t="s">
        <v>22</v>
      </c>
      <c r="C96" s="19" t="s">
        <v>23</v>
      </c>
      <c r="D96" s="140" t="s">
        <v>24</v>
      </c>
      <c r="E96" s="140" t="s">
        <v>226</v>
      </c>
      <c r="F96" s="274" t="str">
        <f>F11</f>
        <v>N</v>
      </c>
      <c r="G96" s="44">
        <f>IF(F96="Y", 'read first'!$F$23, 0)</f>
        <v>0</v>
      </c>
      <c r="H96" s="76" t="s">
        <v>25</v>
      </c>
      <c r="I96" s="410"/>
    </row>
    <row r="97" spans="1:9" ht="34.5" customHeight="1" x14ac:dyDescent="0.25">
      <c r="A97" s="598"/>
      <c r="B97" s="554"/>
      <c r="C97" s="76" t="s">
        <v>26</v>
      </c>
      <c r="D97" s="20" t="s">
        <v>27</v>
      </c>
      <c r="E97" s="20" t="s">
        <v>227</v>
      </c>
      <c r="F97" s="274" t="s">
        <v>251</v>
      </c>
      <c r="G97" s="44">
        <f>IF(F97="Y", 'read first'!$F$23, 0)</f>
        <v>2</v>
      </c>
      <c r="H97" s="20" t="s">
        <v>174</v>
      </c>
      <c r="I97" s="410" t="s">
        <v>571</v>
      </c>
    </row>
    <row r="98" spans="1:9" ht="33.75" customHeight="1" x14ac:dyDescent="0.25">
      <c r="A98" s="76" t="s">
        <v>195</v>
      </c>
      <c r="B98" s="76" t="s">
        <v>158</v>
      </c>
      <c r="C98" s="76" t="s">
        <v>159</v>
      </c>
      <c r="D98" s="140" t="s">
        <v>160</v>
      </c>
      <c r="E98" s="75" t="s">
        <v>227</v>
      </c>
      <c r="F98" s="274" t="s">
        <v>251</v>
      </c>
      <c r="G98" s="44">
        <f>IF(F98="Y", 'read first'!$F$23, 0)</f>
        <v>2</v>
      </c>
      <c r="H98" s="83" t="s">
        <v>161</v>
      </c>
      <c r="I98" s="410"/>
    </row>
    <row r="99" spans="1:9" x14ac:dyDescent="0.25">
      <c r="G99" s="44">
        <f>SUM(G79:G98)</f>
        <v>25</v>
      </c>
    </row>
    <row r="100" spans="1:9" x14ac:dyDescent="0.25">
      <c r="G100" s="22">
        <f>G99/G78</f>
        <v>0.73529411764705888</v>
      </c>
    </row>
  </sheetData>
  <mergeCells count="59">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I81:I8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60278C96-B7E0-4D0D-8907-BEF3DBFA332E}">
      <formula1>"-,H, M, L, NEG"</formula1>
    </dataValidation>
    <dataValidation type="list" allowBlank="1" showInputMessage="1" showErrorMessage="1" sqref="F5:F13 F25:F26 F42:F49 F59:F62 F68:F73 F29:F30 F32:F36 F19:F22 F55:F56 F79:F81 F84:F95 F97:F98" xr:uid="{55428BF1-DEBE-46A3-B0C3-82A46F9E3BD7}">
      <formula1>"-,Y,N"</formula1>
    </dataValidation>
    <dataValidation type="list" allowBlank="1" showInputMessage="1" showErrorMessage="1" sqref="H23" xr:uid="{6508A111-5812-4657-BEE5-4241FB28A989}">
      <formula1>"[Choose from list], Regional Boulevard, Community Boulevard, Regional Street, Community Street, Industrial Street, Regional Trail, Greenway"</formula1>
    </dataValidation>
  </dataValidations>
  <hyperlinks>
    <hyperlink ref="C5:C6" r:id="rId1" display="Equity Focus Area map layer" xr:uid="{A38B7287-6A30-462D-8AEA-B39FB7DF8C93}"/>
    <hyperlink ref="C7" r:id="rId2" display="Economic Value Atlas walkability and Community Service accessibility score" xr:uid="{287C2F00-F552-44B4-88BB-17644A96BC8A}"/>
    <hyperlink ref="C8" r:id="rId3" display="Regional Barometer: Life expectancy at birth layer" xr:uid="{70CB0F39-0DFA-441E-8B1A-7A134CB894BC}"/>
    <hyperlink ref="C10" r:id="rId4" display="Economic Value Atlas: Job access layers (for both low and middle/high wage jobs)" xr:uid="{C5DEF6A8-8341-42CE-93EF-DF63987760DE}"/>
    <hyperlink ref="C11" r:id="rId5" display="·         Regional Investment Measure project list" xr:uid="{883E08FF-DABA-4624-B696-59B16417DF09}"/>
    <hyperlink ref="C19" r:id="rId6" display="HCC network map" xr:uid="{3AE01E18-3C55-4737-AA4E-FA47BD1D6B67}"/>
    <hyperlink ref="C23" r:id="rId7" display="Regional Trails and Greenways network" xr:uid="{3F750918-6ABA-4867-ADA9-998E3B07626C}"/>
    <hyperlink ref="C29" r:id="rId8" display="·         Regional Bike Network Map" xr:uid="{7A91B82B-F086-4653-9120-52E634E3E56E}"/>
    <hyperlink ref="C26" r:id="rId9" display="·         Livable Streets design guide" xr:uid="{AB079B75-074E-475B-9D13-446A6126AD3A}"/>
    <hyperlink ref="C32" r:id="rId10" display="·         Economic Value Atlas Mobility map layer" xr:uid="{3CE812BA-B46E-4573-B2FF-9F8A2D8D419C}"/>
    <hyperlink ref="C36" r:id="rId11" display="Safe Routes to School Regional Framework school map" xr:uid="{8A494BC0-57BC-4CCC-967B-4590865FAEE1}"/>
    <hyperlink ref="C45" r:id="rId12" xr:uid="{5E35949F-E9BC-4B3F-9FC5-B06DCF0280E9}"/>
    <hyperlink ref="C47" r:id="rId13" xr:uid="{3886F95B-07A1-4B51-BF30-827C1165D953}"/>
    <hyperlink ref="C48" r:id="rId14" xr:uid="{5B7C2EFE-A4CB-404C-8DDA-E62645349C15}"/>
    <hyperlink ref="C49" r:id="rId15" xr:uid="{4410CDBA-F853-43B5-9834-016B7509BCEE}"/>
    <hyperlink ref="C55" r:id="rId16" xr:uid="{A94C8A1F-7CB8-4A6A-AD38-C6D685B561B6}"/>
    <hyperlink ref="C58" r:id="rId17" xr:uid="{38A3A302-7D7B-407D-811B-6477969F8260}"/>
    <hyperlink ref="C56" r:id="rId18" display="Congestion Management Process network" xr:uid="{31F8296F-B7C3-4B8B-9587-ED2ECB0A9CF9}"/>
    <hyperlink ref="C60" r:id="rId19" display="Congestion Management Process network map" xr:uid="{B99971E8-A4C1-473A-9C5D-FBD2AE23341D}"/>
    <hyperlink ref="C62" r:id="rId20" xr:uid="{8F99FAD1-C8E5-48A4-8492-C3DEA1458FBD}"/>
    <hyperlink ref="C61" r:id="rId21" xr:uid="{86E08442-9081-4A4A-A58B-2190E179B35E}"/>
    <hyperlink ref="C44" r:id="rId22" xr:uid="{E776F3E3-BB9A-49B4-864C-4453368C340A}"/>
    <hyperlink ref="C42" r:id="rId23" location="/" display="TriMet Prioritzed Access to Transit map" xr:uid="{C2561E96-2CDB-4662-93D7-E37424E45B40}"/>
    <hyperlink ref="C43" r:id="rId24" xr:uid="{12BB8BC4-B91B-455A-84EC-AC92DCB08CF4}"/>
    <hyperlink ref="C9" r:id="rId25" display="Regional Barometer: Diesel particulate matter concentration layer" xr:uid="{C9AEA9CF-CE26-4781-B168-3E1EE3D2E8C8}"/>
    <hyperlink ref="C21" r:id="rId26" display="https://tooledesign.maps.arcgis.com/apps/MapSeries/index.html?appid=69225c1c028c440bbcef6ca40365f854" xr:uid="{EB94991A-DE18-453B-BBAA-6EBA2429CEC6}"/>
    <hyperlink ref="C13" r:id="rId27" xr:uid="{59A9CBF4-04F1-4055-B094-C1FB6E420E97}"/>
    <hyperlink ref="C30" r:id="rId28" xr:uid="{857653AD-6D1D-4CD4-BB69-E34B6AA6E8A1}"/>
    <hyperlink ref="C31" r:id="rId29" xr:uid="{BCB33324-CDDA-4F2A-AEB9-C875C7175443}"/>
    <hyperlink ref="C57" r:id="rId30" display="·         Livable Streets design guide" xr:uid="{42720A0D-89B9-45A9-BE3F-9E7DA125D000}"/>
    <hyperlink ref="C59" r:id="rId31" xr:uid="{422BE7A3-7331-4B2F-80F0-9BE87D05CB5E}"/>
    <hyperlink ref="C72" r:id="rId32" xr:uid="{BB700712-CF1D-40CD-BCD6-A2E28B69152B}"/>
    <hyperlink ref="C73" r:id="rId33" display="FHWA: Intermodal connector list" xr:uid="{1D6900F4-2263-41E5-B824-92478AEDE957}"/>
    <hyperlink ref="C71" r:id="rId34" xr:uid="{520B9085-0AD8-45CB-81C2-C130022DC058}"/>
    <hyperlink ref="C70" r:id="rId35" xr:uid="{87B8BD96-770B-4E54-853D-4A67E722B1F5}"/>
    <hyperlink ref="C69" r:id="rId36" xr:uid="{94D899FE-081C-4C1C-A86E-DDF545DB6BD2}"/>
    <hyperlink ref="C81" r:id="rId37" display="·         Regional Bike Network Map" xr:uid="{64F5F048-1317-4F29-A040-50A52C774EAC}"/>
    <hyperlink ref="C82" r:id="rId38" xr:uid="{73D791FC-256C-44A5-9356-E9AA7C8C3FBD}"/>
    <hyperlink ref="C83" r:id="rId39" xr:uid="{B7A4A90D-475D-4F6C-8F7E-70F27692A2C8}"/>
    <hyperlink ref="C92:C93" r:id="rId40" display="Equity Focus Area map layer" xr:uid="{EEEE7B4A-2E59-4BCE-A621-7ADAFCC7E064}"/>
    <hyperlink ref="C94" r:id="rId41" display="Economic Value Atlas walkability and Community Service accessibility score" xr:uid="{DBDAAA76-04AC-4E44-97D3-A8EB7DFAA128}"/>
    <hyperlink ref="C95" r:id="rId42" display="Economic Value Atlas: Job access layers (for both low and middle/high wage jobs)" xr:uid="{32C8A30C-AEF8-4900-BD0A-A4D48BCBC883}"/>
    <hyperlink ref="C96" r:id="rId43" display="·         Regional Investment Measure project list" xr:uid="{E0275885-6B1B-4E1B-99EF-4154C330F425}"/>
    <hyperlink ref="C91" r:id="rId44" xr:uid="{4E11BA90-0DDA-4E3C-93C9-AE6F70D8FB77}"/>
    <hyperlink ref="C89" r:id="rId45" location="/" display="TriMet Prioritzed Access to Transit map" xr:uid="{015C30E7-88E2-40A7-951A-574E228D6AE0}"/>
    <hyperlink ref="C90" r:id="rId46" xr:uid="{4DC10F6B-9344-47C2-8EE3-20FFA7594FCB}"/>
    <hyperlink ref="C87" r:id="rId47" display="·         Regional Investment Measure project list" xr:uid="{CA33F985-A6BF-4FBF-9F40-24F94378ACB1}"/>
    <hyperlink ref="C84" r:id="rId48" display="Bond trail acquisition prioritization tool " xr:uid="{0E60BD12-62EB-4A3C-A170-EC0CFE3CEAB1}"/>
    <hyperlink ref="C68" r:id="rId49" display="On Regional Investment Measure project list " xr:uid="{38A7063A-C00D-44C5-B902-EFBAC0D08D7B}"/>
    <hyperlink ref="C20" r:id="rId50" xr:uid="{270B538C-F113-496C-AB1C-DCFFEE93B603}"/>
  </hyperlinks>
  <pageMargins left="0.7" right="0.7" top="0.75" bottom="0.75" header="0.3" footer="0.3"/>
  <pageSetup orientation="portrait" r:id="rId51"/>
  <legacyDrawing r:id="rId5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C1732-3083-4CEF-B308-33D67524192F}">
  <dimension ref="A1:O153"/>
  <sheetViews>
    <sheetView topLeftCell="A121" workbookViewId="0">
      <selection activeCell="G75" sqref="G75"/>
    </sheetView>
  </sheetViews>
  <sheetFormatPr defaultColWidth="9" defaultRowHeight="12.75" x14ac:dyDescent="0.2"/>
  <cols>
    <col min="1" max="1" width="45.5" style="60" customWidth="1"/>
    <col min="2" max="11" width="4.625" style="211" customWidth="1"/>
    <col min="12" max="13" width="4.625" style="88" customWidth="1"/>
    <col min="14" max="16384" width="9" style="60"/>
  </cols>
  <sheetData>
    <row r="1" spans="1:13" s="86" customFormat="1" ht="25.5" customHeight="1" thickBot="1" x14ac:dyDescent="0.3">
      <c r="A1" s="85" t="s">
        <v>445</v>
      </c>
      <c r="B1" s="616" t="s">
        <v>253</v>
      </c>
      <c r="C1" s="616"/>
      <c r="D1" s="617" t="s">
        <v>254</v>
      </c>
      <c r="E1" s="617"/>
      <c r="F1" s="618" t="s">
        <v>255</v>
      </c>
      <c r="G1" s="618"/>
      <c r="H1" s="628" t="s">
        <v>256</v>
      </c>
      <c r="I1" s="628"/>
      <c r="J1" s="619" t="s">
        <v>257</v>
      </c>
      <c r="K1" s="620"/>
      <c r="L1" s="626" t="s">
        <v>258</v>
      </c>
      <c r="M1" s="627"/>
    </row>
    <row r="2" spans="1:13" ht="13.5" thickBot="1" x14ac:dyDescent="0.25">
      <c r="A2" s="87" t="s">
        <v>259</v>
      </c>
      <c r="L2" s="89"/>
      <c r="M2" s="89"/>
    </row>
    <row r="3" spans="1:13" x14ac:dyDescent="0.2">
      <c r="A3" s="90" t="s">
        <v>260</v>
      </c>
      <c r="B3" s="212"/>
      <c r="C3" s="213"/>
      <c r="D3" s="214"/>
      <c r="E3" s="213"/>
      <c r="F3" s="215"/>
      <c r="G3" s="213"/>
      <c r="H3" s="216"/>
      <c r="I3" s="213"/>
      <c r="J3" s="217"/>
      <c r="K3" s="218"/>
      <c r="L3" s="89"/>
      <c r="M3" s="89"/>
    </row>
    <row r="4" spans="1:13" x14ac:dyDescent="0.2">
      <c r="A4" s="95" t="s">
        <v>261</v>
      </c>
      <c r="B4" s="219" t="s">
        <v>205</v>
      </c>
      <c r="C4" s="220">
        <f>IF(B4="Y", 2, 0)</f>
        <v>0</v>
      </c>
      <c r="D4" s="221" t="s">
        <v>205</v>
      </c>
      <c r="E4" s="220">
        <f t="shared" ref="E4:E5" si="0">IF(D4="Y", 2, 0)</f>
        <v>0</v>
      </c>
      <c r="F4" s="222" t="s">
        <v>205</v>
      </c>
      <c r="G4" s="220">
        <f t="shared" ref="G4:G7" si="1">IF(F4="Y", 1, 0)</f>
        <v>0</v>
      </c>
      <c r="H4" s="223" t="s">
        <v>205</v>
      </c>
      <c r="I4" s="220">
        <f t="shared" ref="I4:I5" si="2">IF(H4="Y", 1, 0)</f>
        <v>0</v>
      </c>
      <c r="J4" s="224" t="s">
        <v>205</v>
      </c>
      <c r="K4" s="225">
        <f>IF(J4="Y", -1, 0)</f>
        <v>0</v>
      </c>
      <c r="L4" s="89"/>
      <c r="M4" s="89"/>
    </row>
    <row r="5" spans="1:13" x14ac:dyDescent="0.2">
      <c r="A5" s="95" t="s">
        <v>262</v>
      </c>
      <c r="B5" s="219" t="s">
        <v>205</v>
      </c>
      <c r="C5" s="220">
        <f>IF(B5="Y", 1, 0)</f>
        <v>0</v>
      </c>
      <c r="D5" s="221" t="s">
        <v>205</v>
      </c>
      <c r="E5" s="220">
        <f t="shared" si="0"/>
        <v>0</v>
      </c>
      <c r="F5" s="222" t="s">
        <v>205</v>
      </c>
      <c r="G5" s="220">
        <f t="shared" si="1"/>
        <v>0</v>
      </c>
      <c r="H5" s="223" t="s">
        <v>205</v>
      </c>
      <c r="I5" s="220">
        <f t="shared" si="2"/>
        <v>0</v>
      </c>
      <c r="J5" s="224" t="s">
        <v>205</v>
      </c>
      <c r="K5" s="225">
        <f>IF(J5="Y", -1, 0)</f>
        <v>0</v>
      </c>
      <c r="L5" s="89"/>
      <c r="M5" s="89"/>
    </row>
    <row r="6" spans="1:13" x14ac:dyDescent="0.2">
      <c r="A6" s="100" t="s">
        <v>403</v>
      </c>
      <c r="B6" s="219"/>
      <c r="C6" s="220"/>
      <c r="D6" s="221"/>
      <c r="E6" s="220"/>
      <c r="F6" s="222"/>
      <c r="G6" s="220"/>
      <c r="H6" s="223"/>
      <c r="I6" s="220"/>
      <c r="J6" s="224"/>
      <c r="K6" s="225"/>
      <c r="L6" s="89"/>
      <c r="M6" s="89"/>
    </row>
    <row r="7" spans="1:13" x14ac:dyDescent="0.2">
      <c r="A7" s="101" t="s">
        <v>263</v>
      </c>
      <c r="B7" s="219" t="s">
        <v>205</v>
      </c>
      <c r="C7" s="220">
        <f>IF(B7="Y", -1, 0)</f>
        <v>0</v>
      </c>
      <c r="D7" s="221" t="s">
        <v>205</v>
      </c>
      <c r="E7" s="220">
        <f>IF(D7="Y", -1, 0)</f>
        <v>0</v>
      </c>
      <c r="F7" s="222" t="s">
        <v>205</v>
      </c>
      <c r="G7" s="220">
        <f t="shared" si="1"/>
        <v>0</v>
      </c>
      <c r="H7" s="223" t="s">
        <v>205</v>
      </c>
      <c r="I7" s="220">
        <f t="shared" ref="I7" si="3">IF(H7="Y", 2, 0)</f>
        <v>0</v>
      </c>
      <c r="J7" s="224" t="s">
        <v>205</v>
      </c>
      <c r="K7" s="225">
        <f>IF(J7="Y", 2, 0)</f>
        <v>0</v>
      </c>
      <c r="L7" s="89"/>
      <c r="M7" s="89"/>
    </row>
    <row r="8" spans="1:13" x14ac:dyDescent="0.2">
      <c r="A8" s="101" t="s">
        <v>264</v>
      </c>
      <c r="B8" s="219" t="s">
        <v>205</v>
      </c>
      <c r="C8" s="220">
        <f t="shared" ref="C8:K9" si="4">IF(B8="Y", 1, 0)</f>
        <v>0</v>
      </c>
      <c r="D8" s="221" t="s">
        <v>205</v>
      </c>
      <c r="E8" s="220">
        <f t="shared" si="4"/>
        <v>0</v>
      </c>
      <c r="F8" s="222" t="s">
        <v>205</v>
      </c>
      <c r="G8" s="220">
        <f t="shared" si="4"/>
        <v>0</v>
      </c>
      <c r="H8" s="223" t="s">
        <v>205</v>
      </c>
      <c r="I8" s="220">
        <f t="shared" si="4"/>
        <v>0</v>
      </c>
      <c r="J8" s="224" t="s">
        <v>205</v>
      </c>
      <c r="K8" s="225">
        <f t="shared" si="4"/>
        <v>0</v>
      </c>
      <c r="L8" s="89"/>
      <c r="M8" s="89"/>
    </row>
    <row r="9" spans="1:13" x14ac:dyDescent="0.2">
      <c r="A9" s="101" t="s">
        <v>265</v>
      </c>
      <c r="B9" s="219" t="s">
        <v>205</v>
      </c>
      <c r="C9" s="220">
        <f t="shared" ref="C9" si="5">IF(B9="Y", 2, 0)</f>
        <v>0</v>
      </c>
      <c r="D9" s="221" t="s">
        <v>205</v>
      </c>
      <c r="E9" s="220">
        <f t="shared" ref="E9" si="6">IF(D9="Y", 2, 0)</f>
        <v>0</v>
      </c>
      <c r="F9" s="222" t="s">
        <v>205</v>
      </c>
      <c r="G9" s="220">
        <f t="shared" si="4"/>
        <v>0</v>
      </c>
      <c r="H9" s="223" t="s">
        <v>205</v>
      </c>
      <c r="I9" s="220">
        <f t="shared" si="4"/>
        <v>0</v>
      </c>
      <c r="J9" s="224" t="s">
        <v>205</v>
      </c>
      <c r="K9" s="225">
        <f t="shared" si="4"/>
        <v>0</v>
      </c>
      <c r="L9" s="89"/>
      <c r="M9" s="89"/>
    </row>
    <row r="10" spans="1:13" x14ac:dyDescent="0.2">
      <c r="A10" s="102" t="s">
        <v>266</v>
      </c>
      <c r="B10" s="219" t="s">
        <v>205</v>
      </c>
      <c r="C10" s="220">
        <f>IF(B10="Y", 1, 0)</f>
        <v>0</v>
      </c>
      <c r="D10" s="221" t="s">
        <v>205</v>
      </c>
      <c r="E10" s="220">
        <f>IF(D10="Y", 1, 0)</f>
        <v>0</v>
      </c>
      <c r="F10" s="222" t="s">
        <v>205</v>
      </c>
      <c r="G10" s="220">
        <f>IF(F10="Y", 1, 0)</f>
        <v>0</v>
      </c>
      <c r="H10" s="223" t="s">
        <v>205</v>
      </c>
      <c r="I10" s="220">
        <f>IF(H10="Y", 1, 0)</f>
        <v>0</v>
      </c>
      <c r="J10" s="224" t="s">
        <v>205</v>
      </c>
      <c r="K10" s="225">
        <f>IF(J10="Y", 1, 0)</f>
        <v>0</v>
      </c>
      <c r="L10" s="89"/>
      <c r="M10" s="89"/>
    </row>
    <row r="11" spans="1:13" x14ac:dyDescent="0.2">
      <c r="A11" s="100" t="s">
        <v>404</v>
      </c>
      <c r="B11" s="219"/>
      <c r="C11" s="220"/>
      <c r="D11" s="221"/>
      <c r="E11" s="220"/>
      <c r="F11" s="222"/>
      <c r="G11" s="220"/>
      <c r="H11" s="223"/>
      <c r="I11" s="220"/>
      <c r="J11" s="224"/>
      <c r="K11" s="225"/>
      <c r="L11" s="89"/>
      <c r="M11" s="89"/>
    </row>
    <row r="12" spans="1:13" x14ac:dyDescent="0.2">
      <c r="A12" s="101" t="s">
        <v>267</v>
      </c>
      <c r="B12" s="219" t="s">
        <v>205</v>
      </c>
      <c r="C12" s="220">
        <f>IF(B12="Y", -1, 0)</f>
        <v>0</v>
      </c>
      <c r="D12" s="221" t="s">
        <v>205</v>
      </c>
      <c r="E12" s="220">
        <f>IF(D12="Y", -1, 0)</f>
        <v>0</v>
      </c>
      <c r="F12" s="222" t="s">
        <v>205</v>
      </c>
      <c r="G12" s="220">
        <f>IF(F12="Y", -1, 0)</f>
        <v>0</v>
      </c>
      <c r="H12" s="223" t="s">
        <v>205</v>
      </c>
      <c r="I12" s="220">
        <f>IF(H12="Y", -1, 0)</f>
        <v>0</v>
      </c>
      <c r="J12" s="224" t="s">
        <v>205</v>
      </c>
      <c r="K12" s="225">
        <f>IF(J12="Y", 1, 0)</f>
        <v>0</v>
      </c>
      <c r="L12" s="89"/>
      <c r="M12" s="89"/>
    </row>
    <row r="13" spans="1:13" ht="13.5" thickBot="1" x14ac:dyDescent="0.25">
      <c r="A13" s="103" t="s">
        <v>268</v>
      </c>
      <c r="B13" s="226" t="s">
        <v>205</v>
      </c>
      <c r="C13" s="227">
        <f t="shared" ref="C13" si="7">IF(B13="Y", 2, 0)</f>
        <v>0</v>
      </c>
      <c r="D13" s="228" t="s">
        <v>205</v>
      </c>
      <c r="E13" s="227">
        <f t="shared" ref="E13" si="8">IF(D13="Y", 2, 0)</f>
        <v>0</v>
      </c>
      <c r="F13" s="229" t="s">
        <v>205</v>
      </c>
      <c r="G13" s="227">
        <f t="shared" ref="G13" si="9">IF(F13="Y", 2, 0)</f>
        <v>0</v>
      </c>
      <c r="H13" s="230" t="s">
        <v>205</v>
      </c>
      <c r="I13" s="227">
        <f t="shared" ref="I13" si="10">IF(H13="Y", 2, 0)</f>
        <v>0</v>
      </c>
      <c r="J13" s="231" t="s">
        <v>205</v>
      </c>
      <c r="K13" s="232">
        <f t="shared" ref="K13" si="11">IF(J13="Y", 2, 0)</f>
        <v>0</v>
      </c>
      <c r="L13" s="89"/>
      <c r="M13" s="89"/>
    </row>
    <row r="14" spans="1:13" ht="13.5" thickBot="1" x14ac:dyDescent="0.25">
      <c r="A14" s="87" t="s">
        <v>269</v>
      </c>
      <c r="B14" s="233"/>
      <c r="D14" s="234"/>
      <c r="F14" s="235"/>
      <c r="H14" s="236"/>
      <c r="J14" s="237"/>
      <c r="L14" s="89"/>
      <c r="M14" s="89"/>
    </row>
    <row r="15" spans="1:13" x14ac:dyDescent="0.2">
      <c r="A15" s="90" t="s">
        <v>270</v>
      </c>
      <c r="B15" s="212" t="s">
        <v>205</v>
      </c>
      <c r="C15" s="213">
        <f>IF(B15="Y", -1, 0)</f>
        <v>0</v>
      </c>
      <c r="D15" s="214" t="s">
        <v>205</v>
      </c>
      <c r="E15" s="213">
        <f>IF(D15="Y", -1, 0)</f>
        <v>0</v>
      </c>
      <c r="F15" s="215" t="s">
        <v>205</v>
      </c>
      <c r="G15" s="213">
        <f>IF(F15="Y", -1, 0)</f>
        <v>0</v>
      </c>
      <c r="H15" s="216" t="s">
        <v>205</v>
      </c>
      <c r="I15" s="213">
        <f>IF(H15="Y", -1, 0)</f>
        <v>0</v>
      </c>
      <c r="J15" s="217" t="s">
        <v>205</v>
      </c>
      <c r="K15" s="218">
        <f>IF(J15="Y", -1, 0)</f>
        <v>0</v>
      </c>
      <c r="L15" s="89"/>
      <c r="M15" s="89"/>
    </row>
    <row r="16" spans="1:13" x14ac:dyDescent="0.2">
      <c r="A16" s="100" t="s">
        <v>271</v>
      </c>
      <c r="B16" s="219" t="s">
        <v>205</v>
      </c>
      <c r="C16" s="220">
        <f>IF(B16="Y", 2, 0)</f>
        <v>0</v>
      </c>
      <c r="D16" s="221" t="s">
        <v>205</v>
      </c>
      <c r="E16" s="220">
        <f>IF(D16="Y", 2, 0)</f>
        <v>0</v>
      </c>
      <c r="F16" s="222" t="s">
        <v>205</v>
      </c>
      <c r="G16" s="220">
        <f>IF(F16="Y", 2, 0)</f>
        <v>0</v>
      </c>
      <c r="H16" s="223" t="s">
        <v>205</v>
      </c>
      <c r="I16" s="220">
        <f>IF(H16="Y", 2, 0)</f>
        <v>0</v>
      </c>
      <c r="J16" s="224" t="s">
        <v>205</v>
      </c>
      <c r="K16" s="225">
        <f>IF(J16="Y", 2, 0)</f>
        <v>0</v>
      </c>
      <c r="L16" s="89"/>
      <c r="M16" s="89"/>
    </row>
    <row r="17" spans="1:13" x14ac:dyDescent="0.2">
      <c r="A17" s="100" t="s">
        <v>272</v>
      </c>
      <c r="B17" s="219" t="s">
        <v>205</v>
      </c>
      <c r="C17" s="220">
        <f>IF(B17="Y", 2, 0)</f>
        <v>0</v>
      </c>
      <c r="D17" s="221" t="s">
        <v>205</v>
      </c>
      <c r="E17" s="220">
        <f>IF(D17="Y", 2, 0)</f>
        <v>0</v>
      </c>
      <c r="F17" s="222" t="s">
        <v>205</v>
      </c>
      <c r="G17" s="220">
        <f t="shared" ref="G17" si="12">IF(F17="Y", 1, 0)</f>
        <v>0</v>
      </c>
      <c r="H17" s="223" t="s">
        <v>205</v>
      </c>
      <c r="I17" s="220">
        <f t="shared" ref="I17" si="13">IF(H17="Y", 1, 0)</f>
        <v>0</v>
      </c>
      <c r="J17" s="224" t="s">
        <v>205</v>
      </c>
      <c r="K17" s="225">
        <f>IF(J17="Y", -1, 0)</f>
        <v>0</v>
      </c>
      <c r="L17" s="89"/>
      <c r="M17" s="89"/>
    </row>
    <row r="18" spans="1:13" x14ac:dyDescent="0.2">
      <c r="A18" s="100" t="s">
        <v>273</v>
      </c>
      <c r="B18" s="219" t="s">
        <v>205</v>
      </c>
      <c r="C18" s="220">
        <f>IF(B18="Y", -1, 0)</f>
        <v>0</v>
      </c>
      <c r="D18" s="221" t="s">
        <v>205</v>
      </c>
      <c r="E18" s="220">
        <f>IF(D18="Y", -1, 0)</f>
        <v>0</v>
      </c>
      <c r="F18" s="222" t="s">
        <v>205</v>
      </c>
      <c r="G18" s="220">
        <f>IF(F18="Y", -1, 0)</f>
        <v>0</v>
      </c>
      <c r="H18" s="223" t="s">
        <v>205</v>
      </c>
      <c r="I18" s="220">
        <f>IF(H18="Y", -1, 0)</f>
        <v>0</v>
      </c>
      <c r="J18" s="224" t="s">
        <v>205</v>
      </c>
      <c r="K18" s="225">
        <f>IF(J18="Y", 2, 0)</f>
        <v>0</v>
      </c>
      <c r="L18" s="89"/>
      <c r="M18" s="89"/>
    </row>
    <row r="19" spans="1:13" x14ac:dyDescent="0.2">
      <c r="A19" s="100" t="s">
        <v>274</v>
      </c>
      <c r="B19" s="219" t="s">
        <v>205</v>
      </c>
      <c r="C19" s="220">
        <f>IF(B19="Y", 2, 0)</f>
        <v>0</v>
      </c>
      <c r="D19" s="221" t="s">
        <v>205</v>
      </c>
      <c r="E19" s="220">
        <f>IF(D19="Y", 2, 0)</f>
        <v>0</v>
      </c>
      <c r="F19" s="222" t="s">
        <v>205</v>
      </c>
      <c r="G19" s="220">
        <f>IF(F19="Y", 2, 0)</f>
        <v>0</v>
      </c>
      <c r="H19" s="223" t="s">
        <v>205</v>
      </c>
      <c r="I19" s="220">
        <f>IF(H19="Y", 2, 0)</f>
        <v>0</v>
      </c>
      <c r="J19" s="224" t="s">
        <v>205</v>
      </c>
      <c r="K19" s="225">
        <f>IF(J19="Y", 1, 0)</f>
        <v>0</v>
      </c>
      <c r="L19" s="89"/>
      <c r="M19" s="89"/>
    </row>
    <row r="20" spans="1:13" x14ac:dyDescent="0.2">
      <c r="A20" s="100" t="s">
        <v>275</v>
      </c>
      <c r="B20" s="219" t="s">
        <v>205</v>
      </c>
      <c r="C20" s="220">
        <f>IF(B20="Y", 2, 0)</f>
        <v>0</v>
      </c>
      <c r="D20" s="221" t="s">
        <v>205</v>
      </c>
      <c r="E20" s="220">
        <f>IF(D20="Y", 2, 0)</f>
        <v>0</v>
      </c>
      <c r="F20" s="222" t="s">
        <v>205</v>
      </c>
      <c r="G20" s="220">
        <f>IF(F20="Y", 2, 0)</f>
        <v>0</v>
      </c>
      <c r="H20" s="223" t="s">
        <v>205</v>
      </c>
      <c r="I20" s="220">
        <f>IF(H20="Y", 2, 0)</f>
        <v>0</v>
      </c>
      <c r="J20" s="224" t="s">
        <v>205</v>
      </c>
      <c r="K20" s="225">
        <f>IF(J20="Y", 2, 0)</f>
        <v>0</v>
      </c>
      <c r="L20" s="89"/>
      <c r="M20" s="89"/>
    </row>
    <row r="21" spans="1:13" ht="13.5" thickBot="1" x14ac:dyDescent="0.25">
      <c r="A21" s="110" t="s">
        <v>276</v>
      </c>
      <c r="B21" s="226" t="s">
        <v>205</v>
      </c>
      <c r="C21" s="227">
        <f>IF(B21="Y", 2, 0)</f>
        <v>0</v>
      </c>
      <c r="D21" s="228" t="s">
        <v>205</v>
      </c>
      <c r="E21" s="227">
        <f>IF(D21="Y", 2, 0)</f>
        <v>0</v>
      </c>
      <c r="F21" s="229" t="s">
        <v>205</v>
      </c>
      <c r="G21" s="227">
        <f>IF(F21="Y", 2, 0)</f>
        <v>0</v>
      </c>
      <c r="H21" s="230" t="s">
        <v>205</v>
      </c>
      <c r="I21" s="227">
        <f>IF(H21="Y", 2, 0)</f>
        <v>0</v>
      </c>
      <c r="J21" s="231" t="s">
        <v>205</v>
      </c>
      <c r="K21" s="232">
        <f>IF(J21="Y", 1, 0)</f>
        <v>0</v>
      </c>
      <c r="L21" s="89"/>
      <c r="M21" s="89"/>
    </row>
    <row r="22" spans="1:13" ht="13.5" thickBot="1" x14ac:dyDescent="0.25">
      <c r="A22" s="87" t="s">
        <v>277</v>
      </c>
      <c r="F22" s="235"/>
      <c r="H22" s="236"/>
      <c r="J22" s="237"/>
      <c r="L22" s="89"/>
      <c r="M22" s="89"/>
    </row>
    <row r="23" spans="1:13" x14ac:dyDescent="0.2">
      <c r="A23" s="90" t="s">
        <v>278</v>
      </c>
      <c r="B23" s="212" t="s">
        <v>205</v>
      </c>
      <c r="C23" s="213">
        <f>IF(B23="Y", 1, 0)</f>
        <v>0</v>
      </c>
      <c r="D23" s="214" t="s">
        <v>205</v>
      </c>
      <c r="E23" s="213">
        <f>IF(D23="Y", 2, 0)</f>
        <v>0</v>
      </c>
      <c r="F23" s="215" t="s">
        <v>205</v>
      </c>
      <c r="G23" s="213">
        <f>IF(F23="Y", 1, 0)</f>
        <v>0</v>
      </c>
      <c r="H23" s="216" t="s">
        <v>205</v>
      </c>
      <c r="I23" s="213">
        <f>IF(H23="Y", 1, 0)</f>
        <v>0</v>
      </c>
      <c r="J23" s="217" t="s">
        <v>205</v>
      </c>
      <c r="K23" s="218">
        <f>IF(J23="Y", 1, 0)</f>
        <v>0</v>
      </c>
      <c r="L23" s="89"/>
      <c r="M23" s="89"/>
    </row>
    <row r="24" spans="1:13" x14ac:dyDescent="0.2">
      <c r="A24" s="100" t="s">
        <v>279</v>
      </c>
      <c r="B24" s="219" t="s">
        <v>205</v>
      </c>
      <c r="C24" s="220">
        <f>IF(B24="Y", 2, 0)</f>
        <v>0</v>
      </c>
      <c r="D24" s="221" t="s">
        <v>205</v>
      </c>
      <c r="E24" s="220">
        <f>IF(D24="Y", 2, 0)</f>
        <v>0</v>
      </c>
      <c r="F24" s="222" t="s">
        <v>205</v>
      </c>
      <c r="G24" s="220">
        <f>IF(F24="Y", -1, 0)</f>
        <v>0</v>
      </c>
      <c r="H24" s="223" t="s">
        <v>205</v>
      </c>
      <c r="I24" s="220">
        <f>IF(H24="Y", 1, 0)</f>
        <v>0</v>
      </c>
      <c r="J24" s="224" t="s">
        <v>205</v>
      </c>
      <c r="K24" s="225">
        <f>IF(J24="Y", -1, 0)</f>
        <v>0</v>
      </c>
      <c r="L24" s="89"/>
      <c r="M24" s="89"/>
    </row>
    <row r="25" spans="1:13" x14ac:dyDescent="0.2">
      <c r="A25" s="100" t="s">
        <v>280</v>
      </c>
      <c r="B25" s="219" t="s">
        <v>205</v>
      </c>
      <c r="C25" s="220">
        <f>IF(B25="Y", 1, 0)</f>
        <v>0</v>
      </c>
      <c r="D25" s="221" t="s">
        <v>205</v>
      </c>
      <c r="E25" s="220">
        <f>IF(D25="Y", 1, 0)</f>
        <v>0</v>
      </c>
      <c r="F25" s="222" t="s">
        <v>205</v>
      </c>
      <c r="G25" s="220">
        <f>IF(F25="Y", 1, 0)</f>
        <v>0</v>
      </c>
      <c r="H25" s="223" t="s">
        <v>205</v>
      </c>
      <c r="I25" s="220">
        <f>IF(H25="Y", 1, 0)</f>
        <v>0</v>
      </c>
      <c r="J25" s="224" t="s">
        <v>205</v>
      </c>
      <c r="K25" s="225">
        <f>IF(J25="Y", 1, 0)</f>
        <v>0</v>
      </c>
      <c r="L25" s="89"/>
      <c r="M25" s="89"/>
    </row>
    <row r="26" spans="1:13" x14ac:dyDescent="0.2">
      <c r="A26" s="100" t="s">
        <v>281</v>
      </c>
      <c r="B26" s="219" t="s">
        <v>205</v>
      </c>
      <c r="C26" s="220">
        <f>IF(B26="Y", 1, 0)</f>
        <v>0</v>
      </c>
      <c r="D26" s="221" t="s">
        <v>205</v>
      </c>
      <c r="E26" s="220">
        <f>IF(D26="Y", 1, 0)</f>
        <v>0</v>
      </c>
      <c r="F26" s="222" t="s">
        <v>205</v>
      </c>
      <c r="G26" s="220">
        <f>IF(F26="Y", 1, 0)</f>
        <v>0</v>
      </c>
      <c r="H26" s="223" t="s">
        <v>205</v>
      </c>
      <c r="I26" s="220">
        <f>IF(H26="Y", 1, 0)</f>
        <v>0</v>
      </c>
      <c r="J26" s="224" t="s">
        <v>205</v>
      </c>
      <c r="K26" s="225">
        <f>IF(J26="Y", -1, 0)</f>
        <v>0</v>
      </c>
      <c r="L26" s="89"/>
      <c r="M26" s="89"/>
    </row>
    <row r="27" spans="1:13" x14ac:dyDescent="0.2">
      <c r="A27" s="100" t="s">
        <v>282</v>
      </c>
      <c r="B27" s="219" t="s">
        <v>205</v>
      </c>
      <c r="C27" s="220">
        <f>IF(B27="Y", 1, 0)</f>
        <v>0</v>
      </c>
      <c r="D27" s="221" t="s">
        <v>205</v>
      </c>
      <c r="E27" s="220">
        <f>IF(D27="Y", 1, 0)</f>
        <v>0</v>
      </c>
      <c r="F27" s="222" t="s">
        <v>205</v>
      </c>
      <c r="G27" s="220">
        <f>IF(F27="Y", -1, 0)</f>
        <v>0</v>
      </c>
      <c r="H27" s="223" t="s">
        <v>205</v>
      </c>
      <c r="I27" s="220">
        <f>IF(H27="Y", -1, 0)</f>
        <v>0</v>
      </c>
      <c r="J27" s="224" t="s">
        <v>205</v>
      </c>
      <c r="K27" s="225">
        <f>IF(J27="Y", -1, 0)</f>
        <v>0</v>
      </c>
      <c r="L27" s="89"/>
      <c r="M27" s="89"/>
    </row>
    <row r="28" spans="1:13" x14ac:dyDescent="0.2">
      <c r="A28" s="100" t="s">
        <v>283</v>
      </c>
      <c r="B28" s="219" t="s">
        <v>205</v>
      </c>
      <c r="C28" s="220">
        <f>IF(B28="Y", 1, 0)</f>
        <v>0</v>
      </c>
      <c r="D28" s="221" t="s">
        <v>205</v>
      </c>
      <c r="E28" s="220">
        <f>IF(D28="Y", 1, 0)</f>
        <v>0</v>
      </c>
      <c r="F28" s="222" t="s">
        <v>205</v>
      </c>
      <c r="G28" s="220">
        <f>IF(F28="Y", 1, 0)</f>
        <v>0</v>
      </c>
      <c r="H28" s="223" t="s">
        <v>205</v>
      </c>
      <c r="I28" s="220">
        <f>IF(H28="Y", 1, 0)</f>
        <v>0</v>
      </c>
      <c r="J28" s="224" t="s">
        <v>205</v>
      </c>
      <c r="K28" s="225">
        <f>IF(J28="Y", 1, 0)</f>
        <v>0</v>
      </c>
      <c r="L28" s="89"/>
      <c r="M28" s="89"/>
    </row>
    <row r="29" spans="1:13" x14ac:dyDescent="0.2">
      <c r="A29" s="100" t="s">
        <v>284</v>
      </c>
      <c r="B29" s="219" t="s">
        <v>205</v>
      </c>
      <c r="C29" s="220">
        <f>IF(B29="Y", 2, 0)</f>
        <v>0</v>
      </c>
      <c r="D29" s="221" t="s">
        <v>205</v>
      </c>
      <c r="E29" s="220">
        <f>IF(D29="Y", 2, 0)</f>
        <v>0</v>
      </c>
      <c r="F29" s="222" t="s">
        <v>205</v>
      </c>
      <c r="G29" s="220">
        <f>IF(F29="Y", 2, 0)</f>
        <v>0</v>
      </c>
      <c r="H29" s="223" t="s">
        <v>205</v>
      </c>
      <c r="I29" s="220">
        <f>IF(H29="Y", 2, 0)</f>
        <v>0</v>
      </c>
      <c r="J29" s="224" t="s">
        <v>205</v>
      </c>
      <c r="K29" s="225">
        <f>IF(J29="Y", 2, 0)</f>
        <v>0</v>
      </c>
      <c r="L29" s="89"/>
      <c r="M29" s="89"/>
    </row>
    <row r="30" spans="1:13" x14ac:dyDescent="0.2">
      <c r="A30" s="100" t="s">
        <v>285</v>
      </c>
      <c r="B30" s="219" t="s">
        <v>205</v>
      </c>
      <c r="C30" s="220">
        <f>IF(B30="Y", 2, 0)</f>
        <v>0</v>
      </c>
      <c r="D30" s="221" t="s">
        <v>205</v>
      </c>
      <c r="E30" s="220">
        <f>IF(D30="Y", 2, 0)</f>
        <v>0</v>
      </c>
      <c r="F30" s="222" t="s">
        <v>205</v>
      </c>
      <c r="G30" s="220">
        <f>IF(F30="Y", 1, 0)</f>
        <v>0</v>
      </c>
      <c r="H30" s="223" t="s">
        <v>205</v>
      </c>
      <c r="I30" s="220">
        <f>IF(H30="Y", 1, 0)</f>
        <v>0</v>
      </c>
      <c r="J30" s="224" t="s">
        <v>205</v>
      </c>
      <c r="K30" s="225">
        <f>IF(J30="Y", 2, 0)</f>
        <v>0</v>
      </c>
      <c r="L30" s="89"/>
      <c r="M30" s="89"/>
    </row>
    <row r="31" spans="1:13" x14ac:dyDescent="0.2">
      <c r="A31" s="100" t="s">
        <v>286</v>
      </c>
      <c r="B31" s="219" t="s">
        <v>205</v>
      </c>
      <c r="C31" s="220">
        <f>IF(B31="Y", 1, 0)</f>
        <v>0</v>
      </c>
      <c r="D31" s="221" t="s">
        <v>205</v>
      </c>
      <c r="E31" s="220">
        <f>IF(D31="Y", 2, 0)</f>
        <v>0</v>
      </c>
      <c r="F31" s="222" t="s">
        <v>205</v>
      </c>
      <c r="G31" s="220">
        <f>IF(F31="Y", 2, 0)</f>
        <v>0</v>
      </c>
      <c r="H31" s="223" t="s">
        <v>205</v>
      </c>
      <c r="I31" s="220">
        <f>IF(H31="Y", 2, 0)</f>
        <v>0</v>
      </c>
      <c r="J31" s="224" t="s">
        <v>205</v>
      </c>
      <c r="K31" s="225">
        <f>IF(J31="Y", 1, 0)</f>
        <v>0</v>
      </c>
      <c r="L31" s="89"/>
      <c r="M31" s="89"/>
    </row>
    <row r="32" spans="1:13" ht="13.5" thickBot="1" x14ac:dyDescent="0.25">
      <c r="A32" s="110" t="s">
        <v>287</v>
      </c>
      <c r="B32" s="226" t="s">
        <v>205</v>
      </c>
      <c r="C32" s="227">
        <f>IF(B32="Y", -1, 0)</f>
        <v>0</v>
      </c>
      <c r="D32" s="228" t="s">
        <v>205</v>
      </c>
      <c r="E32" s="227">
        <f>IF(D32="Y", -1, 0)</f>
        <v>0</v>
      </c>
      <c r="F32" s="229" t="s">
        <v>205</v>
      </c>
      <c r="G32" s="227">
        <f>IF(F32="Y", 1, 0)</f>
        <v>0</v>
      </c>
      <c r="H32" s="230" t="s">
        <v>205</v>
      </c>
      <c r="I32" s="227">
        <f>IF(H32="Y", 1, 0)</f>
        <v>0</v>
      </c>
      <c r="J32" s="231" t="s">
        <v>205</v>
      </c>
      <c r="K32" s="232">
        <f>IF(J32="Y", 1, 0)</f>
        <v>0</v>
      </c>
      <c r="L32" s="89"/>
      <c r="M32" s="89"/>
    </row>
    <row r="33" spans="1:13" ht="13.5" thickBot="1" x14ac:dyDescent="0.25">
      <c r="A33" s="87" t="s">
        <v>288</v>
      </c>
      <c r="B33" s="238"/>
      <c r="D33" s="239"/>
      <c r="F33" s="240"/>
      <c r="H33" s="241"/>
      <c r="J33" s="242"/>
      <c r="L33" s="89"/>
      <c r="M33" s="89"/>
    </row>
    <row r="34" spans="1:13" x14ac:dyDescent="0.2">
      <c r="A34" s="113" t="s">
        <v>289</v>
      </c>
      <c r="B34" s="212"/>
      <c r="C34" s="213"/>
      <c r="D34" s="214"/>
      <c r="E34" s="213"/>
      <c r="F34" s="215"/>
      <c r="G34" s="213"/>
      <c r="H34" s="216"/>
      <c r="I34" s="213"/>
      <c r="J34" s="217"/>
      <c r="K34" s="218"/>
      <c r="L34" s="89"/>
      <c r="M34" s="89"/>
    </row>
    <row r="35" spans="1:13" x14ac:dyDescent="0.2">
      <c r="A35" s="101" t="s">
        <v>290</v>
      </c>
      <c r="B35" s="219" t="s">
        <v>205</v>
      </c>
      <c r="C35" s="220">
        <f>IF(B35="Y", 1, 0)</f>
        <v>0</v>
      </c>
      <c r="D35" s="221" t="s">
        <v>205</v>
      </c>
      <c r="E35" s="220">
        <f>IF(D35="Y", 1, 0)</f>
        <v>0</v>
      </c>
      <c r="F35" s="222" t="s">
        <v>205</v>
      </c>
      <c r="G35" s="220">
        <f>IF(F35="Y", 1, 0)</f>
        <v>0</v>
      </c>
      <c r="H35" s="223" t="s">
        <v>205</v>
      </c>
      <c r="I35" s="220">
        <f>IF(H35="Y", 1, 0)</f>
        <v>0</v>
      </c>
      <c r="J35" s="224" t="s">
        <v>205</v>
      </c>
      <c r="K35" s="225">
        <f>IF(J35="Y", -1, 0)</f>
        <v>0</v>
      </c>
      <c r="L35" s="89"/>
      <c r="M35" s="89"/>
    </row>
    <row r="36" spans="1:13" x14ac:dyDescent="0.2">
      <c r="A36" s="101" t="s">
        <v>291</v>
      </c>
      <c r="B36" s="219" t="s">
        <v>205</v>
      </c>
      <c r="C36" s="220">
        <f>IF(B36="Y", 2, 0)</f>
        <v>0</v>
      </c>
      <c r="D36" s="221" t="s">
        <v>205</v>
      </c>
      <c r="E36" s="220">
        <f>IF(D36="Y", 2, 0)</f>
        <v>0</v>
      </c>
      <c r="F36" s="222" t="s">
        <v>205</v>
      </c>
      <c r="G36" s="220">
        <f>IF(F36="Y", 2, 0)</f>
        <v>0</v>
      </c>
      <c r="H36" s="223" t="s">
        <v>205</v>
      </c>
      <c r="I36" s="220">
        <f>IF(H36="Y", 2, 0)</f>
        <v>0</v>
      </c>
      <c r="J36" s="224" t="s">
        <v>205</v>
      </c>
      <c r="K36" s="225">
        <f>IF(J36="Y", -1, 0)</f>
        <v>0</v>
      </c>
      <c r="L36" s="89"/>
      <c r="M36" s="89"/>
    </row>
    <row r="37" spans="1:13" x14ac:dyDescent="0.2">
      <c r="A37" s="101" t="s">
        <v>292</v>
      </c>
      <c r="B37" s="219" t="s">
        <v>205</v>
      </c>
      <c r="C37" s="220">
        <f>IF(B37="Y", 1, 0)</f>
        <v>0</v>
      </c>
      <c r="D37" s="221" t="s">
        <v>205</v>
      </c>
      <c r="E37" s="220">
        <f>IF(D37="Y", 1, 0)</f>
        <v>0</v>
      </c>
      <c r="F37" s="222" t="s">
        <v>205</v>
      </c>
      <c r="G37" s="220">
        <f>IF(F37="Y", 2, 0)</f>
        <v>0</v>
      </c>
      <c r="H37" s="223" t="s">
        <v>205</v>
      </c>
      <c r="I37" s="220">
        <f>IF(H37="Y", 2, 0)</f>
        <v>0</v>
      </c>
      <c r="J37" s="224" t="s">
        <v>205</v>
      </c>
      <c r="K37" s="225">
        <f>IF(J37="Y", 2, 0)</f>
        <v>0</v>
      </c>
      <c r="L37" s="89"/>
      <c r="M37" s="89"/>
    </row>
    <row r="38" spans="1:13" x14ac:dyDescent="0.2">
      <c r="A38" s="101" t="s">
        <v>293</v>
      </c>
      <c r="B38" s="219" t="s">
        <v>205</v>
      </c>
      <c r="C38" s="220">
        <f>IF(B38="Y", 1, 0)</f>
        <v>0</v>
      </c>
      <c r="D38" s="221" t="s">
        <v>205</v>
      </c>
      <c r="E38" s="220">
        <f>IF(D38="Y", 1, 0)</f>
        <v>0</v>
      </c>
      <c r="F38" s="222" t="s">
        <v>205</v>
      </c>
      <c r="G38" s="220">
        <f>IF(F38="Y", 1, 0)</f>
        <v>0</v>
      </c>
      <c r="H38" s="223" t="s">
        <v>205</v>
      </c>
      <c r="I38" s="220">
        <f>IF(H38="Y", 1, 0)</f>
        <v>0</v>
      </c>
      <c r="J38" s="224" t="s">
        <v>205</v>
      </c>
      <c r="K38" s="225">
        <f>IF(J38="Y", 2, 0)</f>
        <v>0</v>
      </c>
      <c r="L38" s="89"/>
      <c r="M38" s="89"/>
    </row>
    <row r="39" spans="1:13" ht="13.5" thickBot="1" x14ac:dyDescent="0.25">
      <c r="A39" s="114" t="s">
        <v>294</v>
      </c>
      <c r="B39" s="243" t="s">
        <v>205</v>
      </c>
      <c r="C39" s="244">
        <f>IF(B39="Y", -1, 0)</f>
        <v>0</v>
      </c>
      <c r="D39" s="245" t="s">
        <v>205</v>
      </c>
      <c r="E39" s="244">
        <f>IF(D39="Y", -1, 0)</f>
        <v>0</v>
      </c>
      <c r="F39" s="246" t="s">
        <v>205</v>
      </c>
      <c r="G39" s="244">
        <f>IF(F39="Y", -1, 0)</f>
        <v>0</v>
      </c>
      <c r="H39" s="247" t="s">
        <v>205</v>
      </c>
      <c r="I39" s="244">
        <f>IF(H39="Y", -1, 0)</f>
        <v>0</v>
      </c>
      <c r="J39" s="248" t="s">
        <v>205</v>
      </c>
      <c r="K39" s="249">
        <f>IF(J39="Y", 1, 0)</f>
        <v>0</v>
      </c>
      <c r="L39" s="89"/>
      <c r="M39" s="89"/>
    </row>
    <row r="40" spans="1:13" ht="13.5" thickTop="1" x14ac:dyDescent="0.2">
      <c r="A40" s="118" t="s">
        <v>295</v>
      </c>
      <c r="B40" s="250" t="s">
        <v>205</v>
      </c>
      <c r="C40" s="251">
        <f>IF(B40="Y", 1, 0)</f>
        <v>0</v>
      </c>
      <c r="D40" s="252" t="s">
        <v>205</v>
      </c>
      <c r="E40" s="251">
        <f>IF(D40="Y", 1, 0)</f>
        <v>0</v>
      </c>
      <c r="F40" s="253" t="s">
        <v>205</v>
      </c>
      <c r="G40" s="251">
        <f>IF(F40="Y", 1, 0)</f>
        <v>0</v>
      </c>
      <c r="H40" s="254" t="s">
        <v>205</v>
      </c>
      <c r="I40" s="251">
        <f>IF(H40="Y", 1, 0)</f>
        <v>0</v>
      </c>
      <c r="J40" s="255" t="s">
        <v>205</v>
      </c>
      <c r="K40" s="256">
        <f>IF(J40="Y", 2, 0)</f>
        <v>0</v>
      </c>
      <c r="L40" s="89"/>
      <c r="M40" s="89"/>
    </row>
    <row r="41" spans="1:13" ht="13.5" thickBot="1" x14ac:dyDescent="0.25">
      <c r="A41" s="122" t="s">
        <v>296</v>
      </c>
      <c r="B41" s="226" t="s">
        <v>205</v>
      </c>
      <c r="C41" s="227">
        <f>IF(B41="Y", -1, 0)</f>
        <v>0</v>
      </c>
      <c r="D41" s="228" t="s">
        <v>205</v>
      </c>
      <c r="E41" s="227">
        <f>IF(D41="Y", -1, 0)</f>
        <v>0</v>
      </c>
      <c r="F41" s="229" t="s">
        <v>205</v>
      </c>
      <c r="G41" s="227">
        <f>IF(F41="Y", 1, 0)</f>
        <v>0</v>
      </c>
      <c r="H41" s="230" t="s">
        <v>205</v>
      </c>
      <c r="I41" s="227">
        <f>IF(H41="Y", 1, 0)</f>
        <v>0</v>
      </c>
      <c r="J41" s="231" t="s">
        <v>205</v>
      </c>
      <c r="K41" s="232">
        <f>IF(J41="Y", 2, 0)</f>
        <v>0</v>
      </c>
      <c r="L41" s="89"/>
      <c r="M41" s="89"/>
    </row>
    <row r="42" spans="1:13" ht="13.5" thickBot="1" x14ac:dyDescent="0.25">
      <c r="A42" s="87" t="s">
        <v>297</v>
      </c>
      <c r="B42" s="233"/>
      <c r="D42" s="234"/>
      <c r="F42" s="235"/>
      <c r="H42" s="236"/>
      <c r="J42" s="237"/>
      <c r="L42" s="89"/>
      <c r="M42" s="89"/>
    </row>
    <row r="43" spans="1:13" x14ac:dyDescent="0.2">
      <c r="A43" s="113" t="s">
        <v>298</v>
      </c>
      <c r="B43" s="212" t="s">
        <v>205</v>
      </c>
      <c r="C43" s="213">
        <f>IF(B43="Y", 2, 0)</f>
        <v>0</v>
      </c>
      <c r="D43" s="214" t="s">
        <v>205</v>
      </c>
      <c r="E43" s="213">
        <f>IF(D43="Y", 1, 0)</f>
        <v>0</v>
      </c>
      <c r="F43" s="215" t="s">
        <v>205</v>
      </c>
      <c r="G43" s="213">
        <f>IF(F43="Y", 2, 0)</f>
        <v>0</v>
      </c>
      <c r="H43" s="216" t="s">
        <v>205</v>
      </c>
      <c r="I43" s="213">
        <f>IF(H43="Y", 1, 0)</f>
        <v>0</v>
      </c>
      <c r="J43" s="217" t="s">
        <v>205</v>
      </c>
      <c r="K43" s="218">
        <f>IF(J43="Y", 1, 0)</f>
        <v>0</v>
      </c>
      <c r="L43" s="89"/>
      <c r="M43" s="89"/>
    </row>
    <row r="44" spans="1:13" x14ac:dyDescent="0.2">
      <c r="A44" s="102" t="s">
        <v>299</v>
      </c>
      <c r="B44" s="219" t="s">
        <v>205</v>
      </c>
      <c r="C44" s="220">
        <f>IF(B44="Y", 2, 0)</f>
        <v>0</v>
      </c>
      <c r="D44" s="221" t="s">
        <v>205</v>
      </c>
      <c r="E44" s="220">
        <f>IF(D44="Y", 2, 0)</f>
        <v>0</v>
      </c>
      <c r="F44" s="222" t="s">
        <v>205</v>
      </c>
      <c r="G44" s="220">
        <f>IF(F44="Y", 2, 0)</f>
        <v>0</v>
      </c>
      <c r="H44" s="223" t="s">
        <v>205</v>
      </c>
      <c r="I44" s="220">
        <f>IF(H44="Y", 2, 0)</f>
        <v>0</v>
      </c>
      <c r="J44" s="224" t="s">
        <v>205</v>
      </c>
      <c r="K44" s="225">
        <f>IF(J44="Y", 2, 0)</f>
        <v>0</v>
      </c>
      <c r="L44" s="89"/>
      <c r="M44" s="89"/>
    </row>
    <row r="45" spans="1:13" x14ac:dyDescent="0.2">
      <c r="A45" s="102" t="s">
        <v>295</v>
      </c>
      <c r="B45" s="219" t="s">
        <v>205</v>
      </c>
      <c r="C45" s="220">
        <f>IF(B45="Y", 1, 0)</f>
        <v>0</v>
      </c>
      <c r="D45" s="221" t="s">
        <v>205</v>
      </c>
      <c r="E45" s="220">
        <f>IF(D45="Y", 1, 0)</f>
        <v>0</v>
      </c>
      <c r="F45" s="222" t="s">
        <v>205</v>
      </c>
      <c r="G45" s="220">
        <f>IF(F45="Y", 1, 0)</f>
        <v>0</v>
      </c>
      <c r="H45" s="223" t="s">
        <v>205</v>
      </c>
      <c r="I45" s="220">
        <f>IF(H45="Y", 1, 0)</f>
        <v>0</v>
      </c>
      <c r="J45" s="224" t="s">
        <v>205</v>
      </c>
      <c r="K45" s="225">
        <f>IF(J45="Y", 2, 0)</f>
        <v>0</v>
      </c>
      <c r="L45" s="89"/>
      <c r="M45" s="89"/>
    </row>
    <row r="46" spans="1:13" x14ac:dyDescent="0.2">
      <c r="A46" s="102" t="s">
        <v>300</v>
      </c>
      <c r="B46" s="219" t="s">
        <v>205</v>
      </c>
      <c r="C46" s="220">
        <f>IF(B46="Y", -1, 0)</f>
        <v>0</v>
      </c>
      <c r="D46" s="221" t="s">
        <v>205</v>
      </c>
      <c r="E46" s="220">
        <f>IF(D46="Y", -1, 0)</f>
        <v>0</v>
      </c>
      <c r="F46" s="222" t="s">
        <v>205</v>
      </c>
      <c r="G46" s="220">
        <f>IF(F46="Y", 1, 0)</f>
        <v>0</v>
      </c>
      <c r="H46" s="223" t="s">
        <v>205</v>
      </c>
      <c r="I46" s="220">
        <f>IF(H46="Y", 1, 0)</f>
        <v>0</v>
      </c>
      <c r="J46" s="224" t="s">
        <v>205</v>
      </c>
      <c r="K46" s="225">
        <f>IF(J46="Y", 2, 0)</f>
        <v>0</v>
      </c>
      <c r="L46" s="89"/>
      <c r="M46" s="89"/>
    </row>
    <row r="47" spans="1:13" x14ac:dyDescent="0.2">
      <c r="A47" s="102" t="s">
        <v>301</v>
      </c>
      <c r="B47" s="219" t="s">
        <v>205</v>
      </c>
      <c r="C47" s="220">
        <f>IF(B47="Y", 2, 0)</f>
        <v>0</v>
      </c>
      <c r="D47" s="221" t="s">
        <v>205</v>
      </c>
      <c r="E47" s="220">
        <f>IF(D47="Y", 2, 0)</f>
        <v>0</v>
      </c>
      <c r="F47" s="222" t="s">
        <v>205</v>
      </c>
      <c r="G47" s="220">
        <f>IF(F47="Y", 2, 0)</f>
        <v>0</v>
      </c>
      <c r="H47" s="223" t="s">
        <v>205</v>
      </c>
      <c r="I47" s="220">
        <f>IF(H47="Y", 2, 0)</f>
        <v>0</v>
      </c>
      <c r="J47" s="224" t="s">
        <v>205</v>
      </c>
      <c r="K47" s="225">
        <f>IF(J47="Y", -1, 0)</f>
        <v>0</v>
      </c>
      <c r="L47" s="89"/>
      <c r="M47" s="89"/>
    </row>
    <row r="48" spans="1:13" x14ac:dyDescent="0.2">
      <c r="A48" s="102" t="s">
        <v>302</v>
      </c>
      <c r="B48" s="219" t="s">
        <v>205</v>
      </c>
      <c r="C48" s="220">
        <f>IF(B48="Y", 1, 0)</f>
        <v>0</v>
      </c>
      <c r="D48" s="221" t="s">
        <v>205</v>
      </c>
      <c r="E48" s="220">
        <f>IF(D48="Y", -1, 0)</f>
        <v>0</v>
      </c>
      <c r="F48" s="222" t="s">
        <v>205</v>
      </c>
      <c r="G48" s="220">
        <f>IF(F48="Y", 1, 0)</f>
        <v>0</v>
      </c>
      <c r="H48" s="223" t="s">
        <v>205</v>
      </c>
      <c r="I48" s="220">
        <f>IF(H48="Y", -1, 0)</f>
        <v>0</v>
      </c>
      <c r="J48" s="224" t="s">
        <v>205</v>
      </c>
      <c r="K48" s="225">
        <f>IF(J48="Y", 1, 0)</f>
        <v>0</v>
      </c>
      <c r="L48" s="89"/>
      <c r="M48" s="89"/>
    </row>
    <row r="49" spans="1:13" x14ac:dyDescent="0.2">
      <c r="A49" s="102" t="s">
        <v>303</v>
      </c>
      <c r="B49" s="219" t="s">
        <v>205</v>
      </c>
      <c r="C49" s="220">
        <f>IF(B49="Y", 2, 0)</f>
        <v>0</v>
      </c>
      <c r="D49" s="221" t="s">
        <v>205</v>
      </c>
      <c r="E49" s="220">
        <f>IF(D49="Y", 2, 0)</f>
        <v>0</v>
      </c>
      <c r="F49" s="222" t="s">
        <v>205</v>
      </c>
      <c r="G49" s="220">
        <f>IF(F49="Y", 2, 0)</f>
        <v>0</v>
      </c>
      <c r="H49" s="223" t="s">
        <v>205</v>
      </c>
      <c r="I49" s="220">
        <f>IF(H49="Y", 2, 0)</f>
        <v>0</v>
      </c>
      <c r="J49" s="224" t="s">
        <v>205</v>
      </c>
      <c r="K49" s="225">
        <f>IF(J49="Y", -1, 0)</f>
        <v>0</v>
      </c>
      <c r="L49" s="89"/>
      <c r="M49" s="89"/>
    </row>
    <row r="50" spans="1:13" x14ac:dyDescent="0.2">
      <c r="A50" s="102" t="s">
        <v>304</v>
      </c>
      <c r="B50" s="219" t="s">
        <v>205</v>
      </c>
      <c r="C50" s="220">
        <f>IF(B50="Y", -1, 0)</f>
        <v>0</v>
      </c>
      <c r="D50" s="221" t="s">
        <v>205</v>
      </c>
      <c r="E50" s="220">
        <f>IF(D50="Y", -1, 0)</f>
        <v>0</v>
      </c>
      <c r="F50" s="222" t="s">
        <v>205</v>
      </c>
      <c r="G50" s="220">
        <f>IF(F50="Y", -1, 0)</f>
        <v>0</v>
      </c>
      <c r="H50" s="223" t="s">
        <v>205</v>
      </c>
      <c r="I50" s="220">
        <f>IF(H50="Y", -1, 0)</f>
        <v>0</v>
      </c>
      <c r="J50" s="224" t="s">
        <v>205</v>
      </c>
      <c r="K50" s="225">
        <f>IF(J50="Y", 1, 0)</f>
        <v>0</v>
      </c>
      <c r="L50" s="89"/>
      <c r="M50" s="89"/>
    </row>
    <row r="51" spans="1:13" ht="13.5" thickBot="1" x14ac:dyDescent="0.25">
      <c r="A51" s="122" t="s">
        <v>305</v>
      </c>
      <c r="B51" s="226" t="s">
        <v>205</v>
      </c>
      <c r="C51" s="227">
        <f>IF(B51="Y", 1, 0)</f>
        <v>0</v>
      </c>
      <c r="D51" s="228" t="s">
        <v>205</v>
      </c>
      <c r="E51" s="227">
        <f>IF(D51="Y", 2, 0)</f>
        <v>0</v>
      </c>
      <c r="F51" s="229" t="s">
        <v>205</v>
      </c>
      <c r="G51" s="227">
        <f>IF(F51="Y", 1, 0)</f>
        <v>0</v>
      </c>
      <c r="H51" s="230" t="s">
        <v>205</v>
      </c>
      <c r="I51" s="227">
        <f>IF(H51="Y", 2, 0)</f>
        <v>0</v>
      </c>
      <c r="J51" s="231" t="s">
        <v>205</v>
      </c>
      <c r="K51" s="232">
        <f>IF(J51="Y", 1, 0)</f>
        <v>0</v>
      </c>
      <c r="L51" s="89"/>
      <c r="M51" s="89"/>
    </row>
    <row r="52" spans="1:13" ht="13.5" thickBot="1" x14ac:dyDescent="0.25">
      <c r="A52" s="87" t="s">
        <v>306</v>
      </c>
      <c r="B52" s="233"/>
      <c r="D52" s="234"/>
      <c r="F52" s="235"/>
      <c r="H52" s="236"/>
      <c r="J52" s="237"/>
      <c r="L52" s="89"/>
      <c r="M52" s="89"/>
    </row>
    <row r="53" spans="1:13" x14ac:dyDescent="0.2">
      <c r="A53" s="113" t="s">
        <v>307</v>
      </c>
      <c r="B53" s="212" t="s">
        <v>205</v>
      </c>
      <c r="C53" s="213">
        <f>IF(B53="Y", 2, 0)</f>
        <v>0</v>
      </c>
      <c r="D53" s="214" t="s">
        <v>205</v>
      </c>
      <c r="E53" s="213">
        <f t="shared" ref="E53:E58" si="14">IF(D53="Y", 1, 0)</f>
        <v>0</v>
      </c>
      <c r="F53" s="215" t="s">
        <v>205</v>
      </c>
      <c r="G53" s="213">
        <f>IF(F53="Y", 2, 0)</f>
        <v>0</v>
      </c>
      <c r="H53" s="216" t="s">
        <v>205</v>
      </c>
      <c r="I53" s="213">
        <f>IF(H53="Y", 2, 0)</f>
        <v>0</v>
      </c>
      <c r="J53" s="217" t="s">
        <v>205</v>
      </c>
      <c r="K53" s="218">
        <f>IF(J53="Y", 1, 0)</f>
        <v>0</v>
      </c>
      <c r="L53" s="89"/>
      <c r="M53" s="89"/>
    </row>
    <row r="54" spans="1:13" x14ac:dyDescent="0.2">
      <c r="A54" s="102" t="s">
        <v>308</v>
      </c>
      <c r="B54" s="219" t="s">
        <v>205</v>
      </c>
      <c r="C54" s="220">
        <f>IF(B54="Y", 2, 0)</f>
        <v>0</v>
      </c>
      <c r="D54" s="221" t="s">
        <v>205</v>
      </c>
      <c r="E54" s="220">
        <f t="shared" si="14"/>
        <v>0</v>
      </c>
      <c r="F54" s="222" t="s">
        <v>205</v>
      </c>
      <c r="G54" s="220">
        <f>IF(F54="Y", 2, 0)</f>
        <v>0</v>
      </c>
      <c r="H54" s="223" t="s">
        <v>205</v>
      </c>
      <c r="I54" s="220">
        <f>IF(H54="Y", 1, 0)</f>
        <v>0</v>
      </c>
      <c r="J54" s="224" t="s">
        <v>205</v>
      </c>
      <c r="K54" s="225">
        <f>IF(J54="Y", 1, 0)</f>
        <v>0</v>
      </c>
      <c r="L54" s="89"/>
      <c r="M54" s="89"/>
    </row>
    <row r="55" spans="1:13" x14ac:dyDescent="0.2">
      <c r="A55" s="102" t="s">
        <v>309</v>
      </c>
      <c r="B55" s="219" t="s">
        <v>205</v>
      </c>
      <c r="C55" s="220">
        <f>IF(B55="Y", 2, 0)</f>
        <v>0</v>
      </c>
      <c r="D55" s="221" t="s">
        <v>205</v>
      </c>
      <c r="E55" s="220">
        <f t="shared" si="14"/>
        <v>0</v>
      </c>
      <c r="F55" s="222" t="s">
        <v>205</v>
      </c>
      <c r="G55" s="220">
        <f>IF(F55="Y", 2, 0)</f>
        <v>0</v>
      </c>
      <c r="H55" s="223" t="s">
        <v>205</v>
      </c>
      <c r="I55" s="220">
        <f>IF(H55="Y", 2, 0)</f>
        <v>0</v>
      </c>
      <c r="J55" s="224" t="s">
        <v>205</v>
      </c>
      <c r="K55" s="225">
        <f>IF(J55="Y", 2, 0)</f>
        <v>0</v>
      </c>
      <c r="L55" s="89"/>
      <c r="M55" s="89"/>
    </row>
    <row r="56" spans="1:13" x14ac:dyDescent="0.2">
      <c r="A56" s="102" t="s">
        <v>310</v>
      </c>
      <c r="B56" s="219" t="s">
        <v>205</v>
      </c>
      <c r="C56" s="220">
        <f>IF(B56="Y", 2, 0)</f>
        <v>0</v>
      </c>
      <c r="D56" s="221" t="s">
        <v>205</v>
      </c>
      <c r="E56" s="220">
        <f t="shared" si="14"/>
        <v>0</v>
      </c>
      <c r="F56" s="222" t="s">
        <v>205</v>
      </c>
      <c r="G56" s="220">
        <f>IF(F56="Y", 2, 0)</f>
        <v>0</v>
      </c>
      <c r="H56" s="223" t="s">
        <v>205</v>
      </c>
      <c r="I56" s="220">
        <f>IF(H56="Y", 1, 0)</f>
        <v>0</v>
      </c>
      <c r="J56" s="224" t="s">
        <v>205</v>
      </c>
      <c r="K56" s="225">
        <f>IF(J56="Y", -1, 0)</f>
        <v>0</v>
      </c>
      <c r="L56" s="89"/>
      <c r="M56" s="89"/>
    </row>
    <row r="57" spans="1:13" x14ac:dyDescent="0.2">
      <c r="A57" s="102" t="s">
        <v>311</v>
      </c>
      <c r="B57" s="219" t="s">
        <v>205</v>
      </c>
      <c r="C57" s="220">
        <f>IF(B57="Y", 2, 0)</f>
        <v>0</v>
      </c>
      <c r="D57" s="221" t="s">
        <v>205</v>
      </c>
      <c r="E57" s="220">
        <f t="shared" si="14"/>
        <v>0</v>
      </c>
      <c r="F57" s="222" t="s">
        <v>205</v>
      </c>
      <c r="G57" s="220">
        <f>IF(F57="Y", 2, 0)</f>
        <v>0</v>
      </c>
      <c r="H57" s="223" t="s">
        <v>205</v>
      </c>
      <c r="I57" s="220">
        <f>IF(H57="Y", 1, 0)</f>
        <v>0</v>
      </c>
      <c r="J57" s="224" t="s">
        <v>205</v>
      </c>
      <c r="K57" s="225">
        <f>IF(J57="Y", 1, 0)</f>
        <v>0</v>
      </c>
      <c r="L57" s="89"/>
      <c r="M57" s="89"/>
    </row>
    <row r="58" spans="1:13" x14ac:dyDescent="0.2">
      <c r="A58" s="102" t="s">
        <v>312</v>
      </c>
      <c r="B58" s="219" t="s">
        <v>205</v>
      </c>
      <c r="C58" s="220">
        <f>IF(B58="Y", 1, 0)</f>
        <v>0</v>
      </c>
      <c r="D58" s="221" t="s">
        <v>205</v>
      </c>
      <c r="E58" s="220">
        <f t="shared" si="14"/>
        <v>0</v>
      </c>
      <c r="F58" s="222" t="s">
        <v>205</v>
      </c>
      <c r="G58" s="220">
        <f>IF(F58="Y", 1, 0)</f>
        <v>0</v>
      </c>
      <c r="H58" s="223" t="s">
        <v>205</v>
      </c>
      <c r="I58" s="220">
        <f>IF(H58="Y", 1, 0)</f>
        <v>0</v>
      </c>
      <c r="J58" s="224" t="s">
        <v>205</v>
      </c>
      <c r="K58" s="225">
        <f>IF(J58="Y", 2, 0)</f>
        <v>0</v>
      </c>
      <c r="L58" s="89"/>
      <c r="M58" s="89"/>
    </row>
    <row r="59" spans="1:13" ht="13.5" thickBot="1" x14ac:dyDescent="0.25">
      <c r="A59" s="122" t="s">
        <v>313</v>
      </c>
      <c r="B59" s="226" t="s">
        <v>205</v>
      </c>
      <c r="C59" s="227">
        <f>IF(B59="Y", -1, 0)</f>
        <v>0</v>
      </c>
      <c r="D59" s="228" t="s">
        <v>205</v>
      </c>
      <c r="E59" s="227">
        <f>IF(D59="Y", -1, 0)</f>
        <v>0</v>
      </c>
      <c r="F59" s="229" t="s">
        <v>205</v>
      </c>
      <c r="G59" s="227">
        <f>IF(F59="Y", -1, 0)</f>
        <v>0</v>
      </c>
      <c r="H59" s="230" t="s">
        <v>205</v>
      </c>
      <c r="I59" s="227">
        <f>IF(H59="Y", -1, 0)</f>
        <v>0</v>
      </c>
      <c r="J59" s="231" t="s">
        <v>205</v>
      </c>
      <c r="K59" s="232">
        <f>IF(J59="Y", 1, 0)</f>
        <v>0</v>
      </c>
      <c r="L59" s="89"/>
      <c r="M59" s="89"/>
    </row>
    <row r="60" spans="1:13" ht="13.5" thickBot="1" x14ac:dyDescent="0.25">
      <c r="A60" s="87" t="s">
        <v>314</v>
      </c>
      <c r="B60" s="233"/>
      <c r="D60" s="234"/>
      <c r="F60" s="235"/>
      <c r="H60" s="236"/>
      <c r="J60" s="237"/>
      <c r="L60" s="89"/>
      <c r="M60" s="89"/>
    </row>
    <row r="61" spans="1:13" x14ac:dyDescent="0.2">
      <c r="A61" s="123" t="s">
        <v>315</v>
      </c>
      <c r="B61" s="212" t="s">
        <v>205</v>
      </c>
      <c r="C61" s="213">
        <f>IF(B61="Y", 2, 0)</f>
        <v>0</v>
      </c>
      <c r="D61" s="214" t="s">
        <v>205</v>
      </c>
      <c r="E61" s="213">
        <f>IF(D61="Y", 1, 0)</f>
        <v>0</v>
      </c>
      <c r="F61" s="215" t="s">
        <v>205</v>
      </c>
      <c r="G61" s="213">
        <f>IF(F61="Y", 2, 0)</f>
        <v>0</v>
      </c>
      <c r="H61" s="216" t="s">
        <v>205</v>
      </c>
      <c r="I61" s="213">
        <f>IF(H61="Y", 1, 0)</f>
        <v>0</v>
      </c>
      <c r="J61" s="217" t="s">
        <v>205</v>
      </c>
      <c r="K61" s="218">
        <f>IF(J61="Y", 1, 0)</f>
        <v>0</v>
      </c>
      <c r="L61" s="89"/>
      <c r="M61" s="89"/>
    </row>
    <row r="62" spans="1:13" x14ac:dyDescent="0.2">
      <c r="A62" s="102" t="s">
        <v>276</v>
      </c>
      <c r="B62" s="219" t="s">
        <v>205</v>
      </c>
      <c r="C62" s="220">
        <f>IF(B62="Y", 2, 0)</f>
        <v>0</v>
      </c>
      <c r="D62" s="221" t="s">
        <v>205</v>
      </c>
      <c r="E62" s="220">
        <f>IF(D62="Y", 2, 0)</f>
        <v>0</v>
      </c>
      <c r="F62" s="222" t="s">
        <v>205</v>
      </c>
      <c r="G62" s="220">
        <f>IF(F62="Y", 2, 0)</f>
        <v>0</v>
      </c>
      <c r="H62" s="223" t="s">
        <v>205</v>
      </c>
      <c r="I62" s="220">
        <f>IF(H62="Y", 2, 0)</f>
        <v>0</v>
      </c>
      <c r="J62" s="224" t="s">
        <v>205</v>
      </c>
      <c r="K62" s="225">
        <f>IF(J62="Y", 1, 0)</f>
        <v>0</v>
      </c>
      <c r="L62" s="89"/>
      <c r="M62" s="89"/>
    </row>
    <row r="63" spans="1:13" x14ac:dyDescent="0.2">
      <c r="A63" s="102" t="s">
        <v>316</v>
      </c>
      <c r="B63" s="219" t="s">
        <v>205</v>
      </c>
      <c r="C63" s="220">
        <f>IF(B63="Y", 1, 0)</f>
        <v>0</v>
      </c>
      <c r="D63" s="221" t="s">
        <v>205</v>
      </c>
      <c r="E63" s="220">
        <f>IF(D63="Y", 1, 0)</f>
        <v>0</v>
      </c>
      <c r="F63" s="222" t="s">
        <v>205</v>
      </c>
      <c r="G63" s="220">
        <f>IF(F63="Y", 1, 0)</f>
        <v>0</v>
      </c>
      <c r="H63" s="223" t="s">
        <v>205</v>
      </c>
      <c r="I63" s="220">
        <f>IF(H63="Y", 1, 0)</f>
        <v>0</v>
      </c>
      <c r="J63" s="224" t="s">
        <v>205</v>
      </c>
      <c r="K63" s="225">
        <f>IF(J63="Y", 1, 0)</f>
        <v>0</v>
      </c>
      <c r="L63" s="89"/>
      <c r="M63" s="89"/>
    </row>
    <row r="64" spans="1:13" x14ac:dyDescent="0.2">
      <c r="A64" s="102" t="s">
        <v>317</v>
      </c>
      <c r="B64" s="219" t="s">
        <v>205</v>
      </c>
      <c r="C64" s="220">
        <f>IF(B64="Y", 2, 0)</f>
        <v>0</v>
      </c>
      <c r="D64" s="221" t="s">
        <v>205</v>
      </c>
      <c r="E64" s="220">
        <f>IF(D64="Y", 2, 0)</f>
        <v>0</v>
      </c>
      <c r="F64" s="222" t="s">
        <v>205</v>
      </c>
      <c r="G64" s="220">
        <f>IF(F64="Y", 2, 0)</f>
        <v>0</v>
      </c>
      <c r="H64" s="223" t="s">
        <v>205</v>
      </c>
      <c r="I64" s="220">
        <f>IF(H64="Y", 2, 0)</f>
        <v>0</v>
      </c>
      <c r="J64" s="224" t="s">
        <v>205</v>
      </c>
      <c r="K64" s="225">
        <f>IF(J64="Y", -1, 0)</f>
        <v>0</v>
      </c>
      <c r="L64" s="89"/>
      <c r="M64" s="89"/>
    </row>
    <row r="65" spans="1:14" x14ac:dyDescent="0.2">
      <c r="A65" s="102" t="s">
        <v>305</v>
      </c>
      <c r="B65" s="219" t="s">
        <v>205</v>
      </c>
      <c r="C65" s="220">
        <f>IF(B65="Y", 1, 0)</f>
        <v>0</v>
      </c>
      <c r="D65" s="221" t="s">
        <v>205</v>
      </c>
      <c r="E65" s="220">
        <f>IF(D65="Y", 2, 0)</f>
        <v>0</v>
      </c>
      <c r="F65" s="222" t="s">
        <v>205</v>
      </c>
      <c r="G65" s="220">
        <f>IF(F65="Y", 1, 0)</f>
        <v>0</v>
      </c>
      <c r="H65" s="223" t="s">
        <v>205</v>
      </c>
      <c r="I65" s="220">
        <f>IF(H65="Y", 2, 0)</f>
        <v>0</v>
      </c>
      <c r="J65" s="224" t="s">
        <v>205</v>
      </c>
      <c r="K65" s="225">
        <f>IF(J65="Y", 1, 0)</f>
        <v>0</v>
      </c>
      <c r="L65" s="89"/>
      <c r="M65" s="89"/>
    </row>
    <row r="66" spans="1:14" x14ac:dyDescent="0.2">
      <c r="A66" s="102" t="s">
        <v>318</v>
      </c>
      <c r="B66" s="219" t="s">
        <v>205</v>
      </c>
      <c r="C66" s="220">
        <f>IF(B66="Y", 2, 0)</f>
        <v>0</v>
      </c>
      <c r="D66" s="221" t="s">
        <v>205</v>
      </c>
      <c r="E66" s="220">
        <f>IF(D66="Y", 1, 0)</f>
        <v>0</v>
      </c>
      <c r="F66" s="222" t="s">
        <v>205</v>
      </c>
      <c r="G66" s="220">
        <f>IF(F66="Y", 2, 0)</f>
        <v>0</v>
      </c>
      <c r="H66" s="223" t="s">
        <v>205</v>
      </c>
      <c r="I66" s="220">
        <f>IF(H66="Y", 1, 0)</f>
        <v>0</v>
      </c>
      <c r="J66" s="224" t="s">
        <v>205</v>
      </c>
      <c r="K66" s="225">
        <f>IF(J66="Y", 1, 0)</f>
        <v>0</v>
      </c>
      <c r="L66" s="89"/>
      <c r="M66" s="89"/>
    </row>
    <row r="67" spans="1:14" x14ac:dyDescent="0.2">
      <c r="A67" s="102" t="s">
        <v>319</v>
      </c>
      <c r="B67" s="219" t="s">
        <v>205</v>
      </c>
      <c r="C67" s="220">
        <f>IF(B67="Y", 2, 0)</f>
        <v>0</v>
      </c>
      <c r="D67" s="221" t="s">
        <v>205</v>
      </c>
      <c r="E67" s="220">
        <f>IF(D67="Y", 2, 0)</f>
        <v>0</v>
      </c>
      <c r="F67" s="222" t="s">
        <v>205</v>
      </c>
      <c r="G67" s="220">
        <f>IF(F67="Y", 2, 0)</f>
        <v>0</v>
      </c>
      <c r="H67" s="223" t="s">
        <v>205</v>
      </c>
      <c r="I67" s="220">
        <f>IF(H67="Y", 2, 0)</f>
        <v>0</v>
      </c>
      <c r="J67" s="224" t="s">
        <v>205</v>
      </c>
      <c r="K67" s="225">
        <f>IF(J67="Y", -1, 0)</f>
        <v>0</v>
      </c>
      <c r="L67" s="89"/>
      <c r="M67" s="89"/>
    </row>
    <row r="68" spans="1:14" x14ac:dyDescent="0.2">
      <c r="A68" s="102" t="s">
        <v>320</v>
      </c>
      <c r="B68" s="219" t="s">
        <v>205</v>
      </c>
      <c r="C68" s="220">
        <f>IF(B68="Y", 2, 0)</f>
        <v>0</v>
      </c>
      <c r="D68" s="221" t="s">
        <v>205</v>
      </c>
      <c r="E68" s="220">
        <f>IF(D68="Y", 2, 0)</f>
        <v>0</v>
      </c>
      <c r="F68" s="222" t="s">
        <v>205</v>
      </c>
      <c r="G68" s="220">
        <f>IF(F68="Y", 2, 0)</f>
        <v>0</v>
      </c>
      <c r="H68" s="223" t="s">
        <v>205</v>
      </c>
      <c r="I68" s="220">
        <f>IF(H68="Y", 2, 0)</f>
        <v>0</v>
      </c>
      <c r="J68" s="224" t="s">
        <v>205</v>
      </c>
      <c r="K68" s="225">
        <f>IF(J68="Y", 1, 0)</f>
        <v>0</v>
      </c>
      <c r="L68" s="89"/>
      <c r="M68" s="89"/>
    </row>
    <row r="69" spans="1:14" x14ac:dyDescent="0.2">
      <c r="A69" s="102" t="s">
        <v>321</v>
      </c>
      <c r="B69" s="219" t="s">
        <v>205</v>
      </c>
      <c r="C69" s="220">
        <f>IF(B69="Y", 2, 0)</f>
        <v>0</v>
      </c>
      <c r="D69" s="221" t="s">
        <v>205</v>
      </c>
      <c r="E69" s="220">
        <f>IF(D69="Y", 2, 0)</f>
        <v>0</v>
      </c>
      <c r="F69" s="222" t="s">
        <v>205</v>
      </c>
      <c r="G69" s="220">
        <f>IF(F69="Y", 1, 0)</f>
        <v>0</v>
      </c>
      <c r="H69" s="223" t="s">
        <v>205</v>
      </c>
      <c r="I69" s="220">
        <f>IF(H69="Y", 1, 0)</f>
        <v>0</v>
      </c>
      <c r="J69" s="224" t="s">
        <v>205</v>
      </c>
      <c r="K69" s="225">
        <f>IF(J69="Y", 1, 0)</f>
        <v>0</v>
      </c>
      <c r="L69" s="89"/>
      <c r="M69" s="89"/>
    </row>
    <row r="70" spans="1:14" x14ac:dyDescent="0.2">
      <c r="A70" s="102" t="s">
        <v>322</v>
      </c>
      <c r="B70" s="219" t="s">
        <v>205</v>
      </c>
      <c r="C70" s="220">
        <f>IF(B70="Y", 2, 0)</f>
        <v>0</v>
      </c>
      <c r="D70" s="221" t="s">
        <v>205</v>
      </c>
      <c r="E70" s="220">
        <f>IF(D70="Y", 2, 0)</f>
        <v>0</v>
      </c>
      <c r="F70" s="222" t="s">
        <v>205</v>
      </c>
      <c r="G70" s="220">
        <f>IF(F70="Y", 2, 0)</f>
        <v>0</v>
      </c>
      <c r="H70" s="223" t="s">
        <v>205</v>
      </c>
      <c r="I70" s="220">
        <f>IF(H70="Y", 2, 0)</f>
        <v>0</v>
      </c>
      <c r="J70" s="224" t="s">
        <v>205</v>
      </c>
      <c r="K70" s="225">
        <f t="shared" ref="K70:K71" si="15">IF(J70="Y", 1, 0)</f>
        <v>0</v>
      </c>
      <c r="L70" s="89"/>
      <c r="M70" s="89"/>
    </row>
    <row r="71" spans="1:14" x14ac:dyDescent="0.2">
      <c r="A71" s="102" t="s">
        <v>323</v>
      </c>
      <c r="B71" s="219" t="s">
        <v>205</v>
      </c>
      <c r="C71" s="220">
        <f>IF(B71="Y", 1, 0)</f>
        <v>0</v>
      </c>
      <c r="D71" s="221" t="s">
        <v>205</v>
      </c>
      <c r="E71" s="220">
        <f>IF(D71="Y", 2, 0)</f>
        <v>0</v>
      </c>
      <c r="F71" s="222" t="s">
        <v>205</v>
      </c>
      <c r="G71" s="220">
        <f>IF(F71="Y", 1, 0)</f>
        <v>0</v>
      </c>
      <c r="H71" s="223" t="s">
        <v>205</v>
      </c>
      <c r="I71" s="220">
        <f>IF(H71="Y", 2, 0)</f>
        <v>0</v>
      </c>
      <c r="J71" s="224" t="s">
        <v>205</v>
      </c>
      <c r="K71" s="225">
        <f t="shared" si="15"/>
        <v>0</v>
      </c>
      <c r="L71" s="89"/>
      <c r="M71" s="89"/>
    </row>
    <row r="72" spans="1:14" x14ac:dyDescent="0.2">
      <c r="A72" s="102" t="s">
        <v>324</v>
      </c>
      <c r="B72" s="219" t="s">
        <v>205</v>
      </c>
      <c r="C72" s="220">
        <f>IF(B72="Y", -1, 0)</f>
        <v>0</v>
      </c>
      <c r="D72" s="221" t="s">
        <v>205</v>
      </c>
      <c r="E72" s="220">
        <f>IF(D72="Y", -1, 0)</f>
        <v>0</v>
      </c>
      <c r="F72" s="222" t="s">
        <v>205</v>
      </c>
      <c r="G72" s="220">
        <f>IF(F72="Y", -1, 0)</f>
        <v>0</v>
      </c>
      <c r="H72" s="223" t="s">
        <v>205</v>
      </c>
      <c r="I72" s="220">
        <f>IF(H72="Y", -1, 0)</f>
        <v>0</v>
      </c>
      <c r="J72" s="224" t="s">
        <v>205</v>
      </c>
      <c r="K72" s="225">
        <f>IF(J72="Y", -1, 0)</f>
        <v>0</v>
      </c>
      <c r="L72" s="89"/>
      <c r="M72" s="89"/>
      <c r="N72" s="88"/>
    </row>
    <row r="73" spans="1:14" x14ac:dyDescent="0.2">
      <c r="A73" s="102" t="s">
        <v>325</v>
      </c>
      <c r="B73" s="219" t="s">
        <v>205</v>
      </c>
      <c r="C73" s="220">
        <f>IF(B73="Y", -1, 0)</f>
        <v>0</v>
      </c>
      <c r="D73" s="221" t="s">
        <v>205</v>
      </c>
      <c r="E73" s="220">
        <f>IF(D73="Y", -1, 0)</f>
        <v>0</v>
      </c>
      <c r="F73" s="222" t="s">
        <v>205</v>
      </c>
      <c r="G73" s="220">
        <f>IF(F73="Y", -1, 0)</f>
        <v>0</v>
      </c>
      <c r="H73" s="223" t="s">
        <v>205</v>
      </c>
      <c r="I73" s="220">
        <f>IF(H73="Y", -1, 0)</f>
        <v>0</v>
      </c>
      <c r="J73" s="224" t="s">
        <v>205</v>
      </c>
      <c r="K73" s="225">
        <f>IF(J73="Y", -1, 0)</f>
        <v>0</v>
      </c>
      <c r="L73" s="89"/>
      <c r="M73" s="89"/>
      <c r="N73" s="88"/>
    </row>
    <row r="74" spans="1:14" ht="13.5" thickBot="1" x14ac:dyDescent="0.25">
      <c r="A74" s="122" t="s">
        <v>326</v>
      </c>
      <c r="B74" s="226" t="s">
        <v>205</v>
      </c>
      <c r="C74" s="227">
        <f>IF(B74="Y", -1, 0)</f>
        <v>0</v>
      </c>
      <c r="D74" s="228" t="s">
        <v>205</v>
      </c>
      <c r="E74" s="227">
        <f>IF(D74="Y", -1, 0)</f>
        <v>0</v>
      </c>
      <c r="F74" s="229" t="s">
        <v>205</v>
      </c>
      <c r="G74" s="227">
        <f>IF(F74="Y", -1, 0)</f>
        <v>0</v>
      </c>
      <c r="H74" s="230" t="s">
        <v>205</v>
      </c>
      <c r="I74" s="227">
        <f>IF(H74="Y", -1, 0)</f>
        <v>0</v>
      </c>
      <c r="J74" s="231" t="s">
        <v>205</v>
      </c>
      <c r="K74" s="232">
        <f>IF(J74="Y", -1, 0)</f>
        <v>0</v>
      </c>
      <c r="L74" s="89"/>
      <c r="M74" s="89"/>
      <c r="N74" s="88"/>
    </row>
    <row r="75" spans="1:14" ht="13.5" thickBot="1" x14ac:dyDescent="0.25">
      <c r="A75" s="87" t="s">
        <v>327</v>
      </c>
      <c r="B75" s="233"/>
      <c r="D75" s="234"/>
      <c r="F75" s="235"/>
      <c r="H75" s="236"/>
      <c r="J75" s="237"/>
      <c r="L75" s="89"/>
      <c r="M75" s="89"/>
      <c r="N75" s="88"/>
    </row>
    <row r="76" spans="1:14" x14ac:dyDescent="0.2">
      <c r="A76" s="124" t="s">
        <v>328</v>
      </c>
      <c r="B76" s="212" t="s">
        <v>205</v>
      </c>
      <c r="C76" s="213">
        <f>IF(B76="Y", -1, 0)</f>
        <v>0</v>
      </c>
      <c r="D76" s="214" t="s">
        <v>205</v>
      </c>
      <c r="E76" s="213">
        <f>IF(D76="Y", 1, 0)</f>
        <v>0</v>
      </c>
      <c r="F76" s="215" t="s">
        <v>205</v>
      </c>
      <c r="G76" s="213">
        <f>IF(F76="Y", -1, 0)</f>
        <v>0</v>
      </c>
      <c r="H76" s="216" t="s">
        <v>205</v>
      </c>
      <c r="I76" s="213">
        <f>IF(H76="Y", 1, 0)</f>
        <v>0</v>
      </c>
      <c r="J76" s="217" t="s">
        <v>205</v>
      </c>
      <c r="K76" s="218">
        <f>IF(J76="Y", -1, 0)</f>
        <v>0</v>
      </c>
      <c r="L76" s="89"/>
      <c r="M76" s="89"/>
      <c r="N76" s="88"/>
    </row>
    <row r="77" spans="1:14" x14ac:dyDescent="0.2">
      <c r="A77" s="101" t="s">
        <v>329</v>
      </c>
      <c r="B77" s="219"/>
      <c r="C77" s="220">
        <f>IF(B77="Y", -1, 0)</f>
        <v>0</v>
      </c>
      <c r="D77" s="221"/>
      <c r="E77" s="220">
        <f>IF(D77="Y", -1, 0)</f>
        <v>0</v>
      </c>
      <c r="F77" s="222"/>
      <c r="G77" s="220">
        <f>IF(F77="Y", -1, 0)</f>
        <v>0</v>
      </c>
      <c r="H77" s="223"/>
      <c r="I77" s="220">
        <f>IF(H77="Y", -1, 0)</f>
        <v>0</v>
      </c>
      <c r="J77" s="224"/>
      <c r="K77" s="225">
        <f>IF(J77="Y", -1, 0)</f>
        <v>0</v>
      </c>
      <c r="L77" s="89"/>
      <c r="M77" s="89"/>
      <c r="N77" s="88"/>
    </row>
    <row r="78" spans="1:14" x14ac:dyDescent="0.2">
      <c r="A78" s="101" t="s">
        <v>330</v>
      </c>
      <c r="B78" s="219" t="s">
        <v>205</v>
      </c>
      <c r="C78" s="220">
        <f>IF(B78="Y", 1, 0)</f>
        <v>0</v>
      </c>
      <c r="D78" s="221" t="s">
        <v>205</v>
      </c>
      <c r="E78" s="220">
        <f>IF(D78="Y", 1, 0)</f>
        <v>0</v>
      </c>
      <c r="F78" s="222" t="s">
        <v>205</v>
      </c>
      <c r="G78" s="220">
        <f>IF(F78="Y", 1, 0)</f>
        <v>0</v>
      </c>
      <c r="H78" s="223" t="s">
        <v>205</v>
      </c>
      <c r="I78" s="220">
        <f>IF(H78="Y", 1, 0)</f>
        <v>0</v>
      </c>
      <c r="J78" s="224" t="s">
        <v>205</v>
      </c>
      <c r="K78" s="225">
        <f>IF(J78="Y", 1, 0)</f>
        <v>0</v>
      </c>
      <c r="L78" s="89"/>
      <c r="M78" s="89"/>
      <c r="N78" s="88"/>
    </row>
    <row r="79" spans="1:14" x14ac:dyDescent="0.2">
      <c r="A79" s="101" t="s">
        <v>331</v>
      </c>
      <c r="B79" s="219" t="s">
        <v>205</v>
      </c>
      <c r="C79" s="220">
        <f>IF(B79="Y", 2, 0)</f>
        <v>0</v>
      </c>
      <c r="D79" s="221" t="s">
        <v>205</v>
      </c>
      <c r="E79" s="220">
        <f>IF(D79="Y", 2, 0)</f>
        <v>0</v>
      </c>
      <c r="F79" s="222" t="s">
        <v>205</v>
      </c>
      <c r="G79" s="220">
        <f>IF(F79="Y", 2, 0)</f>
        <v>0</v>
      </c>
      <c r="H79" s="223" t="s">
        <v>205</v>
      </c>
      <c r="I79" s="220">
        <f>IF(H79="Y", 2, 0)</f>
        <v>0</v>
      </c>
      <c r="J79" s="224" t="s">
        <v>205</v>
      </c>
      <c r="K79" s="225">
        <f>IF(J79="Y", 2, 0)</f>
        <v>0</v>
      </c>
      <c r="L79" s="89"/>
      <c r="M79" s="89"/>
      <c r="N79" s="88"/>
    </row>
    <row r="80" spans="1:14" x14ac:dyDescent="0.2">
      <c r="A80" s="101" t="s">
        <v>332</v>
      </c>
      <c r="B80" s="219" t="s">
        <v>205</v>
      </c>
      <c r="C80" s="220">
        <f>IF(B80="Y", 1, 0)</f>
        <v>0</v>
      </c>
      <c r="D80" s="221" t="s">
        <v>205</v>
      </c>
      <c r="E80" s="220">
        <f>IF(D80="Y", 1, 0)</f>
        <v>0</v>
      </c>
      <c r="F80" s="222" t="s">
        <v>205</v>
      </c>
      <c r="G80" s="220">
        <f>IF(F80="Y", 1, 0)</f>
        <v>0</v>
      </c>
      <c r="H80" s="223" t="s">
        <v>205</v>
      </c>
      <c r="I80" s="220">
        <f>IF(H80="Y", 1, 0)</f>
        <v>0</v>
      </c>
      <c r="J80" s="224" t="s">
        <v>205</v>
      </c>
      <c r="K80" s="225">
        <f>IF(J80="Y", 1, 0)</f>
        <v>0</v>
      </c>
      <c r="L80" s="89"/>
      <c r="M80" s="89"/>
      <c r="N80" s="88"/>
    </row>
    <row r="81" spans="1:14" x14ac:dyDescent="0.2">
      <c r="A81" s="101" t="s">
        <v>333</v>
      </c>
      <c r="B81" s="219" t="s">
        <v>205</v>
      </c>
      <c r="C81" s="220">
        <f>IF(B81="Y", 1, 0)</f>
        <v>0</v>
      </c>
      <c r="D81" s="221" t="s">
        <v>205</v>
      </c>
      <c r="E81" s="220">
        <f>IF(D81="Y", 1, 0)</f>
        <v>0</v>
      </c>
      <c r="F81" s="222" t="s">
        <v>205</v>
      </c>
      <c r="G81" s="220">
        <f>IF(F81="Y", 1, 0)</f>
        <v>0</v>
      </c>
      <c r="H81" s="223" t="s">
        <v>205</v>
      </c>
      <c r="I81" s="220">
        <f>IF(H81="Y", 1, 0)</f>
        <v>0</v>
      </c>
      <c r="J81" s="224" t="s">
        <v>205</v>
      </c>
      <c r="K81" s="225">
        <f>IF(J81="Y", -1, 0)</f>
        <v>0</v>
      </c>
      <c r="L81" s="89"/>
      <c r="M81" s="89"/>
      <c r="N81" s="88"/>
    </row>
    <row r="82" spans="1:14" x14ac:dyDescent="0.2">
      <c r="A82" s="125" t="s">
        <v>334</v>
      </c>
      <c r="B82" s="219" t="s">
        <v>205</v>
      </c>
      <c r="C82" s="220">
        <f>IF(B82="Y", 1, 0)</f>
        <v>0</v>
      </c>
      <c r="D82" s="221" t="s">
        <v>205</v>
      </c>
      <c r="E82" s="220">
        <f>IF(D82="Y", 1, 0)</f>
        <v>0</v>
      </c>
      <c r="F82" s="222" t="s">
        <v>205</v>
      </c>
      <c r="G82" s="220">
        <f>IF(F82="Y", 1, 0)</f>
        <v>0</v>
      </c>
      <c r="H82" s="223" t="s">
        <v>205</v>
      </c>
      <c r="I82" s="220">
        <f>IF(H82="Y", 1, 0)</f>
        <v>0</v>
      </c>
      <c r="J82" s="224" t="s">
        <v>205</v>
      </c>
      <c r="K82" s="225">
        <f>IF(J82="Y", 2, 0)</f>
        <v>0</v>
      </c>
      <c r="L82" s="89"/>
      <c r="M82" s="89"/>
      <c r="N82" s="88"/>
    </row>
    <row r="83" spans="1:14" ht="13.5" thickBot="1" x14ac:dyDescent="0.25">
      <c r="A83" s="114" t="s">
        <v>335</v>
      </c>
      <c r="B83" s="243" t="s">
        <v>205</v>
      </c>
      <c r="C83" s="244">
        <f>IF(B83="Y", 1, 0)</f>
        <v>0</v>
      </c>
      <c r="D83" s="245" t="s">
        <v>205</v>
      </c>
      <c r="E83" s="244">
        <f>IF(D83="Y", 1, 0)</f>
        <v>0</v>
      </c>
      <c r="F83" s="246" t="s">
        <v>205</v>
      </c>
      <c r="G83" s="244">
        <f>IF(F83="Y", 1, 0)</f>
        <v>0</v>
      </c>
      <c r="H83" s="247" t="s">
        <v>205</v>
      </c>
      <c r="I83" s="244">
        <f>IF(H83="Y", 1, 0)</f>
        <v>0</v>
      </c>
      <c r="J83" s="248" t="s">
        <v>205</v>
      </c>
      <c r="K83" s="249">
        <f>IF(J83="Y", 2, 0)</f>
        <v>0</v>
      </c>
      <c r="L83" s="89"/>
      <c r="M83" s="89"/>
      <c r="N83" s="88"/>
    </row>
    <row r="84" spans="1:14" ht="14.25" thickTop="1" thickBot="1" x14ac:dyDescent="0.25">
      <c r="A84" s="126" t="s">
        <v>336</v>
      </c>
      <c r="B84" s="257" t="s">
        <v>205</v>
      </c>
      <c r="C84" s="258">
        <f>IF(B84="Y", 1, 0)</f>
        <v>0</v>
      </c>
      <c r="D84" s="259" t="s">
        <v>205</v>
      </c>
      <c r="E84" s="258">
        <f>IF(D84="Y", 1, 0)</f>
        <v>0</v>
      </c>
      <c r="F84" s="260" t="s">
        <v>205</v>
      </c>
      <c r="G84" s="258">
        <f>IF(F84="Y", 1, 0)</f>
        <v>0</v>
      </c>
      <c r="H84" s="261" t="s">
        <v>205</v>
      </c>
      <c r="I84" s="258">
        <f>IF(H84="Y", 1, 0)</f>
        <v>0</v>
      </c>
      <c r="J84" s="262" t="s">
        <v>205</v>
      </c>
      <c r="K84" s="263">
        <f>IF(J84="Y", 1, 0)</f>
        <v>0</v>
      </c>
      <c r="L84" s="89"/>
      <c r="M84" s="89"/>
      <c r="N84" s="88"/>
    </row>
    <row r="85" spans="1:14" ht="13.5" thickBot="1" x14ac:dyDescent="0.25">
      <c r="A85" s="87" t="s">
        <v>337</v>
      </c>
      <c r="B85" s="233"/>
      <c r="D85" s="234"/>
      <c r="F85" s="235"/>
      <c r="H85" s="236"/>
      <c r="J85" s="237"/>
      <c r="L85" s="89"/>
      <c r="M85" s="89"/>
      <c r="N85" s="88"/>
    </row>
    <row r="86" spans="1:14" x14ac:dyDescent="0.2">
      <c r="A86" s="90" t="s">
        <v>338</v>
      </c>
      <c r="B86" s="212"/>
      <c r="C86" s="213"/>
      <c r="D86" s="214"/>
      <c r="E86" s="213"/>
      <c r="F86" s="215"/>
      <c r="G86" s="213"/>
      <c r="H86" s="216"/>
      <c r="I86" s="213"/>
      <c r="J86" s="217"/>
      <c r="K86" s="218"/>
      <c r="L86" s="89"/>
      <c r="M86" s="89"/>
      <c r="N86" s="88"/>
    </row>
    <row r="87" spans="1:14" x14ac:dyDescent="0.2">
      <c r="A87" s="101" t="s">
        <v>339</v>
      </c>
      <c r="B87" s="219" t="s">
        <v>205</v>
      </c>
      <c r="C87" s="220">
        <f>IF(B87="Y", 2, 0)</f>
        <v>0</v>
      </c>
      <c r="D87" s="221" t="s">
        <v>205</v>
      </c>
      <c r="E87" s="220">
        <f>IF(D87="Y", 2, 0)</f>
        <v>0</v>
      </c>
      <c r="F87" s="222" t="s">
        <v>205</v>
      </c>
      <c r="G87" s="220">
        <f>IF(F87="Y", 2, 0)</f>
        <v>0</v>
      </c>
      <c r="H87" s="223" t="s">
        <v>205</v>
      </c>
      <c r="I87" s="220">
        <f>IF(H87="Y", 2, 0)</f>
        <v>0</v>
      </c>
      <c r="J87" s="224" t="s">
        <v>205</v>
      </c>
      <c r="K87" s="225">
        <f>IF(J87="Y", 2, 0)</f>
        <v>0</v>
      </c>
      <c r="L87" s="89"/>
      <c r="M87" s="89"/>
      <c r="N87" s="88"/>
    </row>
    <row r="88" spans="1:14" x14ac:dyDescent="0.2">
      <c r="A88" s="101" t="s">
        <v>340</v>
      </c>
      <c r="B88" s="219" t="s">
        <v>205</v>
      </c>
      <c r="C88" s="220">
        <f>IF(B88="Y", 1, 0)</f>
        <v>0</v>
      </c>
      <c r="D88" s="221" t="s">
        <v>205</v>
      </c>
      <c r="E88" s="220">
        <f>IF(D88="Y", 1, 0)</f>
        <v>0</v>
      </c>
      <c r="F88" s="222" t="s">
        <v>205</v>
      </c>
      <c r="G88" s="220">
        <f>IF(F88="Y", 1, 0)</f>
        <v>0</v>
      </c>
      <c r="H88" s="223" t="s">
        <v>205</v>
      </c>
      <c r="I88" s="220">
        <f>IF(H88="Y", 1, 0)</f>
        <v>0</v>
      </c>
      <c r="J88" s="224" t="s">
        <v>205</v>
      </c>
      <c r="K88" s="225">
        <f>IF(J88="Y", 1, 0)</f>
        <v>0</v>
      </c>
      <c r="L88" s="89"/>
      <c r="M88" s="89"/>
      <c r="N88" s="88"/>
    </row>
    <row r="89" spans="1:14" x14ac:dyDescent="0.2">
      <c r="A89" s="101" t="s">
        <v>341</v>
      </c>
      <c r="B89" s="219" t="s">
        <v>205</v>
      </c>
      <c r="C89" s="220">
        <f>IF(B89="Y", 1, 0)</f>
        <v>0</v>
      </c>
      <c r="D89" s="221" t="s">
        <v>205</v>
      </c>
      <c r="E89" s="220">
        <f>IF(D89="Y", 1, 0)</f>
        <v>0</v>
      </c>
      <c r="F89" s="222" t="s">
        <v>205</v>
      </c>
      <c r="G89" s="220">
        <f>IF(F89="Y", 1, 0)</f>
        <v>0</v>
      </c>
      <c r="H89" s="223" t="s">
        <v>205</v>
      </c>
      <c r="I89" s="220">
        <f>IF(H89="Y", 1, 0)</f>
        <v>0</v>
      </c>
      <c r="J89" s="224" t="s">
        <v>205</v>
      </c>
      <c r="K89" s="225">
        <f>IF(J89="Y", 1, 0)</f>
        <v>0</v>
      </c>
      <c r="L89" s="89"/>
      <c r="M89" s="89"/>
      <c r="N89" s="88"/>
    </row>
    <row r="90" spans="1:14" x14ac:dyDescent="0.2">
      <c r="A90" s="101" t="s">
        <v>342</v>
      </c>
      <c r="B90" s="219" t="s">
        <v>205</v>
      </c>
      <c r="C90" s="220">
        <f>IF(B90="Y", 2, 0)</f>
        <v>0</v>
      </c>
      <c r="D90" s="221" t="s">
        <v>205</v>
      </c>
      <c r="E90" s="220">
        <f>IF(D90="Y", 2, 0)</f>
        <v>0</v>
      </c>
      <c r="F90" s="222" t="s">
        <v>205</v>
      </c>
      <c r="G90" s="220">
        <f>IF(F90="Y", 2, 0)</f>
        <v>0</v>
      </c>
      <c r="H90" s="223" t="s">
        <v>205</v>
      </c>
      <c r="I90" s="220">
        <f>IF(H90="Y", 2, 0)</f>
        <v>0</v>
      </c>
      <c r="J90" s="224" t="s">
        <v>205</v>
      </c>
      <c r="K90" s="225">
        <f>IF(J90="Y", 2, 0)</f>
        <v>0</v>
      </c>
      <c r="L90" s="89"/>
      <c r="M90" s="89"/>
      <c r="N90" s="88"/>
    </row>
    <row r="91" spans="1:14" ht="13.5" thickBot="1" x14ac:dyDescent="0.25">
      <c r="A91" s="114" t="s">
        <v>343</v>
      </c>
      <c r="B91" s="243" t="s">
        <v>205</v>
      </c>
      <c r="C91" s="244">
        <f>IF(B91="Y", 1, 0)</f>
        <v>0</v>
      </c>
      <c r="D91" s="245" t="s">
        <v>205</v>
      </c>
      <c r="E91" s="244">
        <f>IF(D91="Y", 1, 0)</f>
        <v>0</v>
      </c>
      <c r="F91" s="246" t="s">
        <v>205</v>
      </c>
      <c r="G91" s="244">
        <f>IF(F91="Y", 1, 0)</f>
        <v>0</v>
      </c>
      <c r="H91" s="247" t="s">
        <v>205</v>
      </c>
      <c r="I91" s="244">
        <f>IF(H91="Y", 1, 0)</f>
        <v>0</v>
      </c>
      <c r="J91" s="248" t="s">
        <v>205</v>
      </c>
      <c r="K91" s="249">
        <f>IF(J91="Y", 1, 0)</f>
        <v>0</v>
      </c>
      <c r="L91" s="89"/>
      <c r="M91" s="89"/>
    </row>
    <row r="92" spans="1:14" ht="13.5" thickTop="1" x14ac:dyDescent="0.2">
      <c r="A92" s="130" t="s">
        <v>344</v>
      </c>
      <c r="B92" s="250"/>
      <c r="C92" s="251"/>
      <c r="D92" s="252"/>
      <c r="E92" s="251"/>
      <c r="F92" s="253"/>
      <c r="G92" s="251"/>
      <c r="H92" s="254"/>
      <c r="I92" s="251"/>
      <c r="J92" s="255"/>
      <c r="K92" s="256"/>
      <c r="L92" s="89"/>
      <c r="M92" s="89"/>
    </row>
    <row r="93" spans="1:14" x14ac:dyDescent="0.2">
      <c r="A93" s="101" t="s">
        <v>345</v>
      </c>
      <c r="B93" s="219" t="s">
        <v>205</v>
      </c>
      <c r="C93" s="220">
        <f>IF(B93="Y", 2, 0)</f>
        <v>0</v>
      </c>
      <c r="D93" s="221" t="s">
        <v>205</v>
      </c>
      <c r="E93" s="220">
        <f>IF(D93="Y", 2, 0)</f>
        <v>0</v>
      </c>
      <c r="F93" s="222" t="s">
        <v>205</v>
      </c>
      <c r="G93" s="220">
        <f>IF(F93="Y", 2, 0)</f>
        <v>0</v>
      </c>
      <c r="H93" s="223" t="s">
        <v>205</v>
      </c>
      <c r="I93" s="220">
        <f>IF(H93="Y", 2, 0)</f>
        <v>0</v>
      </c>
      <c r="J93" s="224" t="s">
        <v>205</v>
      </c>
      <c r="K93" s="225">
        <f>IF(J93="Y", 2, 0)</f>
        <v>0</v>
      </c>
      <c r="L93" s="89"/>
      <c r="M93" s="89"/>
    </row>
    <row r="94" spans="1:14" x14ac:dyDescent="0.2">
      <c r="A94" s="101" t="s">
        <v>346</v>
      </c>
      <c r="B94" s="219" t="s">
        <v>205</v>
      </c>
      <c r="C94" s="220">
        <f>IF(B94="Y", 2, 0)</f>
        <v>0</v>
      </c>
      <c r="D94" s="221" t="s">
        <v>205</v>
      </c>
      <c r="E94" s="220">
        <f>IF(D94="Y", 2, 0)</f>
        <v>0</v>
      </c>
      <c r="F94" s="222" t="s">
        <v>205</v>
      </c>
      <c r="G94" s="220">
        <f>IF(F94="Y", 2, 0)</f>
        <v>0</v>
      </c>
      <c r="H94" s="223" t="s">
        <v>205</v>
      </c>
      <c r="I94" s="220">
        <f>IF(H94="Y", 2, 0)</f>
        <v>0</v>
      </c>
      <c r="J94" s="224" t="s">
        <v>205</v>
      </c>
      <c r="K94" s="225">
        <f>IF(J94="Y", 2, 0)</f>
        <v>0</v>
      </c>
      <c r="L94" s="89"/>
      <c r="M94" s="89"/>
      <c r="N94" s="88"/>
    </row>
    <row r="95" spans="1:14" x14ac:dyDescent="0.2">
      <c r="A95" s="101" t="s">
        <v>347</v>
      </c>
      <c r="B95" s="219" t="s">
        <v>205</v>
      </c>
      <c r="C95" s="220">
        <f>IF(B95="Y", 1, 0)</f>
        <v>0</v>
      </c>
      <c r="D95" s="221" t="s">
        <v>205</v>
      </c>
      <c r="E95" s="220">
        <f>IF(D95="Y", 1, 0)</f>
        <v>0</v>
      </c>
      <c r="F95" s="222" t="s">
        <v>205</v>
      </c>
      <c r="G95" s="220">
        <f>IF(F95="Y", 1, 0)</f>
        <v>0</v>
      </c>
      <c r="H95" s="223" t="s">
        <v>205</v>
      </c>
      <c r="I95" s="220">
        <f>IF(H95="Y", 1, 0)</f>
        <v>0</v>
      </c>
      <c r="J95" s="224" t="s">
        <v>205</v>
      </c>
      <c r="K95" s="225">
        <f>IF(J95="Y", 1, 0)</f>
        <v>0</v>
      </c>
      <c r="L95" s="89"/>
      <c r="M95" s="89"/>
    </row>
    <row r="96" spans="1:14" ht="13.5" thickBot="1" x14ac:dyDescent="0.25">
      <c r="A96" s="103" t="s">
        <v>348</v>
      </c>
      <c r="B96" s="226" t="s">
        <v>205</v>
      </c>
      <c r="C96" s="227">
        <f>IF(B96="Y", -1, 0)</f>
        <v>0</v>
      </c>
      <c r="D96" s="228" t="s">
        <v>205</v>
      </c>
      <c r="E96" s="227">
        <f>IF(D96="Y", 1, 0)</f>
        <v>0</v>
      </c>
      <c r="F96" s="229" t="s">
        <v>205</v>
      </c>
      <c r="G96" s="227">
        <f>IF(F96="Y", -1, 0)</f>
        <v>0</v>
      </c>
      <c r="H96" s="230" t="s">
        <v>205</v>
      </c>
      <c r="I96" s="227">
        <f>IF(H96="Y", 1, 0)</f>
        <v>0</v>
      </c>
      <c r="J96" s="231" t="s">
        <v>205</v>
      </c>
      <c r="K96" s="232">
        <f>IF(J96="Y", 1, 0)</f>
        <v>0</v>
      </c>
      <c r="L96" s="89"/>
      <c r="M96" s="89"/>
    </row>
    <row r="97" spans="1:13" ht="13.5" thickBot="1" x14ac:dyDescent="0.25">
      <c r="A97" s="131" t="s">
        <v>349</v>
      </c>
      <c r="B97" s="233"/>
      <c r="D97" s="234"/>
      <c r="F97" s="235"/>
      <c r="H97" s="236"/>
      <c r="J97" s="237"/>
      <c r="L97" s="89"/>
      <c r="M97" s="89"/>
    </row>
    <row r="98" spans="1:13" x14ac:dyDescent="0.2">
      <c r="A98" s="90" t="s">
        <v>350</v>
      </c>
      <c r="B98" s="212"/>
      <c r="C98" s="213"/>
      <c r="D98" s="214"/>
      <c r="E98" s="213"/>
      <c r="F98" s="215"/>
      <c r="G98" s="213"/>
      <c r="H98" s="216"/>
      <c r="I98" s="213"/>
      <c r="J98" s="217"/>
      <c r="K98" s="218"/>
      <c r="L98" s="89"/>
      <c r="M98" s="89"/>
    </row>
    <row r="99" spans="1:13" x14ac:dyDescent="0.2">
      <c r="A99" s="101" t="s">
        <v>351</v>
      </c>
      <c r="B99" s="219" t="s">
        <v>205</v>
      </c>
      <c r="C99" s="220">
        <f>IF(B99="Y", 1, 0)</f>
        <v>0</v>
      </c>
      <c r="D99" s="221" t="s">
        <v>205</v>
      </c>
      <c r="E99" s="220">
        <f>IF(D99="Y", 1, 0)</f>
        <v>0</v>
      </c>
      <c r="F99" s="222" t="s">
        <v>205</v>
      </c>
      <c r="G99" s="220">
        <f>IF(F99="Y", 1, 0)</f>
        <v>0</v>
      </c>
      <c r="H99" s="223" t="s">
        <v>205</v>
      </c>
      <c r="I99" s="220">
        <f>IF(H99="Y", 1, 0)</f>
        <v>0</v>
      </c>
      <c r="J99" s="224" t="s">
        <v>205</v>
      </c>
      <c r="K99" s="225">
        <f t="shared" ref="K99:K104" si="16">IF(J99="Y", 1, 0)</f>
        <v>0</v>
      </c>
      <c r="L99" s="89"/>
      <c r="M99" s="89"/>
    </row>
    <row r="100" spans="1:13" x14ac:dyDescent="0.2">
      <c r="A100" s="101" t="s">
        <v>352</v>
      </c>
      <c r="B100" s="219" t="s">
        <v>205</v>
      </c>
      <c r="C100" s="220">
        <f>IF(B100="Y", 2, 0)</f>
        <v>0</v>
      </c>
      <c r="D100" s="221" t="s">
        <v>205</v>
      </c>
      <c r="E100" s="220">
        <f>IF(D100="Y", 1, 0)</f>
        <v>0</v>
      </c>
      <c r="F100" s="222" t="s">
        <v>205</v>
      </c>
      <c r="G100" s="220">
        <f>IF(F100="Y", 2, 0)</f>
        <v>0</v>
      </c>
      <c r="H100" s="223" t="s">
        <v>205</v>
      </c>
      <c r="I100" s="220">
        <f>IF(H100="Y", 1, 0)</f>
        <v>0</v>
      </c>
      <c r="J100" s="224" t="s">
        <v>205</v>
      </c>
      <c r="K100" s="225">
        <f t="shared" si="16"/>
        <v>0</v>
      </c>
      <c r="L100" s="89"/>
      <c r="M100" s="89"/>
    </row>
    <row r="101" spans="1:13" x14ac:dyDescent="0.2">
      <c r="A101" s="101" t="s">
        <v>353</v>
      </c>
      <c r="B101" s="219" t="s">
        <v>205</v>
      </c>
      <c r="C101" s="220">
        <f>IF(B101="Y", 2, 0)</f>
        <v>0</v>
      </c>
      <c r="D101" s="221" t="s">
        <v>205</v>
      </c>
      <c r="E101" s="220">
        <f>IF(D101="Y", 2, 0)</f>
        <v>0</v>
      </c>
      <c r="F101" s="222" t="s">
        <v>205</v>
      </c>
      <c r="G101" s="220">
        <f>IF(F101="Y", 2, 0)</f>
        <v>0</v>
      </c>
      <c r="H101" s="223" t="s">
        <v>205</v>
      </c>
      <c r="I101" s="220">
        <f>IF(H101="Y", 2, 0)</f>
        <v>0</v>
      </c>
      <c r="J101" s="224" t="s">
        <v>205</v>
      </c>
      <c r="K101" s="225">
        <f t="shared" si="16"/>
        <v>0</v>
      </c>
      <c r="L101" s="89"/>
      <c r="M101" s="89"/>
    </row>
    <row r="102" spans="1:13" ht="13.5" thickBot="1" x14ac:dyDescent="0.25">
      <c r="A102" s="103" t="s">
        <v>354</v>
      </c>
      <c r="B102" s="226" t="s">
        <v>205</v>
      </c>
      <c r="C102" s="227">
        <f>IF(B102="Y", 1, 0)</f>
        <v>0</v>
      </c>
      <c r="D102" s="228" t="s">
        <v>205</v>
      </c>
      <c r="E102" s="227">
        <f>IF(D102="Y", 1, 0)</f>
        <v>0</v>
      </c>
      <c r="F102" s="229" t="s">
        <v>205</v>
      </c>
      <c r="G102" s="227">
        <f>IF(F102="Y", 1, 0)</f>
        <v>0</v>
      </c>
      <c r="H102" s="230" t="s">
        <v>205</v>
      </c>
      <c r="I102" s="227">
        <f>IF(H102="Y", 1, 0)</f>
        <v>0</v>
      </c>
      <c r="J102" s="231" t="s">
        <v>205</v>
      </c>
      <c r="K102" s="232">
        <f t="shared" si="16"/>
        <v>0</v>
      </c>
      <c r="L102" s="89"/>
      <c r="M102" s="89"/>
    </row>
    <row r="103" spans="1:13" x14ac:dyDescent="0.2">
      <c r="A103" s="118" t="s">
        <v>355</v>
      </c>
      <c r="B103" s="250" t="s">
        <v>205</v>
      </c>
      <c r="C103" s="251">
        <f>IF(B103="Y", 2, 0)</f>
        <v>0</v>
      </c>
      <c r="D103" s="252" t="s">
        <v>205</v>
      </c>
      <c r="E103" s="251">
        <f>IF(D103="Y", 1, 0)</f>
        <v>0</v>
      </c>
      <c r="F103" s="253" t="s">
        <v>205</v>
      </c>
      <c r="G103" s="251">
        <f>IF(F103="Y", 2, 0)</f>
        <v>0</v>
      </c>
      <c r="H103" s="254" t="s">
        <v>205</v>
      </c>
      <c r="I103" s="251">
        <f>IF(H103="Y", 1, 0)</f>
        <v>0</v>
      </c>
      <c r="J103" s="255" t="s">
        <v>205</v>
      </c>
      <c r="K103" s="256">
        <f t="shared" si="16"/>
        <v>0</v>
      </c>
      <c r="L103" s="89"/>
      <c r="M103" s="89"/>
    </row>
    <row r="104" spans="1:13" x14ac:dyDescent="0.2">
      <c r="A104" s="102" t="s">
        <v>356</v>
      </c>
      <c r="B104" s="219" t="s">
        <v>205</v>
      </c>
      <c r="C104" s="220">
        <f>IF(B104="Y", 2, 0)</f>
        <v>0</v>
      </c>
      <c r="D104" s="221" t="s">
        <v>205</v>
      </c>
      <c r="E104" s="220">
        <f>IF(D104="Y", 2, 0)</f>
        <v>0</v>
      </c>
      <c r="F104" s="222" t="s">
        <v>205</v>
      </c>
      <c r="G104" s="220">
        <f>IF(F104="Y", 2, 0)</f>
        <v>0</v>
      </c>
      <c r="H104" s="223" t="s">
        <v>205</v>
      </c>
      <c r="I104" s="220">
        <f>IF(H104="Y", 2, 0)</f>
        <v>0</v>
      </c>
      <c r="J104" s="224" t="s">
        <v>205</v>
      </c>
      <c r="K104" s="225">
        <f t="shared" si="16"/>
        <v>0</v>
      </c>
      <c r="L104" s="89"/>
      <c r="M104" s="89"/>
    </row>
    <row r="105" spans="1:13" x14ac:dyDescent="0.2">
      <c r="A105" s="102" t="s">
        <v>357</v>
      </c>
      <c r="B105" s="219" t="s">
        <v>205</v>
      </c>
      <c r="C105" s="220">
        <f>IF(B105="Y", 2, 0)</f>
        <v>0</v>
      </c>
      <c r="D105" s="221" t="s">
        <v>205</v>
      </c>
      <c r="E105" s="220">
        <f>IF(D105="Y", 1, 0)</f>
        <v>0</v>
      </c>
      <c r="F105" s="222" t="s">
        <v>205</v>
      </c>
      <c r="G105" s="220">
        <f>IF(F105="Y", 2, 0)</f>
        <v>0</v>
      </c>
      <c r="H105" s="223" t="s">
        <v>205</v>
      </c>
      <c r="I105" s="220">
        <f>IF(H105="Y", 1, 0)</f>
        <v>0</v>
      </c>
      <c r="J105" s="224" t="s">
        <v>205</v>
      </c>
      <c r="K105" s="225">
        <f>IF(J105="Y", 2, 0)</f>
        <v>0</v>
      </c>
      <c r="L105" s="89"/>
      <c r="M105" s="89"/>
    </row>
    <row r="106" spans="1:13" x14ac:dyDescent="0.2">
      <c r="A106" s="102" t="s">
        <v>358</v>
      </c>
      <c r="B106" s="219" t="s">
        <v>205</v>
      </c>
      <c r="C106" s="220" t="s">
        <v>359</v>
      </c>
      <c r="D106" s="221" t="s">
        <v>205</v>
      </c>
      <c r="E106" s="220" t="s">
        <v>359</v>
      </c>
      <c r="F106" s="222" t="s">
        <v>205</v>
      </c>
      <c r="G106" s="220" t="s">
        <v>359</v>
      </c>
      <c r="H106" s="223" t="s">
        <v>205</v>
      </c>
      <c r="I106" s="220" t="s">
        <v>359</v>
      </c>
      <c r="J106" s="224" t="s">
        <v>205</v>
      </c>
      <c r="K106" s="225">
        <f>IF(J106="Y", -1, 0)</f>
        <v>0</v>
      </c>
      <c r="L106" s="89"/>
      <c r="M106" s="89"/>
    </row>
    <row r="107" spans="1:13" x14ac:dyDescent="0.2">
      <c r="A107" s="102" t="s">
        <v>360</v>
      </c>
      <c r="B107" s="219" t="s">
        <v>205</v>
      </c>
      <c r="C107" s="220">
        <f>IF(B107="Y", 2, 0)</f>
        <v>0</v>
      </c>
      <c r="D107" s="221" t="s">
        <v>205</v>
      </c>
      <c r="E107" s="220">
        <f>IF(D107="Y", 2, 0)</f>
        <v>0</v>
      </c>
      <c r="F107" s="222" t="s">
        <v>205</v>
      </c>
      <c r="G107" s="220">
        <f>IF(F107="Y", 1, 0)</f>
        <v>0</v>
      </c>
      <c r="H107" s="223" t="s">
        <v>205</v>
      </c>
      <c r="I107" s="220">
        <f>IF(H107="Y", 1, 0)</f>
        <v>0</v>
      </c>
      <c r="J107" s="224" t="s">
        <v>205</v>
      </c>
      <c r="K107" s="225">
        <f>IF(J107="Y", 1, 0)</f>
        <v>0</v>
      </c>
      <c r="L107" s="89"/>
      <c r="M107" s="89"/>
    </row>
    <row r="108" spans="1:13" x14ac:dyDescent="0.2">
      <c r="A108" s="102" t="s">
        <v>361</v>
      </c>
      <c r="B108" s="219" t="s">
        <v>205</v>
      </c>
      <c r="C108" s="220">
        <f>IF(B108="Y", 2, 0)</f>
        <v>0</v>
      </c>
      <c r="D108" s="221" t="s">
        <v>205</v>
      </c>
      <c r="E108" s="220">
        <f>IF(D108="Y", 2, 0)</f>
        <v>0</v>
      </c>
      <c r="F108" s="222" t="s">
        <v>205</v>
      </c>
      <c r="G108" s="220">
        <f>IF(F108="Y", 1, 0)</f>
        <v>0</v>
      </c>
      <c r="H108" s="223" t="s">
        <v>205</v>
      </c>
      <c r="I108" s="220">
        <f>IF(H108="Y", 1, 0)</f>
        <v>0</v>
      </c>
      <c r="J108" s="224" t="s">
        <v>205</v>
      </c>
      <c r="K108" s="225">
        <f>IF(J108="Y", 1, 0)</f>
        <v>0</v>
      </c>
      <c r="L108" s="89"/>
      <c r="M108" s="89"/>
    </row>
    <row r="109" spans="1:13" ht="13.5" thickBot="1" x14ac:dyDescent="0.25">
      <c r="A109" s="122" t="s">
        <v>362</v>
      </c>
      <c r="B109" s="226" t="s">
        <v>205</v>
      </c>
      <c r="C109" s="227">
        <f>IF(B109="Y", 1, 0)</f>
        <v>0</v>
      </c>
      <c r="D109" s="228" t="s">
        <v>205</v>
      </c>
      <c r="E109" s="227">
        <f>IF(D109="Y", 1, 0)</f>
        <v>0</v>
      </c>
      <c r="F109" s="229" t="s">
        <v>205</v>
      </c>
      <c r="G109" s="227">
        <f>IF(F109="Y", 1, 0)</f>
        <v>0</v>
      </c>
      <c r="H109" s="230" t="s">
        <v>205</v>
      </c>
      <c r="I109" s="227">
        <f>IF(H109="Y", 1, 0)</f>
        <v>0</v>
      </c>
      <c r="J109" s="231" t="s">
        <v>205</v>
      </c>
      <c r="K109" s="232">
        <f>IF(J109="Y", 2, 0)</f>
        <v>0</v>
      </c>
      <c r="L109" s="89"/>
      <c r="M109" s="89"/>
    </row>
    <row r="110" spans="1:13" ht="13.5" thickBot="1" x14ac:dyDescent="0.25">
      <c r="A110" s="131" t="s">
        <v>363</v>
      </c>
      <c r="B110" s="233"/>
      <c r="D110" s="234"/>
      <c r="F110" s="235"/>
      <c r="H110" s="236"/>
      <c r="J110" s="237"/>
      <c r="L110" s="89"/>
      <c r="M110" s="89"/>
    </row>
    <row r="111" spans="1:13" x14ac:dyDescent="0.2">
      <c r="A111" s="113" t="s">
        <v>364</v>
      </c>
      <c r="B111" s="212" t="s">
        <v>205</v>
      </c>
      <c r="C111" s="213">
        <f>IF(B111="Y", -1, 0)</f>
        <v>0</v>
      </c>
      <c r="D111" s="214" t="s">
        <v>205</v>
      </c>
      <c r="E111" s="213">
        <f>IF(D111="Y", -1, 0)</f>
        <v>0</v>
      </c>
      <c r="F111" s="215" t="s">
        <v>205</v>
      </c>
      <c r="G111" s="213">
        <f t="shared" ref="G111:G126" si="17">IF(F111="Y", 1, 0)</f>
        <v>0</v>
      </c>
      <c r="H111" s="216" t="s">
        <v>205</v>
      </c>
      <c r="I111" s="213">
        <f>IF(H111="Y", -1, 0)</f>
        <v>0</v>
      </c>
      <c r="J111" s="217" t="s">
        <v>205</v>
      </c>
      <c r="K111" s="213">
        <f t="shared" ref="K111:K127" si="18">IF(J111="Y", 1, 0)</f>
        <v>0</v>
      </c>
      <c r="L111" s="132" t="s">
        <v>205</v>
      </c>
      <c r="M111" s="94">
        <f>IF(L111="Y", 2, 0)</f>
        <v>0</v>
      </c>
    </row>
    <row r="112" spans="1:13" x14ac:dyDescent="0.2">
      <c r="A112" s="102" t="s">
        <v>365</v>
      </c>
      <c r="B112" s="219" t="s">
        <v>205</v>
      </c>
      <c r="C112" s="220">
        <f>IF(B112="Y", 2, 0)</f>
        <v>0</v>
      </c>
      <c r="D112" s="221" t="s">
        <v>205</v>
      </c>
      <c r="E112" s="220">
        <f>IF(D112="Y", 2, 0)</f>
        <v>0</v>
      </c>
      <c r="F112" s="222" t="s">
        <v>205</v>
      </c>
      <c r="G112" s="220">
        <f>IF(F112="Y", 2, 0)</f>
        <v>0</v>
      </c>
      <c r="H112" s="223" t="s">
        <v>205</v>
      </c>
      <c r="I112" s="220">
        <f>IF(H112="Y", 2, 0)</f>
        <v>0</v>
      </c>
      <c r="J112" s="224" t="s">
        <v>205</v>
      </c>
      <c r="K112" s="220">
        <f>IF(J112="Y", 2, 0)</f>
        <v>0</v>
      </c>
      <c r="L112" s="133" t="s">
        <v>205</v>
      </c>
      <c r="M112" s="99">
        <f t="shared" ref="M112:M113" si="19">IF(L112="Y", 2, 0)</f>
        <v>0</v>
      </c>
    </row>
    <row r="113" spans="1:13" x14ac:dyDescent="0.2">
      <c r="A113" s="102" t="s">
        <v>366</v>
      </c>
      <c r="B113" s="219" t="s">
        <v>205</v>
      </c>
      <c r="C113" s="220">
        <f t="shared" ref="C113:C126" si="20">IF(B113="Y", 1, 0)</f>
        <v>0</v>
      </c>
      <c r="D113" s="221" t="s">
        <v>205</v>
      </c>
      <c r="E113" s="220">
        <f t="shared" ref="E113:E126" si="21">IF(D113="Y", 1, 0)</f>
        <v>0</v>
      </c>
      <c r="F113" s="222" t="s">
        <v>205</v>
      </c>
      <c r="G113" s="220">
        <f t="shared" si="17"/>
        <v>0</v>
      </c>
      <c r="H113" s="223" t="s">
        <v>205</v>
      </c>
      <c r="I113" s="220">
        <f t="shared" ref="I113:I126" si="22">IF(H113="Y", 1, 0)</f>
        <v>0</v>
      </c>
      <c r="J113" s="224" t="s">
        <v>205</v>
      </c>
      <c r="K113" s="220">
        <f t="shared" si="18"/>
        <v>0</v>
      </c>
      <c r="L113" s="133" t="s">
        <v>205</v>
      </c>
      <c r="M113" s="99">
        <f t="shared" si="19"/>
        <v>0</v>
      </c>
    </row>
    <row r="114" spans="1:13" x14ac:dyDescent="0.2">
      <c r="A114" s="102" t="s">
        <v>367</v>
      </c>
      <c r="B114" s="219" t="s">
        <v>205</v>
      </c>
      <c r="C114" s="220">
        <f t="shared" si="20"/>
        <v>0</v>
      </c>
      <c r="D114" s="221" t="s">
        <v>205</v>
      </c>
      <c r="E114" s="220">
        <f t="shared" si="21"/>
        <v>0</v>
      </c>
      <c r="F114" s="222" t="s">
        <v>205</v>
      </c>
      <c r="G114" s="220">
        <f t="shared" si="17"/>
        <v>0</v>
      </c>
      <c r="H114" s="223" t="s">
        <v>205</v>
      </c>
      <c r="I114" s="220">
        <f t="shared" si="22"/>
        <v>0</v>
      </c>
      <c r="J114" s="224" t="s">
        <v>205</v>
      </c>
      <c r="K114" s="220">
        <f t="shared" si="18"/>
        <v>0</v>
      </c>
      <c r="L114" s="133" t="s">
        <v>205</v>
      </c>
      <c r="M114" s="99">
        <f t="shared" ref="M114:M132" si="23">IF(L114="Y", 1, 0)</f>
        <v>0</v>
      </c>
    </row>
    <row r="115" spans="1:13" x14ac:dyDescent="0.2">
      <c r="A115" s="102" t="s">
        <v>368</v>
      </c>
      <c r="B115" s="219" t="s">
        <v>205</v>
      </c>
      <c r="C115" s="220">
        <f>IF(B115="Y", 2, 0)</f>
        <v>0</v>
      </c>
      <c r="D115" s="221" t="s">
        <v>205</v>
      </c>
      <c r="E115" s="220">
        <f>IF(D115="Y", 2, 0)</f>
        <v>0</v>
      </c>
      <c r="F115" s="222" t="s">
        <v>205</v>
      </c>
      <c r="G115" s="220">
        <f>IF(F115="Y", 2, 0)</f>
        <v>0</v>
      </c>
      <c r="H115" s="223" t="s">
        <v>205</v>
      </c>
      <c r="I115" s="220">
        <f>IF(H115="Y", 2, 0)</f>
        <v>0</v>
      </c>
      <c r="J115" s="224" t="s">
        <v>205</v>
      </c>
      <c r="K115" s="220">
        <f>IF(J115="Y", 2, 0)</f>
        <v>0</v>
      </c>
      <c r="L115" s="133" t="s">
        <v>205</v>
      </c>
      <c r="M115" s="99">
        <f>IF(L115="Y", 2, 0)</f>
        <v>0</v>
      </c>
    </row>
    <row r="116" spans="1:13" x14ac:dyDescent="0.2">
      <c r="A116" s="102" t="s">
        <v>369</v>
      </c>
      <c r="B116" s="219" t="s">
        <v>205</v>
      </c>
      <c r="C116" s="220">
        <f>IF(B116="Y", 2, 0)</f>
        <v>0</v>
      </c>
      <c r="D116" s="221" t="s">
        <v>205</v>
      </c>
      <c r="E116" s="220">
        <f>IF(D116="Y", 2, 0)</f>
        <v>0</v>
      </c>
      <c r="F116" s="222" t="s">
        <v>205</v>
      </c>
      <c r="G116" s="220">
        <f>IF(F116="Y", 2, 0)</f>
        <v>0</v>
      </c>
      <c r="H116" s="223" t="s">
        <v>205</v>
      </c>
      <c r="I116" s="220">
        <f>IF(H116="Y", 2, 0)</f>
        <v>0</v>
      </c>
      <c r="J116" s="224" t="s">
        <v>205</v>
      </c>
      <c r="K116" s="220">
        <f>IF(J116="Y", 2, 0)</f>
        <v>0</v>
      </c>
      <c r="L116" s="133" t="s">
        <v>205</v>
      </c>
      <c r="M116" s="99">
        <f>IF(L116="Y", 2, 0)</f>
        <v>0</v>
      </c>
    </row>
    <row r="117" spans="1:13" x14ac:dyDescent="0.2">
      <c r="A117" s="102" t="s">
        <v>370</v>
      </c>
      <c r="B117" s="219" t="s">
        <v>205</v>
      </c>
      <c r="C117" s="220">
        <f>IF(B117="Y", 2, 0)</f>
        <v>0</v>
      </c>
      <c r="D117" s="221" t="s">
        <v>205</v>
      </c>
      <c r="E117" s="220">
        <f>IF(D117="Y", 2, 0)</f>
        <v>0</v>
      </c>
      <c r="F117" s="222" t="s">
        <v>205</v>
      </c>
      <c r="G117" s="220">
        <f>IF(F117="Y", 2, 0)</f>
        <v>0</v>
      </c>
      <c r="H117" s="223" t="s">
        <v>205</v>
      </c>
      <c r="I117" s="220">
        <f>IF(H117="Y", 2, 0)</f>
        <v>0</v>
      </c>
      <c r="J117" s="224" t="s">
        <v>205</v>
      </c>
      <c r="K117" s="220">
        <f>IF(J117="Y", 2, 0)</f>
        <v>0</v>
      </c>
      <c r="L117" s="133" t="s">
        <v>205</v>
      </c>
      <c r="M117" s="99">
        <f>IF(L117="Y", 2, 0)</f>
        <v>0</v>
      </c>
    </row>
    <row r="118" spans="1:13" x14ac:dyDescent="0.2">
      <c r="A118" s="102" t="s">
        <v>371</v>
      </c>
      <c r="B118" s="219" t="s">
        <v>205</v>
      </c>
      <c r="C118" s="220">
        <f>IF(B118="Y", 2, 0)</f>
        <v>0</v>
      </c>
      <c r="D118" s="221" t="s">
        <v>205</v>
      </c>
      <c r="E118" s="220">
        <f>IF(D118="Y", 2, 0)</f>
        <v>0</v>
      </c>
      <c r="F118" s="222" t="s">
        <v>205</v>
      </c>
      <c r="G118" s="220">
        <f>IF(F118="Y", 2, 0)</f>
        <v>0</v>
      </c>
      <c r="H118" s="223" t="s">
        <v>205</v>
      </c>
      <c r="I118" s="220">
        <f>IF(H118="Y", 2, 0)</f>
        <v>0</v>
      </c>
      <c r="J118" s="224" t="s">
        <v>205</v>
      </c>
      <c r="K118" s="220">
        <f>IF(J118="Y", 2, 0)</f>
        <v>0</v>
      </c>
      <c r="L118" s="133" t="s">
        <v>205</v>
      </c>
      <c r="M118" s="99">
        <f>IF(L118="Y", 2, 0)</f>
        <v>0</v>
      </c>
    </row>
    <row r="119" spans="1:13" x14ac:dyDescent="0.2">
      <c r="A119" s="102" t="s">
        <v>372</v>
      </c>
      <c r="B119" s="219" t="s">
        <v>205</v>
      </c>
      <c r="C119" s="220">
        <f t="shared" si="20"/>
        <v>0</v>
      </c>
      <c r="D119" s="221" t="s">
        <v>205</v>
      </c>
      <c r="E119" s="220">
        <f t="shared" si="21"/>
        <v>0</v>
      </c>
      <c r="F119" s="222" t="s">
        <v>205</v>
      </c>
      <c r="G119" s="220">
        <f t="shared" si="17"/>
        <v>0</v>
      </c>
      <c r="H119" s="223" t="s">
        <v>205</v>
      </c>
      <c r="I119" s="220">
        <f t="shared" si="22"/>
        <v>0</v>
      </c>
      <c r="J119" s="224" t="s">
        <v>205</v>
      </c>
      <c r="K119" s="220">
        <f t="shared" si="18"/>
        <v>0</v>
      </c>
      <c r="L119" s="133" t="s">
        <v>205</v>
      </c>
      <c r="M119" s="99">
        <f t="shared" si="23"/>
        <v>0</v>
      </c>
    </row>
    <row r="120" spans="1:13" x14ac:dyDescent="0.2">
      <c r="A120" s="102" t="s">
        <v>373</v>
      </c>
      <c r="B120" s="219" t="s">
        <v>205</v>
      </c>
      <c r="C120" s="220">
        <f t="shared" si="20"/>
        <v>0</v>
      </c>
      <c r="D120" s="221" t="s">
        <v>205</v>
      </c>
      <c r="E120" s="220">
        <f t="shared" si="21"/>
        <v>0</v>
      </c>
      <c r="F120" s="222" t="s">
        <v>205</v>
      </c>
      <c r="G120" s="220">
        <f t="shared" si="17"/>
        <v>0</v>
      </c>
      <c r="H120" s="223" t="s">
        <v>205</v>
      </c>
      <c r="I120" s="220">
        <f t="shared" si="22"/>
        <v>0</v>
      </c>
      <c r="J120" s="224" t="s">
        <v>205</v>
      </c>
      <c r="K120" s="220">
        <f t="shared" si="18"/>
        <v>0</v>
      </c>
      <c r="L120" s="133" t="s">
        <v>205</v>
      </c>
      <c r="M120" s="99">
        <f t="shared" si="23"/>
        <v>0</v>
      </c>
    </row>
    <row r="121" spans="1:13" x14ac:dyDescent="0.2">
      <c r="A121" s="102" t="s">
        <v>374</v>
      </c>
      <c r="B121" s="219" t="s">
        <v>205</v>
      </c>
      <c r="C121" s="220">
        <f t="shared" si="20"/>
        <v>0</v>
      </c>
      <c r="D121" s="221" t="s">
        <v>205</v>
      </c>
      <c r="E121" s="220">
        <f t="shared" si="21"/>
        <v>0</v>
      </c>
      <c r="F121" s="222" t="s">
        <v>205</v>
      </c>
      <c r="G121" s="220">
        <f t="shared" si="17"/>
        <v>0</v>
      </c>
      <c r="H121" s="223" t="s">
        <v>205</v>
      </c>
      <c r="I121" s="220">
        <f t="shared" si="22"/>
        <v>0</v>
      </c>
      <c r="J121" s="224" t="s">
        <v>205</v>
      </c>
      <c r="K121" s="220">
        <f t="shared" si="18"/>
        <v>0</v>
      </c>
      <c r="L121" s="133" t="s">
        <v>205</v>
      </c>
      <c r="M121" s="99">
        <f t="shared" si="23"/>
        <v>0</v>
      </c>
    </row>
    <row r="122" spans="1:13" x14ac:dyDescent="0.2">
      <c r="A122" s="102" t="s">
        <v>375</v>
      </c>
      <c r="B122" s="219" t="s">
        <v>205</v>
      </c>
      <c r="C122" s="220">
        <f>IF(B122="Y", -1, 0)</f>
        <v>0</v>
      </c>
      <c r="D122" s="221" t="s">
        <v>205</v>
      </c>
      <c r="E122" s="220">
        <f>IF(D122="Y", -1, 0)</f>
        <v>0</v>
      </c>
      <c r="F122" s="222" t="s">
        <v>205</v>
      </c>
      <c r="G122" s="220">
        <f>IF(F122="Y", -1, 0)</f>
        <v>0</v>
      </c>
      <c r="H122" s="223" t="s">
        <v>205</v>
      </c>
      <c r="I122" s="220">
        <f>IF(H122="Y", -1, 0)</f>
        <v>0</v>
      </c>
      <c r="J122" s="224" t="s">
        <v>205</v>
      </c>
      <c r="K122" s="220">
        <f t="shared" si="18"/>
        <v>0</v>
      </c>
      <c r="L122" s="133" t="s">
        <v>205</v>
      </c>
      <c r="M122" s="99">
        <f t="shared" si="23"/>
        <v>0</v>
      </c>
    </row>
    <row r="123" spans="1:13" x14ac:dyDescent="0.2">
      <c r="A123" s="102" t="s">
        <v>376</v>
      </c>
      <c r="B123" s="219" t="s">
        <v>205</v>
      </c>
      <c r="C123" s="220">
        <f t="shared" ref="C123:C124" si="24">IF(B123="Y", 2, 0)</f>
        <v>0</v>
      </c>
      <c r="D123" s="221" t="s">
        <v>205</v>
      </c>
      <c r="E123" s="220">
        <f t="shared" ref="E123:E124" si="25">IF(D123="Y", 2, 0)</f>
        <v>0</v>
      </c>
      <c r="F123" s="222" t="s">
        <v>205</v>
      </c>
      <c r="G123" s="220">
        <f t="shared" ref="G123:G124" si="26">IF(F123="Y", 2, 0)</f>
        <v>0</v>
      </c>
      <c r="H123" s="223" t="s">
        <v>205</v>
      </c>
      <c r="I123" s="220">
        <f t="shared" ref="I123:I124" si="27">IF(H123="Y", 2, 0)</f>
        <v>0</v>
      </c>
      <c r="J123" s="224" t="s">
        <v>205</v>
      </c>
      <c r="K123" s="220">
        <f t="shared" ref="K123:K124" si="28">IF(J123="Y", 2, 0)</f>
        <v>0</v>
      </c>
      <c r="L123" s="133" t="s">
        <v>205</v>
      </c>
      <c r="M123" s="99">
        <f t="shared" ref="M123:M124" si="29">IF(L123="Y", 2, 0)</f>
        <v>0</v>
      </c>
    </row>
    <row r="124" spans="1:13" x14ac:dyDescent="0.2">
      <c r="A124" s="102" t="s">
        <v>377</v>
      </c>
      <c r="B124" s="219" t="s">
        <v>205</v>
      </c>
      <c r="C124" s="220">
        <f t="shared" si="24"/>
        <v>0</v>
      </c>
      <c r="D124" s="221" t="s">
        <v>205</v>
      </c>
      <c r="E124" s="220">
        <f t="shared" si="25"/>
        <v>0</v>
      </c>
      <c r="F124" s="222" t="s">
        <v>205</v>
      </c>
      <c r="G124" s="220">
        <f t="shared" si="26"/>
        <v>0</v>
      </c>
      <c r="H124" s="223" t="s">
        <v>205</v>
      </c>
      <c r="I124" s="220">
        <f t="shared" si="27"/>
        <v>0</v>
      </c>
      <c r="J124" s="224" t="s">
        <v>205</v>
      </c>
      <c r="K124" s="220">
        <f t="shared" si="28"/>
        <v>0</v>
      </c>
      <c r="L124" s="133" t="s">
        <v>205</v>
      </c>
      <c r="M124" s="99">
        <f t="shared" si="29"/>
        <v>0</v>
      </c>
    </row>
    <row r="125" spans="1:13" x14ac:dyDescent="0.2">
      <c r="A125" s="102" t="s">
        <v>378</v>
      </c>
      <c r="B125" s="219" t="s">
        <v>205</v>
      </c>
      <c r="C125" s="220">
        <f t="shared" si="20"/>
        <v>0</v>
      </c>
      <c r="D125" s="221" t="s">
        <v>205</v>
      </c>
      <c r="E125" s="220">
        <f t="shared" si="21"/>
        <v>0</v>
      </c>
      <c r="F125" s="222" t="s">
        <v>205</v>
      </c>
      <c r="G125" s="220">
        <f t="shared" si="17"/>
        <v>0</v>
      </c>
      <c r="H125" s="223" t="s">
        <v>205</v>
      </c>
      <c r="I125" s="220">
        <f t="shared" si="22"/>
        <v>0</v>
      </c>
      <c r="J125" s="224" t="s">
        <v>205</v>
      </c>
      <c r="K125" s="220">
        <f t="shared" si="18"/>
        <v>0</v>
      </c>
      <c r="L125" s="133" t="s">
        <v>205</v>
      </c>
      <c r="M125" s="99">
        <f t="shared" ref="M125" si="30">IF(L125="Y", 1, 0)</f>
        <v>0</v>
      </c>
    </row>
    <row r="126" spans="1:13" x14ac:dyDescent="0.2">
      <c r="A126" s="102" t="s">
        <v>379</v>
      </c>
      <c r="B126" s="219" t="s">
        <v>205</v>
      </c>
      <c r="C126" s="220">
        <f t="shared" si="20"/>
        <v>0</v>
      </c>
      <c r="D126" s="221" t="s">
        <v>205</v>
      </c>
      <c r="E126" s="220">
        <f t="shared" si="21"/>
        <v>0</v>
      </c>
      <c r="F126" s="222" t="s">
        <v>205</v>
      </c>
      <c r="G126" s="220">
        <f t="shared" si="17"/>
        <v>0</v>
      </c>
      <c r="H126" s="223" t="s">
        <v>205</v>
      </c>
      <c r="I126" s="220">
        <f t="shared" si="22"/>
        <v>0</v>
      </c>
      <c r="J126" s="224" t="s">
        <v>205</v>
      </c>
      <c r="K126" s="220">
        <f t="shared" si="18"/>
        <v>0</v>
      </c>
      <c r="L126" s="133" t="s">
        <v>251</v>
      </c>
      <c r="M126" s="99">
        <f t="shared" si="23"/>
        <v>1</v>
      </c>
    </row>
    <row r="127" spans="1:13" x14ac:dyDescent="0.2">
      <c r="A127" s="102" t="s">
        <v>307</v>
      </c>
      <c r="B127" s="219" t="s">
        <v>205</v>
      </c>
      <c r="C127" s="220">
        <f t="shared" ref="C127:C133" si="31">IF(B127="Y", 2, 0)</f>
        <v>0</v>
      </c>
      <c r="D127" s="221" t="s">
        <v>205</v>
      </c>
      <c r="E127" s="220">
        <f t="shared" ref="E127:E133" si="32">IF(D127="Y", 2, 0)</f>
        <v>0</v>
      </c>
      <c r="F127" s="222" t="s">
        <v>205</v>
      </c>
      <c r="G127" s="220">
        <f>IF(F127="Y", 2, 0)</f>
        <v>0</v>
      </c>
      <c r="H127" s="223" t="s">
        <v>205</v>
      </c>
      <c r="I127" s="220">
        <f>IF(H127="Y", 2, 0)</f>
        <v>0</v>
      </c>
      <c r="J127" s="224" t="s">
        <v>205</v>
      </c>
      <c r="K127" s="220">
        <f t="shared" si="18"/>
        <v>0</v>
      </c>
      <c r="L127" s="133" t="s">
        <v>205</v>
      </c>
      <c r="M127" s="99">
        <f t="shared" si="23"/>
        <v>0</v>
      </c>
    </row>
    <row r="128" spans="1:13" x14ac:dyDescent="0.2">
      <c r="A128" s="102" t="s">
        <v>380</v>
      </c>
      <c r="B128" s="219" t="s">
        <v>205</v>
      </c>
      <c r="C128" s="220">
        <f t="shared" si="31"/>
        <v>0</v>
      </c>
      <c r="D128" s="221" t="s">
        <v>205</v>
      </c>
      <c r="E128" s="220">
        <f t="shared" si="32"/>
        <v>0</v>
      </c>
      <c r="F128" s="222" t="s">
        <v>205</v>
      </c>
      <c r="G128" s="220">
        <f>IF(F128="Y", 1, 0)</f>
        <v>0</v>
      </c>
      <c r="H128" s="223" t="s">
        <v>205</v>
      </c>
      <c r="I128" s="220">
        <f>IF(H128="Y", 1, 0)</f>
        <v>0</v>
      </c>
      <c r="J128" s="224" t="s">
        <v>205</v>
      </c>
      <c r="K128" s="220">
        <f>IF(J128="Y", -1, 0)</f>
        <v>0</v>
      </c>
      <c r="L128" s="133" t="s">
        <v>251</v>
      </c>
      <c r="M128" s="99">
        <f t="shared" si="23"/>
        <v>1</v>
      </c>
    </row>
    <row r="129" spans="1:15" x14ac:dyDescent="0.2">
      <c r="A129" s="102" t="s">
        <v>381</v>
      </c>
      <c r="B129" s="219" t="s">
        <v>205</v>
      </c>
      <c r="C129" s="220">
        <f>IF(B129="Y", 1, 0)</f>
        <v>0</v>
      </c>
      <c r="D129" s="221" t="s">
        <v>205</v>
      </c>
      <c r="E129" s="220">
        <f>IF(D129="Y", 1, 0)</f>
        <v>0</v>
      </c>
      <c r="F129" s="222" t="s">
        <v>205</v>
      </c>
      <c r="G129" s="220">
        <f>IF(F129="Y", 1, 0)</f>
        <v>0</v>
      </c>
      <c r="H129" s="223" t="s">
        <v>205</v>
      </c>
      <c r="I129" s="220">
        <f>IF(H129="Y", 1, 0)</f>
        <v>0</v>
      </c>
      <c r="J129" s="224" t="s">
        <v>205</v>
      </c>
      <c r="K129" s="220">
        <f>IF(J129="Y", 1, 0)</f>
        <v>0</v>
      </c>
      <c r="L129" s="133" t="s">
        <v>205</v>
      </c>
      <c r="M129" s="99">
        <f t="shared" si="23"/>
        <v>0</v>
      </c>
    </row>
    <row r="130" spans="1:15" x14ac:dyDescent="0.2">
      <c r="A130" s="102" t="s">
        <v>382</v>
      </c>
      <c r="B130" s="219" t="s">
        <v>205</v>
      </c>
      <c r="C130" s="220">
        <f t="shared" si="31"/>
        <v>0</v>
      </c>
      <c r="D130" s="221" t="s">
        <v>205</v>
      </c>
      <c r="E130" s="220">
        <f t="shared" si="32"/>
        <v>0</v>
      </c>
      <c r="F130" s="222" t="s">
        <v>205</v>
      </c>
      <c r="G130" s="220">
        <f>IF(F130="Y", 1, 0)</f>
        <v>0</v>
      </c>
      <c r="H130" s="223" t="s">
        <v>205</v>
      </c>
      <c r="I130" s="220">
        <f>IF(H130="Y", 1, 0)</f>
        <v>0</v>
      </c>
      <c r="J130" s="224" t="s">
        <v>205</v>
      </c>
      <c r="K130" s="220">
        <f>IF(J130="Y", -1, 0)</f>
        <v>0</v>
      </c>
      <c r="L130" s="133" t="s">
        <v>251</v>
      </c>
      <c r="M130" s="99">
        <f t="shared" si="23"/>
        <v>1</v>
      </c>
      <c r="O130" s="60" t="s">
        <v>444</v>
      </c>
    </row>
    <row r="131" spans="1:15" x14ac:dyDescent="0.2">
      <c r="A131" s="102" t="s">
        <v>383</v>
      </c>
      <c r="B131" s="219" t="s">
        <v>205</v>
      </c>
      <c r="C131" s="220">
        <f t="shared" si="31"/>
        <v>0</v>
      </c>
      <c r="D131" s="221" t="s">
        <v>205</v>
      </c>
      <c r="E131" s="220">
        <f t="shared" si="32"/>
        <v>0</v>
      </c>
      <c r="F131" s="222" t="s">
        <v>205</v>
      </c>
      <c r="G131" s="220">
        <f>IF(F131="Y", 1, 0)</f>
        <v>0</v>
      </c>
      <c r="H131" s="223" t="s">
        <v>205</v>
      </c>
      <c r="I131" s="220">
        <f>IF(H131="Y", 1, 0)</f>
        <v>0</v>
      </c>
      <c r="J131" s="224" t="s">
        <v>205</v>
      </c>
      <c r="K131" s="220">
        <f>IF(J131="Y", -1, 0)</f>
        <v>0</v>
      </c>
      <c r="L131" s="133" t="s">
        <v>251</v>
      </c>
      <c r="M131" s="99">
        <f t="shared" si="23"/>
        <v>1</v>
      </c>
    </row>
    <row r="132" spans="1:15" x14ac:dyDescent="0.2">
      <c r="A132" s="102" t="s">
        <v>276</v>
      </c>
      <c r="B132" s="219" t="s">
        <v>205</v>
      </c>
      <c r="C132" s="220">
        <f t="shared" si="31"/>
        <v>0</v>
      </c>
      <c r="D132" s="221" t="s">
        <v>205</v>
      </c>
      <c r="E132" s="220">
        <f t="shared" si="32"/>
        <v>0</v>
      </c>
      <c r="F132" s="222" t="s">
        <v>205</v>
      </c>
      <c r="G132" s="220">
        <f>IF(F132="Y", 1, 0)</f>
        <v>0</v>
      </c>
      <c r="H132" s="223" t="s">
        <v>205</v>
      </c>
      <c r="I132" s="220">
        <f>IF(H132="Y", 1, 0)</f>
        <v>0</v>
      </c>
      <c r="J132" s="224" t="s">
        <v>205</v>
      </c>
      <c r="K132" s="220">
        <f>IF(J132="Y", 1, 0)</f>
        <v>0</v>
      </c>
      <c r="L132" s="133" t="s">
        <v>205</v>
      </c>
      <c r="M132" s="99">
        <f t="shared" si="23"/>
        <v>0</v>
      </c>
    </row>
    <row r="133" spans="1:15" ht="13.5" thickBot="1" x14ac:dyDescent="0.25">
      <c r="A133" s="122" t="s">
        <v>384</v>
      </c>
      <c r="B133" s="226" t="s">
        <v>205</v>
      </c>
      <c r="C133" s="227">
        <f t="shared" si="31"/>
        <v>0</v>
      </c>
      <c r="D133" s="228" t="s">
        <v>205</v>
      </c>
      <c r="E133" s="227">
        <f t="shared" si="32"/>
        <v>0</v>
      </c>
      <c r="F133" s="229" t="s">
        <v>205</v>
      </c>
      <c r="G133" s="227">
        <f>IF(F133="Y", 2, 0)</f>
        <v>0</v>
      </c>
      <c r="H133" s="230" t="s">
        <v>205</v>
      </c>
      <c r="I133" s="227">
        <f>IF(H133="Y", 2, 0)</f>
        <v>0</v>
      </c>
      <c r="J133" s="231" t="s">
        <v>205</v>
      </c>
      <c r="K133" s="227">
        <f>IF(J133="Y", 2, 0)</f>
        <v>0</v>
      </c>
      <c r="L133" s="134" t="s">
        <v>251</v>
      </c>
      <c r="M133" s="107">
        <f>IF(L133="Y", 2, 0)</f>
        <v>2</v>
      </c>
      <c r="N133" s="88"/>
    </row>
    <row r="134" spans="1:15" ht="13.5" thickBot="1" x14ac:dyDescent="0.25">
      <c r="A134" s="131" t="s">
        <v>309</v>
      </c>
      <c r="B134" s="233"/>
      <c r="D134" s="234"/>
      <c r="F134" s="235"/>
      <c r="H134" s="236"/>
      <c r="J134" s="237"/>
      <c r="L134" s="135"/>
    </row>
    <row r="135" spans="1:15" x14ac:dyDescent="0.2">
      <c r="A135" s="113" t="s">
        <v>385</v>
      </c>
      <c r="B135" s="212" t="s">
        <v>205</v>
      </c>
      <c r="C135" s="213">
        <f>IF(B135="Y", 2, 0)</f>
        <v>0</v>
      </c>
      <c r="D135" s="214" t="s">
        <v>205</v>
      </c>
      <c r="E135" s="213">
        <f>IF(D135="Y", 2, 0)</f>
        <v>0</v>
      </c>
      <c r="F135" s="215" t="s">
        <v>205</v>
      </c>
      <c r="G135" s="213">
        <f>IF(F135="Y", 2, 0)</f>
        <v>0</v>
      </c>
      <c r="H135" s="216" t="s">
        <v>205</v>
      </c>
      <c r="I135" s="213">
        <f>IF(H135="Y", 2, 0)</f>
        <v>0</v>
      </c>
      <c r="J135" s="217" t="s">
        <v>205</v>
      </c>
      <c r="K135" s="213">
        <f>IF(J135="Y", 2, 0)</f>
        <v>0</v>
      </c>
      <c r="L135" s="132" t="s">
        <v>205</v>
      </c>
      <c r="M135" s="94">
        <f>IF(L135="Y", 2, 0)</f>
        <v>0</v>
      </c>
    </row>
    <row r="136" spans="1:15" x14ac:dyDescent="0.2">
      <c r="A136" s="102" t="s">
        <v>386</v>
      </c>
      <c r="B136" s="219" t="s">
        <v>205</v>
      </c>
      <c r="C136" s="220">
        <f t="shared" ref="C136:C137" si="33">IF(B136="Y", 2, 0)</f>
        <v>0</v>
      </c>
      <c r="D136" s="221" t="s">
        <v>205</v>
      </c>
      <c r="E136" s="220">
        <f t="shared" ref="E136:E137" si="34">IF(D136="Y", 2, 0)</f>
        <v>0</v>
      </c>
      <c r="F136" s="222" t="s">
        <v>205</v>
      </c>
      <c r="G136" s="220">
        <f t="shared" ref="G136:G137" si="35">IF(F136="Y", 2, 0)</f>
        <v>0</v>
      </c>
      <c r="H136" s="223" t="s">
        <v>205</v>
      </c>
      <c r="I136" s="220">
        <f t="shared" ref="I136:I137" si="36">IF(H136="Y", 2, 0)</f>
        <v>0</v>
      </c>
      <c r="J136" s="224" t="s">
        <v>205</v>
      </c>
      <c r="K136" s="220">
        <f t="shared" ref="K136:K137" si="37">IF(J136="Y", 2, 0)</f>
        <v>0</v>
      </c>
      <c r="L136" s="133" t="s">
        <v>251</v>
      </c>
      <c r="M136" s="99">
        <f t="shared" ref="M136:M137" si="38">IF(L136="Y", 2, 0)</f>
        <v>2</v>
      </c>
    </row>
    <row r="137" spans="1:15" ht="13.5" thickBot="1" x14ac:dyDescent="0.25">
      <c r="A137" s="122" t="s">
        <v>387</v>
      </c>
      <c r="B137" s="226" t="s">
        <v>205</v>
      </c>
      <c r="C137" s="227">
        <f t="shared" si="33"/>
        <v>0</v>
      </c>
      <c r="D137" s="228" t="s">
        <v>205</v>
      </c>
      <c r="E137" s="227">
        <f t="shared" si="34"/>
        <v>0</v>
      </c>
      <c r="F137" s="229" t="s">
        <v>205</v>
      </c>
      <c r="G137" s="227">
        <f t="shared" si="35"/>
        <v>0</v>
      </c>
      <c r="H137" s="230" t="s">
        <v>205</v>
      </c>
      <c r="I137" s="227">
        <f t="shared" si="36"/>
        <v>0</v>
      </c>
      <c r="J137" s="231" t="s">
        <v>205</v>
      </c>
      <c r="K137" s="227">
        <f t="shared" si="37"/>
        <v>0</v>
      </c>
      <c r="L137" s="134" t="s">
        <v>251</v>
      </c>
      <c r="M137" s="107">
        <f t="shared" si="38"/>
        <v>2</v>
      </c>
    </row>
    <row r="138" spans="1:15" ht="13.5" thickBot="1" x14ac:dyDescent="0.25">
      <c r="A138" s="131" t="s">
        <v>388</v>
      </c>
      <c r="B138" s="233"/>
      <c r="D138" s="234"/>
      <c r="F138" s="235"/>
      <c r="H138" s="236"/>
      <c r="J138" s="237"/>
      <c r="L138" s="135"/>
    </row>
    <row r="139" spans="1:15" x14ac:dyDescent="0.2">
      <c r="A139" s="113" t="s">
        <v>389</v>
      </c>
      <c r="B139" s="212" t="s">
        <v>205</v>
      </c>
      <c r="C139" s="213">
        <f>IF(B139="Y", 2, 0)</f>
        <v>0</v>
      </c>
      <c r="D139" s="214" t="s">
        <v>205</v>
      </c>
      <c r="E139" s="213">
        <f>IF(D139="Y", 2, 0)</f>
        <v>0</v>
      </c>
      <c r="F139" s="215" t="s">
        <v>205</v>
      </c>
      <c r="G139" s="213">
        <f>IF(F139="Y", 2, 0)</f>
        <v>0</v>
      </c>
      <c r="H139" s="216" t="s">
        <v>205</v>
      </c>
      <c r="I139" s="213">
        <f>IF(H139="Y", 2, 0)</f>
        <v>0</v>
      </c>
      <c r="J139" s="217" t="s">
        <v>205</v>
      </c>
      <c r="K139" s="213">
        <f>IF(J139="Y", 2, 0)</f>
        <v>0</v>
      </c>
      <c r="L139" s="132" t="s">
        <v>251</v>
      </c>
      <c r="M139" s="94">
        <f>IF(L139="Y", 2, 0)</f>
        <v>2</v>
      </c>
      <c r="N139" s="136"/>
    </row>
    <row r="140" spans="1:15" x14ac:dyDescent="0.2">
      <c r="A140" s="102" t="s">
        <v>390</v>
      </c>
      <c r="B140" s="219" t="s">
        <v>205</v>
      </c>
      <c r="C140" s="220">
        <f>IF(B140="Y", 1, 0)</f>
        <v>0</v>
      </c>
      <c r="D140" s="221" t="s">
        <v>205</v>
      </c>
      <c r="E140" s="220">
        <f>IF(D140="Y", 1, 0)</f>
        <v>0</v>
      </c>
      <c r="F140" s="222" t="s">
        <v>205</v>
      </c>
      <c r="G140" s="220">
        <f>IF(F140="Y", 1, 0)</f>
        <v>0</v>
      </c>
      <c r="H140" s="223" t="s">
        <v>205</v>
      </c>
      <c r="I140" s="220">
        <f>IF(H140="Y", 1, 0)</f>
        <v>0</v>
      </c>
      <c r="J140" s="224" t="s">
        <v>205</v>
      </c>
      <c r="K140" s="220">
        <f>IF(J140="Y", 1, 0)</f>
        <v>0</v>
      </c>
      <c r="L140" s="133" t="s">
        <v>251</v>
      </c>
      <c r="M140" s="99">
        <f>IF(L140="Y", 1, 0)</f>
        <v>1</v>
      </c>
    </row>
    <row r="141" spans="1:15" x14ac:dyDescent="0.2">
      <c r="A141" s="102" t="s">
        <v>391</v>
      </c>
      <c r="B141" s="219" t="s">
        <v>205</v>
      </c>
      <c r="C141" s="220">
        <f>IF(B141="Y", 1, 0)</f>
        <v>0</v>
      </c>
      <c r="D141" s="221" t="s">
        <v>205</v>
      </c>
      <c r="E141" s="220">
        <f>IF(D141="Y", 1, 0)</f>
        <v>0</v>
      </c>
      <c r="F141" s="222" t="s">
        <v>205</v>
      </c>
      <c r="G141" s="220">
        <f>IF(F141="Y", 1, 0)</f>
        <v>0</v>
      </c>
      <c r="H141" s="223" t="s">
        <v>205</v>
      </c>
      <c r="I141" s="220">
        <f>IF(H141="Y", 1, 0)</f>
        <v>0</v>
      </c>
      <c r="J141" s="224" t="s">
        <v>205</v>
      </c>
      <c r="K141" s="220">
        <f>IF(J141="Y", 1, 0)</f>
        <v>0</v>
      </c>
      <c r="L141" s="133" t="s">
        <v>205</v>
      </c>
      <c r="M141" s="99">
        <f>IF(L141="Y", 1, 0)</f>
        <v>0</v>
      </c>
    </row>
    <row r="142" spans="1:15" x14ac:dyDescent="0.2">
      <c r="A142" s="102" t="s">
        <v>392</v>
      </c>
      <c r="B142" s="219" t="s">
        <v>205</v>
      </c>
      <c r="C142" s="220">
        <f t="shared" ref="C142:C146" si="39">IF(B142="Y", 2, 0)</f>
        <v>0</v>
      </c>
      <c r="D142" s="221" t="s">
        <v>205</v>
      </c>
      <c r="E142" s="220">
        <f t="shared" ref="E142:E146" si="40">IF(D142="Y", 2, 0)</f>
        <v>0</v>
      </c>
      <c r="F142" s="222" t="s">
        <v>205</v>
      </c>
      <c r="G142" s="220">
        <f t="shared" ref="G142:G146" si="41">IF(F142="Y", 2, 0)</f>
        <v>0</v>
      </c>
      <c r="H142" s="223" t="s">
        <v>205</v>
      </c>
      <c r="I142" s="220">
        <f t="shared" ref="I142:I146" si="42">IF(H142="Y", 2, 0)</f>
        <v>0</v>
      </c>
      <c r="J142" s="224" t="s">
        <v>205</v>
      </c>
      <c r="K142" s="220">
        <f t="shared" ref="K142:K146" si="43">IF(J142="Y", 2, 0)</f>
        <v>0</v>
      </c>
      <c r="L142" s="133" t="s">
        <v>205</v>
      </c>
      <c r="M142" s="99">
        <f t="shared" ref="M142:M146" si="44">IF(L142="Y", 2, 0)</f>
        <v>0</v>
      </c>
    </row>
    <row r="143" spans="1:15" x14ac:dyDescent="0.2">
      <c r="A143" s="102" t="s">
        <v>393</v>
      </c>
      <c r="B143" s="219" t="s">
        <v>205</v>
      </c>
      <c r="C143" s="220">
        <f>IF(B143="Y", 1, 0)</f>
        <v>0</v>
      </c>
      <c r="D143" s="221" t="s">
        <v>205</v>
      </c>
      <c r="E143" s="220">
        <f>IF(D143="Y", 1, 0)</f>
        <v>0</v>
      </c>
      <c r="F143" s="222" t="s">
        <v>205</v>
      </c>
      <c r="G143" s="220">
        <f>IF(F143="Y", 1, 0)</f>
        <v>0</v>
      </c>
      <c r="H143" s="223" t="s">
        <v>205</v>
      </c>
      <c r="I143" s="220">
        <f>IF(H143="Y", 1, 0)</f>
        <v>0</v>
      </c>
      <c r="J143" s="224" t="s">
        <v>205</v>
      </c>
      <c r="K143" s="220">
        <f>IF(J143="Y", 1, 0)</f>
        <v>0</v>
      </c>
      <c r="L143" s="133" t="s">
        <v>205</v>
      </c>
      <c r="M143" s="99">
        <f>IF(L143="Y", 1, 0)</f>
        <v>0</v>
      </c>
    </row>
    <row r="144" spans="1:15" x14ac:dyDescent="0.2">
      <c r="A144" s="102" t="s">
        <v>394</v>
      </c>
      <c r="B144" s="219" t="s">
        <v>205</v>
      </c>
      <c r="C144" s="220">
        <f>IF(B144="Y", 1, 0)</f>
        <v>0</v>
      </c>
      <c r="D144" s="221" t="s">
        <v>205</v>
      </c>
      <c r="E144" s="220">
        <f>IF(D144="Y", 1, 0)</f>
        <v>0</v>
      </c>
      <c r="F144" s="222" t="s">
        <v>205</v>
      </c>
      <c r="G144" s="220">
        <f>IF(F144="Y", 1, 0)</f>
        <v>0</v>
      </c>
      <c r="H144" s="223" t="s">
        <v>205</v>
      </c>
      <c r="I144" s="220">
        <f>IF(H144="Y", 1, 0)</f>
        <v>0</v>
      </c>
      <c r="J144" s="224" t="s">
        <v>205</v>
      </c>
      <c r="K144" s="220">
        <f>IF(J144="Y", 1, 0)</f>
        <v>0</v>
      </c>
      <c r="L144" s="133" t="s">
        <v>251</v>
      </c>
      <c r="M144" s="99">
        <f>IF(L144="Y", 1, 0)</f>
        <v>1</v>
      </c>
    </row>
    <row r="145" spans="1:15" x14ac:dyDescent="0.2">
      <c r="A145" s="102" t="s">
        <v>395</v>
      </c>
      <c r="B145" s="219" t="s">
        <v>205</v>
      </c>
      <c r="C145" s="220">
        <f t="shared" si="39"/>
        <v>0</v>
      </c>
      <c r="D145" s="221" t="s">
        <v>205</v>
      </c>
      <c r="E145" s="220">
        <f t="shared" si="40"/>
        <v>0</v>
      </c>
      <c r="F145" s="222" t="s">
        <v>205</v>
      </c>
      <c r="G145" s="220">
        <f t="shared" si="41"/>
        <v>0</v>
      </c>
      <c r="H145" s="223" t="s">
        <v>205</v>
      </c>
      <c r="I145" s="220">
        <f t="shared" si="42"/>
        <v>0</v>
      </c>
      <c r="J145" s="224" t="s">
        <v>205</v>
      </c>
      <c r="K145" s="220">
        <f t="shared" si="43"/>
        <v>0</v>
      </c>
      <c r="L145" s="133" t="s">
        <v>205</v>
      </c>
      <c r="M145" s="99">
        <f t="shared" si="44"/>
        <v>0</v>
      </c>
    </row>
    <row r="146" spans="1:15" ht="13.5" thickBot="1" x14ac:dyDescent="0.25">
      <c r="A146" s="122" t="s">
        <v>396</v>
      </c>
      <c r="B146" s="226" t="s">
        <v>205</v>
      </c>
      <c r="C146" s="227">
        <f t="shared" si="39"/>
        <v>0</v>
      </c>
      <c r="D146" s="228" t="s">
        <v>205</v>
      </c>
      <c r="E146" s="227">
        <f t="shared" si="40"/>
        <v>0</v>
      </c>
      <c r="F146" s="229" t="s">
        <v>205</v>
      </c>
      <c r="G146" s="227">
        <f t="shared" si="41"/>
        <v>0</v>
      </c>
      <c r="H146" s="230" t="s">
        <v>205</v>
      </c>
      <c r="I146" s="227">
        <f t="shared" si="42"/>
        <v>0</v>
      </c>
      <c r="J146" s="231" t="s">
        <v>205</v>
      </c>
      <c r="K146" s="227">
        <f t="shared" si="43"/>
        <v>0</v>
      </c>
      <c r="L146" s="134" t="s">
        <v>205</v>
      </c>
      <c r="M146" s="107">
        <f t="shared" si="44"/>
        <v>0</v>
      </c>
    </row>
    <row r="147" spans="1:15" ht="13.5" thickBot="1" x14ac:dyDescent="0.25">
      <c r="A147" s="131" t="s">
        <v>397</v>
      </c>
      <c r="B147" s="233"/>
      <c r="D147" s="234"/>
      <c r="F147" s="235"/>
      <c r="H147" s="236"/>
      <c r="J147" s="237"/>
      <c r="L147" s="135"/>
    </row>
    <row r="148" spans="1:15" x14ac:dyDescent="0.2">
      <c r="A148" s="113" t="s">
        <v>398</v>
      </c>
      <c r="B148" s="212" t="s">
        <v>205</v>
      </c>
      <c r="C148" s="213">
        <f>IF(B148="Y", 1, 0)</f>
        <v>0</v>
      </c>
      <c r="D148" s="214" t="s">
        <v>205</v>
      </c>
      <c r="E148" s="213">
        <f>IF(D148="Y", 1, 0)</f>
        <v>0</v>
      </c>
      <c r="F148" s="215" t="s">
        <v>205</v>
      </c>
      <c r="G148" s="213">
        <f>IF(F148="Y", 1, 0)</f>
        <v>0</v>
      </c>
      <c r="H148" s="216" t="s">
        <v>205</v>
      </c>
      <c r="I148" s="213">
        <f>IF(H148="Y", 1, 0)</f>
        <v>0</v>
      </c>
      <c r="J148" s="217" t="s">
        <v>205</v>
      </c>
      <c r="K148" s="213">
        <f>IF(J148="Y", 1, 0)</f>
        <v>0</v>
      </c>
      <c r="L148" s="132" t="s">
        <v>251</v>
      </c>
      <c r="M148" s="94">
        <f>IF(L148="Y", 1, 0)</f>
        <v>1</v>
      </c>
    </row>
    <row r="149" spans="1:15" ht="13.5" thickBot="1" x14ac:dyDescent="0.25">
      <c r="A149" s="122" t="s">
        <v>399</v>
      </c>
      <c r="B149" s="226" t="s">
        <v>205</v>
      </c>
      <c r="C149" s="227">
        <f>IF(B149="Y", 1, 0)</f>
        <v>0</v>
      </c>
      <c r="D149" s="228" t="s">
        <v>205</v>
      </c>
      <c r="E149" s="227">
        <f>IF(D149="Y", 1, 0)</f>
        <v>0</v>
      </c>
      <c r="F149" s="229" t="s">
        <v>205</v>
      </c>
      <c r="G149" s="227">
        <f>IF(F149="Y", 1, 0)</f>
        <v>0</v>
      </c>
      <c r="H149" s="230" t="s">
        <v>205</v>
      </c>
      <c r="I149" s="227">
        <f>IF(H149="Y", 1, 0)</f>
        <v>0</v>
      </c>
      <c r="J149" s="231" t="s">
        <v>205</v>
      </c>
      <c r="K149" s="227">
        <f>IF(J149="Y", 1, 0)</f>
        <v>0</v>
      </c>
      <c r="L149" s="134" t="s">
        <v>205</v>
      </c>
      <c r="M149" s="107">
        <f>IF(L149="Y", 1, 0)</f>
        <v>0</v>
      </c>
    </row>
    <row r="150" spans="1:15" x14ac:dyDescent="0.2">
      <c r="A150" s="88"/>
      <c r="N150" s="88"/>
      <c r="O150" s="88"/>
    </row>
    <row r="151" spans="1:15" x14ac:dyDescent="0.2">
      <c r="A151" s="137" t="s">
        <v>400</v>
      </c>
      <c r="C151" s="211">
        <f>SUM(C2:C149)</f>
        <v>0</v>
      </c>
      <c r="E151" s="211">
        <f>SUM(E2:E149)</f>
        <v>0</v>
      </c>
      <c r="G151" s="211">
        <f>SUM(G2:G149)</f>
        <v>0</v>
      </c>
      <c r="I151" s="211">
        <f>SUM(I2:I133)</f>
        <v>0</v>
      </c>
      <c r="K151" s="211">
        <f>SUM(K2:K133)</f>
        <v>0</v>
      </c>
      <c r="M151" s="88">
        <f>SUM(M2:M149)</f>
        <v>15</v>
      </c>
    </row>
    <row r="152" spans="1:15" x14ac:dyDescent="0.2">
      <c r="A152" s="137" t="s">
        <v>401</v>
      </c>
      <c r="C152" s="211">
        <v>148</v>
      </c>
      <c r="E152" s="211">
        <v>143</v>
      </c>
      <c r="G152" s="211">
        <v>128</v>
      </c>
      <c r="I152" s="211">
        <v>114</v>
      </c>
      <c r="K152" s="211">
        <v>99</v>
      </c>
      <c r="M152" s="88">
        <v>53</v>
      </c>
    </row>
    <row r="153" spans="1:15" x14ac:dyDescent="0.2">
      <c r="A153" s="137" t="s">
        <v>402</v>
      </c>
      <c r="C153" s="264">
        <f>C151/C152</f>
        <v>0</v>
      </c>
      <c r="E153" s="264">
        <f>E151/E152</f>
        <v>0</v>
      </c>
      <c r="G153" s="265">
        <f>G151/G152</f>
        <v>0</v>
      </c>
      <c r="I153" s="264">
        <f>I151/I152</f>
        <v>0</v>
      </c>
      <c r="K153" s="264">
        <f>K151/K152</f>
        <v>0</v>
      </c>
      <c r="M153" s="138">
        <f>M151/M152</f>
        <v>0.28301886792452829</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9BD2032F-1080-47CC-B252-009711ECFAEA}">
      <formula1>"-,Y"</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ADE08-E5BA-4944-BB40-2E8A677C0079}">
  <dimension ref="A1:M100"/>
  <sheetViews>
    <sheetView topLeftCell="A61" zoomScale="60" zoomScaleNormal="60" workbookViewId="0">
      <selection activeCell="F75" sqref="F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430</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40" t="s">
        <v>218</v>
      </c>
      <c r="E5" s="140" t="s">
        <v>220</v>
      </c>
      <c r="F5" s="82" t="s">
        <v>251</v>
      </c>
      <c r="G5" s="80">
        <f>IF(F5="Y", 'read first'!$B$23, 0)</f>
        <v>2.2229999999999999</v>
      </c>
      <c r="H5" s="76" t="s">
        <v>217</v>
      </c>
      <c r="I5" s="76"/>
    </row>
    <row r="6" spans="2:9" ht="30" x14ac:dyDescent="0.25">
      <c r="B6" s="552"/>
      <c r="C6" s="548"/>
      <c r="D6" s="140" t="s">
        <v>179</v>
      </c>
      <c r="E6" s="140" t="s">
        <v>221</v>
      </c>
      <c r="F6" s="82" t="s">
        <v>250</v>
      </c>
      <c r="G6" s="80">
        <f>IF(F6="Y", 'read first'!$B$23, 0)</f>
        <v>0</v>
      </c>
      <c r="H6" s="76" t="s">
        <v>196</v>
      </c>
      <c r="I6" s="76"/>
    </row>
    <row r="7" spans="2:9" ht="58.5" customHeight="1" x14ac:dyDescent="0.25">
      <c r="B7" s="76" t="s">
        <v>10</v>
      </c>
      <c r="C7" s="19" t="s">
        <v>11</v>
      </c>
      <c r="D7" s="140" t="s">
        <v>12</v>
      </c>
      <c r="E7" s="140" t="s">
        <v>222</v>
      </c>
      <c r="F7" s="82" t="s">
        <v>251</v>
      </c>
      <c r="G7" s="80">
        <f>IF(F7="Y", 'read first'!$B$23, 0)</f>
        <v>2.2229999999999999</v>
      </c>
      <c r="H7" s="76" t="s">
        <v>176</v>
      </c>
      <c r="I7" s="76"/>
    </row>
    <row r="8" spans="2:9" ht="40.5" customHeight="1" x14ac:dyDescent="0.25">
      <c r="B8" s="551" t="s">
        <v>14</v>
      </c>
      <c r="C8" s="19" t="s">
        <v>15</v>
      </c>
      <c r="D8" s="140" t="s">
        <v>197</v>
      </c>
      <c r="E8" s="140" t="s">
        <v>223</v>
      </c>
      <c r="F8" s="82" t="s">
        <v>250</v>
      </c>
      <c r="G8" s="80">
        <f>IF(F8="Y", 'read first'!$B$23, 0)</f>
        <v>0</v>
      </c>
      <c r="H8" s="76" t="s">
        <v>16</v>
      </c>
      <c r="I8" s="76"/>
    </row>
    <row r="9" spans="2:9" ht="36.75" customHeight="1" x14ac:dyDescent="0.25">
      <c r="B9" s="552"/>
      <c r="C9" s="19" t="s">
        <v>17</v>
      </c>
      <c r="D9" s="140" t="s">
        <v>180</v>
      </c>
      <c r="E9" s="140" t="s">
        <v>224</v>
      </c>
      <c r="F9" s="82" t="s">
        <v>250</v>
      </c>
      <c r="G9" s="80">
        <f>IF(F9="Y", 'read first'!$B$23, 0)</f>
        <v>0</v>
      </c>
      <c r="H9" s="76" t="s">
        <v>18</v>
      </c>
      <c r="I9" s="76"/>
    </row>
    <row r="10" spans="2:9" ht="46.5" customHeight="1" x14ac:dyDescent="0.25">
      <c r="B10" s="76" t="s">
        <v>19</v>
      </c>
      <c r="C10" s="19" t="s">
        <v>20</v>
      </c>
      <c r="D10" s="140" t="s">
        <v>415</v>
      </c>
      <c r="E10" s="140" t="s">
        <v>225</v>
      </c>
      <c r="F10" s="82" t="s">
        <v>250</v>
      </c>
      <c r="G10" s="80">
        <f>IF(F10="Y", 'read first'!$B$23, 0)</f>
        <v>0</v>
      </c>
      <c r="H10" s="76" t="s">
        <v>175</v>
      </c>
      <c r="I10" s="76"/>
    </row>
    <row r="11" spans="2:9" ht="30" x14ac:dyDescent="0.25">
      <c r="B11" s="554" t="s">
        <v>22</v>
      </c>
      <c r="C11" s="19" t="s">
        <v>23</v>
      </c>
      <c r="D11" s="140" t="s">
        <v>24</v>
      </c>
      <c r="E11" s="140" t="s">
        <v>226</v>
      </c>
      <c r="F11" s="82" t="s">
        <v>251</v>
      </c>
      <c r="G11" s="80">
        <f>IF(F11="Y", 'read first'!$B$23, 0)</f>
        <v>2.2229999999999999</v>
      </c>
      <c r="H11" s="76" t="s">
        <v>25</v>
      </c>
      <c r="I11" s="76"/>
    </row>
    <row r="12" spans="2:9" ht="167.25" customHeight="1" x14ac:dyDescent="0.25">
      <c r="B12" s="554"/>
      <c r="C12" s="76" t="s">
        <v>26</v>
      </c>
      <c r="D12" s="20" t="s">
        <v>198</v>
      </c>
      <c r="E12" s="20" t="s">
        <v>227</v>
      </c>
      <c r="F12" s="35" t="s">
        <v>251</v>
      </c>
      <c r="G12" s="80">
        <f>IF(F12="Y", 'read first'!$B$23, 0)</f>
        <v>2.2229999999999999</v>
      </c>
      <c r="H12" s="31" t="s">
        <v>177</v>
      </c>
      <c r="I12" s="391" t="s">
        <v>572</v>
      </c>
    </row>
    <row r="13" spans="2:9" ht="55.5" customHeight="1" x14ac:dyDescent="0.25">
      <c r="B13" s="76" t="s">
        <v>28</v>
      </c>
      <c r="C13" s="19" t="s">
        <v>29</v>
      </c>
      <c r="D13" s="20" t="s">
        <v>199</v>
      </c>
      <c r="E13" s="20" t="s">
        <v>227</v>
      </c>
      <c r="F13" s="35" t="s">
        <v>250</v>
      </c>
      <c r="G13" s="80">
        <f>IF(F13="Y", 'read first'!$B$23, 0)</f>
        <v>0</v>
      </c>
      <c r="H13" s="31" t="s">
        <v>30</v>
      </c>
      <c r="I13" s="76"/>
    </row>
    <row r="14" spans="2:9" x14ac:dyDescent="0.25">
      <c r="D14" s="21" t="s">
        <v>31</v>
      </c>
      <c r="E14" s="21"/>
      <c r="G14" s="80">
        <f>SUM(G5:G13)</f>
        <v>8.8919999999999995</v>
      </c>
    </row>
    <row r="15" spans="2:9" x14ac:dyDescent="0.25">
      <c r="D15" s="21"/>
      <c r="E15" s="21"/>
      <c r="G15" s="22">
        <f>G14/'read first'!$B$24</f>
        <v>0.44444444444444448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84" t="s">
        <v>182</v>
      </c>
      <c r="E19" s="84" t="s">
        <v>228</v>
      </c>
      <c r="F19" s="82" t="s">
        <v>250</v>
      </c>
      <c r="G19" s="81">
        <f>IF(F19="Y", 'read first'!$C$23, 0)</f>
        <v>0</v>
      </c>
      <c r="H19" s="77" t="s">
        <v>200</v>
      </c>
      <c r="I19" s="77"/>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79"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79" t="s">
        <v>431</v>
      </c>
      <c r="I23" s="79"/>
    </row>
    <row r="24" spans="2:9" ht="108"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573</v>
      </c>
    </row>
    <row r="25" spans="2:9" ht="97.5" customHeight="1" x14ac:dyDescent="0.25">
      <c r="B25" s="543"/>
      <c r="C25" s="548"/>
      <c r="D25" s="27" t="s">
        <v>201</v>
      </c>
      <c r="E25" s="27" t="s">
        <v>227</v>
      </c>
      <c r="F25" s="35" t="s">
        <v>251</v>
      </c>
      <c r="G25" s="80">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574</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80">
        <f>IF(F29="Y", 0.83, 0)</f>
        <v>0.83</v>
      </c>
      <c r="H29" s="577" t="s">
        <v>167</v>
      </c>
      <c r="I29" s="578" t="s">
        <v>576</v>
      </c>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82" t="s">
        <v>251</v>
      </c>
      <c r="G32" s="80">
        <f>IF(F32="Y",'read first'!$C$23, 0)</f>
        <v>1.65</v>
      </c>
      <c r="H32" s="554" t="s">
        <v>166</v>
      </c>
      <c r="I32" s="554"/>
    </row>
    <row r="33" spans="2:9" ht="57.95" customHeight="1" x14ac:dyDescent="0.25">
      <c r="B33" s="543"/>
      <c r="C33" s="547"/>
      <c r="D33" s="30" t="s">
        <v>57</v>
      </c>
      <c r="E33" s="30" t="s">
        <v>232</v>
      </c>
      <c r="F33" s="82" t="s">
        <v>251</v>
      </c>
      <c r="G33" s="80">
        <f>IF(F33="Y", 'read first'!$C$23, 0)</f>
        <v>1.65</v>
      </c>
      <c r="H33" s="554"/>
      <c r="I33" s="554"/>
    </row>
    <row r="34" spans="2:9" ht="52.5" customHeight="1" x14ac:dyDescent="0.25">
      <c r="B34" s="543"/>
      <c r="C34" s="548"/>
      <c r="D34" s="30" t="s">
        <v>184</v>
      </c>
      <c r="E34" s="30" t="s">
        <v>233</v>
      </c>
      <c r="F34" s="82" t="s">
        <v>251</v>
      </c>
      <c r="G34" s="80">
        <f>IF(F34="Y", 'read first'!$C$23, 0)</f>
        <v>1.65</v>
      </c>
      <c r="H34" s="554"/>
      <c r="I34" s="554"/>
    </row>
    <row r="35" spans="2:9" ht="38.1" customHeight="1" x14ac:dyDescent="0.25">
      <c r="B35" s="543"/>
      <c r="C35" s="79" t="s">
        <v>58</v>
      </c>
      <c r="D35" s="28" t="s">
        <v>59</v>
      </c>
      <c r="E35" s="28" t="s">
        <v>227</v>
      </c>
      <c r="F35" s="35" t="s">
        <v>250</v>
      </c>
      <c r="G35" s="80">
        <f>IF(F35="Y", 'read first'!$C$23, 0)</f>
        <v>0</v>
      </c>
      <c r="H35" s="31" t="s">
        <v>203</v>
      </c>
      <c r="I35" s="391" t="s">
        <v>575</v>
      </c>
    </row>
    <row r="36" spans="2:9" ht="60" customHeight="1" x14ac:dyDescent="0.25">
      <c r="B36" s="79" t="s">
        <v>60</v>
      </c>
      <c r="C36" s="19" t="s">
        <v>61</v>
      </c>
      <c r="D36" s="30" t="s">
        <v>62</v>
      </c>
      <c r="E36" s="30" t="s">
        <v>234</v>
      </c>
      <c r="F36" s="82" t="s">
        <v>251</v>
      </c>
      <c r="G36" s="80">
        <f>IF(F36="Y", 'read first'!$C$23, 0)</f>
        <v>1.65</v>
      </c>
      <c r="H36" s="76" t="s">
        <v>178</v>
      </c>
      <c r="I36" s="76"/>
    </row>
    <row r="37" spans="2:9" x14ac:dyDescent="0.25">
      <c r="D37" s="21" t="s">
        <v>31</v>
      </c>
      <c r="E37" s="21"/>
      <c r="G37" s="80">
        <f>SUM(G19:G36)</f>
        <v>14.060000000000002</v>
      </c>
    </row>
    <row r="38" spans="2:9" x14ac:dyDescent="0.25">
      <c r="D38" s="21"/>
      <c r="E38" s="21"/>
      <c r="G38" s="22">
        <f>G37/'read first'!$C$24</f>
        <v>0.71010101010101034</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140" t="s">
        <v>67</v>
      </c>
      <c r="E42" s="140" t="s">
        <v>235</v>
      </c>
      <c r="F42" s="82" t="s">
        <v>250</v>
      </c>
      <c r="G42" s="80">
        <f>IF(F42="Y", 'read first'!$D$23, 0)</f>
        <v>0</v>
      </c>
      <c r="H42" s="76" t="s">
        <v>68</v>
      </c>
      <c r="I42" s="76"/>
    </row>
    <row r="43" spans="2:9" ht="30" customHeight="1" x14ac:dyDescent="0.25">
      <c r="B43" s="549"/>
      <c r="C43" s="19" t="s">
        <v>69</v>
      </c>
      <c r="D43" s="78" t="s">
        <v>70</v>
      </c>
      <c r="E43" s="74" t="s">
        <v>227</v>
      </c>
      <c r="F43" s="82" t="s">
        <v>250</v>
      </c>
      <c r="G43" s="80">
        <f>IF(F43="Y", 'read first'!$D$23, 0)</f>
        <v>0</v>
      </c>
      <c r="H43" s="76" t="s">
        <v>71</v>
      </c>
      <c r="I43" s="76"/>
    </row>
    <row r="44" spans="2:9" ht="30" x14ac:dyDescent="0.25">
      <c r="B44" s="550"/>
      <c r="C44" s="19" t="s">
        <v>72</v>
      </c>
      <c r="D44" s="140" t="s">
        <v>73</v>
      </c>
      <c r="E44" s="140" t="s">
        <v>227</v>
      </c>
      <c r="F44" s="82" t="s">
        <v>250</v>
      </c>
      <c r="G44" s="80">
        <f>IF(F44="Y", 'read first'!$D$23, 0)</f>
        <v>0</v>
      </c>
      <c r="H44" s="76" t="s">
        <v>74</v>
      </c>
      <c r="I44" s="76"/>
    </row>
    <row r="45" spans="2:9" ht="30" x14ac:dyDescent="0.25">
      <c r="B45" s="79" t="s">
        <v>75</v>
      </c>
      <c r="C45" s="19" t="s">
        <v>76</v>
      </c>
      <c r="D45" s="140" t="s">
        <v>77</v>
      </c>
      <c r="E45" s="140" t="s">
        <v>227</v>
      </c>
      <c r="F45" s="82" t="s">
        <v>251</v>
      </c>
      <c r="G45" s="80">
        <f>IF(F45="Y", 'read first'!$D$23, 0)</f>
        <v>2.2000000000000002</v>
      </c>
      <c r="H45" s="76" t="s">
        <v>78</v>
      </c>
      <c r="I45" s="76"/>
    </row>
    <row r="46" spans="2:9" ht="37.5" customHeight="1" x14ac:dyDescent="0.25">
      <c r="B46" s="33" t="s">
        <v>79</v>
      </c>
      <c r="C46" s="33" t="s">
        <v>80</v>
      </c>
      <c r="D46" s="34" t="s">
        <v>81</v>
      </c>
      <c r="E46" s="34" t="s">
        <v>227</v>
      </c>
      <c r="F46" s="82" t="s">
        <v>250</v>
      </c>
      <c r="G46" s="80">
        <f>IF(F46="Y", 'read first'!$D$23, 0)</f>
        <v>0</v>
      </c>
      <c r="H46" s="31" t="s">
        <v>165</v>
      </c>
      <c r="I46" s="76"/>
    </row>
    <row r="47" spans="2:9" ht="69" customHeight="1" x14ac:dyDescent="0.25">
      <c r="B47" s="79" t="s">
        <v>82</v>
      </c>
      <c r="C47" s="19" t="s">
        <v>83</v>
      </c>
      <c r="D47" s="140" t="s">
        <v>84</v>
      </c>
      <c r="E47" s="140" t="s">
        <v>227</v>
      </c>
      <c r="F47" s="82" t="s">
        <v>251</v>
      </c>
      <c r="G47" s="80">
        <f>IF(F47="Y", 'read first'!$D$23, 0)</f>
        <v>2.2000000000000002</v>
      </c>
      <c r="H47" s="76" t="s">
        <v>85</v>
      </c>
      <c r="I47" s="76"/>
    </row>
    <row r="48" spans="2:9" ht="30" x14ac:dyDescent="0.25">
      <c r="B48" s="79" t="s">
        <v>86</v>
      </c>
      <c r="C48" s="19" t="s">
        <v>87</v>
      </c>
      <c r="D48" s="140" t="s">
        <v>88</v>
      </c>
      <c r="E48" s="140" t="s">
        <v>236</v>
      </c>
      <c r="F48" s="82" t="s">
        <v>251</v>
      </c>
      <c r="G48" s="80">
        <f>IF(F48="Y", 'read first'!$D$23, 0)</f>
        <v>2.2000000000000002</v>
      </c>
      <c r="H48" s="76" t="s">
        <v>89</v>
      </c>
      <c r="I48" s="76"/>
    </row>
    <row r="49" spans="2:9" ht="45" x14ac:dyDescent="0.25">
      <c r="B49" s="79" t="s">
        <v>90</v>
      </c>
      <c r="C49" s="19" t="s">
        <v>91</v>
      </c>
      <c r="D49" s="140" t="s">
        <v>92</v>
      </c>
      <c r="E49" s="140" t="s">
        <v>237</v>
      </c>
      <c r="F49" s="82" t="s">
        <v>250</v>
      </c>
      <c r="G49" s="80">
        <f>IF(F49="Y", 'read first'!$D$23, 0)</f>
        <v>0</v>
      </c>
      <c r="H49" s="76" t="s">
        <v>93</v>
      </c>
      <c r="I49" s="76"/>
    </row>
    <row r="50" spans="2:9" x14ac:dyDescent="0.25">
      <c r="B50" s="37"/>
      <c r="G50" s="80">
        <f>SUM(G42:G49)</f>
        <v>6.6000000000000005</v>
      </c>
    </row>
    <row r="51" spans="2:9" x14ac:dyDescent="0.25">
      <c r="B51" s="37"/>
      <c r="G51" s="22">
        <f>G50/'read first'!$D$24</f>
        <v>0.33333333333333337</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140" t="s">
        <v>97</v>
      </c>
      <c r="E55" s="75" t="s">
        <v>227</v>
      </c>
      <c r="F55" s="82" t="s">
        <v>251</v>
      </c>
      <c r="G55" s="80">
        <f>IF(F55="Y", 'read first'!$E$23, 0)</f>
        <v>2.5</v>
      </c>
      <c r="H55" s="83" t="s">
        <v>98</v>
      </c>
      <c r="I55" s="83"/>
    </row>
    <row r="56" spans="2:9" ht="38.1" customHeight="1" x14ac:dyDescent="0.25">
      <c r="B56" s="543"/>
      <c r="C56" s="19" t="s">
        <v>99</v>
      </c>
      <c r="D56" s="140" t="s">
        <v>100</v>
      </c>
      <c r="E56" s="75" t="s">
        <v>227</v>
      </c>
      <c r="F56" s="82" t="s">
        <v>250</v>
      </c>
      <c r="G56" s="80">
        <f>IF(F56="Y", 'read first'!$E$23, 0)</f>
        <v>0</v>
      </c>
      <c r="H56" s="83" t="s">
        <v>101</v>
      </c>
      <c r="I56" s="83"/>
    </row>
    <row r="57" spans="2:9" ht="51" customHeight="1" x14ac:dyDescent="0.25">
      <c r="B57" s="79" t="s">
        <v>102</v>
      </c>
      <c r="C57" s="19" t="s">
        <v>44</v>
      </c>
      <c r="D57" s="140" t="s">
        <v>103</v>
      </c>
      <c r="E57" s="75" t="s">
        <v>227</v>
      </c>
      <c r="F57" s="39" t="s">
        <v>209</v>
      </c>
      <c r="G57" s="80">
        <f>G26</f>
        <v>1.65</v>
      </c>
      <c r="H57" s="83" t="s">
        <v>207</v>
      </c>
      <c r="I57" s="83"/>
    </row>
    <row r="58" spans="2:9" ht="49.5" customHeight="1" x14ac:dyDescent="0.25">
      <c r="B58" s="79" t="s">
        <v>104</v>
      </c>
      <c r="C58" s="19" t="s">
        <v>96</v>
      </c>
      <c r="D58" s="140" t="s">
        <v>131</v>
      </c>
      <c r="E58" s="75" t="s">
        <v>230</v>
      </c>
      <c r="F58" s="39" t="s">
        <v>210</v>
      </c>
      <c r="G58" s="80">
        <f>G29+G30</f>
        <v>1.66</v>
      </c>
      <c r="H58" s="83" t="s">
        <v>208</v>
      </c>
      <c r="I58" s="83"/>
    </row>
    <row r="59" spans="2:9" ht="37.5" customHeight="1" x14ac:dyDescent="0.25">
      <c r="B59" s="543" t="s">
        <v>105</v>
      </c>
      <c r="C59" s="19" t="s">
        <v>72</v>
      </c>
      <c r="D59" s="140" t="s">
        <v>106</v>
      </c>
      <c r="E59" s="75" t="s">
        <v>227</v>
      </c>
      <c r="F59" s="82" t="s">
        <v>250</v>
      </c>
      <c r="G59" s="80">
        <f>IF(F59="Y", 'read first'!$E$23, 0)</f>
        <v>0</v>
      </c>
      <c r="H59" s="83" t="s">
        <v>132</v>
      </c>
      <c r="I59" s="83"/>
    </row>
    <row r="60" spans="2:9" ht="38.1" customHeight="1" x14ac:dyDescent="0.25">
      <c r="B60" s="543"/>
      <c r="C60" s="19" t="s">
        <v>99</v>
      </c>
      <c r="D60" s="140" t="s">
        <v>133</v>
      </c>
      <c r="E60" s="75" t="s">
        <v>238</v>
      </c>
      <c r="F60" s="82" t="s">
        <v>251</v>
      </c>
      <c r="G60" s="80">
        <f>IF(F60="Y", 'read first'!$E$23, 0)</f>
        <v>2.5</v>
      </c>
      <c r="H60" s="83" t="s">
        <v>134</v>
      </c>
      <c r="I60" s="83"/>
    </row>
    <row r="61" spans="2:9" ht="30" x14ac:dyDescent="0.25">
      <c r="B61" s="79" t="s">
        <v>107</v>
      </c>
      <c r="C61" s="19" t="s">
        <v>108</v>
      </c>
      <c r="D61" s="140" t="s">
        <v>185</v>
      </c>
      <c r="E61" s="75" t="s">
        <v>239</v>
      </c>
      <c r="F61" s="82" t="s">
        <v>251</v>
      </c>
      <c r="G61" s="80">
        <f>IF(F61="Y", 'read first'!$E$23, 0)</f>
        <v>2.5</v>
      </c>
      <c r="H61" s="83" t="s">
        <v>135</v>
      </c>
      <c r="I61" s="83"/>
    </row>
    <row r="62" spans="2:9" ht="38.1" customHeight="1" x14ac:dyDescent="0.25">
      <c r="B62" s="79" t="s">
        <v>109</v>
      </c>
      <c r="C62" s="19" t="s">
        <v>110</v>
      </c>
      <c r="D62" s="140" t="s">
        <v>111</v>
      </c>
      <c r="E62" s="75" t="s">
        <v>227</v>
      </c>
      <c r="F62" s="82" t="s">
        <v>251</v>
      </c>
      <c r="G62" s="80">
        <f>IF(F62="Y", 'read first'!$E$23, 0)</f>
        <v>2.5</v>
      </c>
      <c r="H62" s="83" t="s">
        <v>136</v>
      </c>
      <c r="I62" s="83"/>
    </row>
    <row r="63" spans="2:9" x14ac:dyDescent="0.25">
      <c r="G63" s="80">
        <f>SUM(G55:G62)</f>
        <v>13.31</v>
      </c>
    </row>
    <row r="64" spans="2:9" x14ac:dyDescent="0.25">
      <c r="G64" s="41">
        <f>G63/'read first'!$E$24</f>
        <v>0.66549999999999998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79" t="s">
        <v>121</v>
      </c>
      <c r="C68" s="19" t="s">
        <v>170</v>
      </c>
      <c r="D68" s="140" t="s">
        <v>171</v>
      </c>
      <c r="E68" s="140" t="s">
        <v>226</v>
      </c>
      <c r="F68" s="82" t="s">
        <v>250</v>
      </c>
      <c r="G68" s="272">
        <f>IF(F68="Y", 'read first'!$G$23, 0)</f>
        <v>0</v>
      </c>
      <c r="H68" s="79" t="s">
        <v>427</v>
      </c>
      <c r="I68" s="79"/>
    </row>
    <row r="69" spans="1:13" s="4" customFormat="1" ht="67.5" customHeight="1" x14ac:dyDescent="0.25">
      <c r="A69" s="3"/>
      <c r="B69" s="79" t="s">
        <v>122</v>
      </c>
      <c r="C69" s="19" t="s">
        <v>123</v>
      </c>
      <c r="D69" s="140" t="s">
        <v>124</v>
      </c>
      <c r="E69" s="140" t="s">
        <v>240</v>
      </c>
      <c r="F69" s="82" t="s">
        <v>251</v>
      </c>
      <c r="G69" s="80">
        <f>IF(F69="Y", 'read first'!$G$23, 0)</f>
        <v>2</v>
      </c>
      <c r="H69" s="79" t="s">
        <v>143</v>
      </c>
      <c r="I69" s="79"/>
      <c r="J69" s="59"/>
      <c r="K69" s="59"/>
      <c r="L69" s="59"/>
      <c r="M69" s="59"/>
    </row>
    <row r="70" spans="1:13" s="4" customFormat="1" ht="74.25" customHeight="1" x14ac:dyDescent="0.25">
      <c r="A70" s="3"/>
      <c r="B70" s="79" t="s">
        <v>125</v>
      </c>
      <c r="C70" s="19" t="s">
        <v>144</v>
      </c>
      <c r="D70" s="140" t="s">
        <v>126</v>
      </c>
      <c r="E70" s="140" t="s">
        <v>241</v>
      </c>
      <c r="F70" s="82" t="s">
        <v>251</v>
      </c>
      <c r="G70" s="80">
        <f>IF(F70="Y", 'read first'!$G$23, 0)</f>
        <v>2</v>
      </c>
      <c r="H70" s="79" t="s">
        <v>142</v>
      </c>
      <c r="I70" s="79"/>
      <c r="J70" s="59"/>
      <c r="K70" s="59"/>
      <c r="L70" s="59"/>
      <c r="M70" s="59"/>
    </row>
    <row r="71" spans="1:13" s="4" customFormat="1" ht="64.5" customHeight="1" x14ac:dyDescent="0.25">
      <c r="A71" s="3"/>
      <c r="B71" s="79" t="s">
        <v>127</v>
      </c>
      <c r="C71" s="19" t="s">
        <v>128</v>
      </c>
      <c r="D71" s="140" t="s">
        <v>129</v>
      </c>
      <c r="E71" s="140" t="s">
        <v>242</v>
      </c>
      <c r="F71" s="82" t="s">
        <v>250</v>
      </c>
      <c r="G71" s="80">
        <f>IF(F71="Y", 'read first'!$G$23, 0)</f>
        <v>0</v>
      </c>
      <c r="H71" s="79" t="s">
        <v>169</v>
      </c>
      <c r="I71" s="79"/>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80">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577</v>
      </c>
    </row>
    <row r="79" spans="1:13" ht="30" x14ac:dyDescent="0.25">
      <c r="A79" s="79" t="s">
        <v>187</v>
      </c>
      <c r="B79" s="79" t="s">
        <v>114</v>
      </c>
      <c r="C79" s="36" t="s">
        <v>145</v>
      </c>
      <c r="D79" s="140" t="s">
        <v>164</v>
      </c>
      <c r="E79" s="140" t="s">
        <v>244</v>
      </c>
      <c r="F79" s="274" t="s">
        <v>251</v>
      </c>
      <c r="G79" s="44">
        <f>IF(F79="Y", 'read first'!$F$23, 0)</f>
        <v>2</v>
      </c>
      <c r="H79" s="45" t="s">
        <v>146</v>
      </c>
      <c r="I79" s="411"/>
    </row>
    <row r="80" spans="1:13" ht="45" x14ac:dyDescent="0.25">
      <c r="A80" s="77" t="s">
        <v>188</v>
      </c>
      <c r="B80" s="77" t="s">
        <v>115</v>
      </c>
      <c r="C80" s="36" t="s">
        <v>145</v>
      </c>
      <c r="D80" s="78" t="s">
        <v>116</v>
      </c>
      <c r="E80" s="78" t="s">
        <v>245</v>
      </c>
      <c r="F80" s="274" t="s">
        <v>250</v>
      </c>
      <c r="G80" s="44">
        <f>IF(F80="Y", 'read first'!$F$23, 0)</f>
        <v>0</v>
      </c>
      <c r="H80" s="47" t="s">
        <v>147</v>
      </c>
      <c r="I80" s="411"/>
    </row>
    <row r="81" spans="1:9" x14ac:dyDescent="0.25">
      <c r="A81" s="555" t="s">
        <v>189</v>
      </c>
      <c r="B81" s="587" t="s">
        <v>117</v>
      </c>
      <c r="C81" s="48" t="s">
        <v>118</v>
      </c>
      <c r="D81" s="140" t="s">
        <v>51</v>
      </c>
      <c r="E81" s="140" t="s">
        <v>246</v>
      </c>
      <c r="F81" s="274" t="str">
        <f>F29</f>
        <v>Y</v>
      </c>
      <c r="G81" s="44">
        <f>IF(F81="Y", 1, 0)</f>
        <v>1</v>
      </c>
      <c r="H81" s="551" t="s">
        <v>52</v>
      </c>
      <c r="I81" s="629"/>
    </row>
    <row r="82" spans="1:9" x14ac:dyDescent="0.25">
      <c r="A82" s="586"/>
      <c r="B82" s="588"/>
      <c r="C82" s="48" t="s">
        <v>119</v>
      </c>
      <c r="D82" s="582" t="s">
        <v>53</v>
      </c>
      <c r="E82" s="590" t="s">
        <v>247</v>
      </c>
      <c r="F82" s="590" t="str">
        <f>F30</f>
        <v>Y</v>
      </c>
      <c r="G82" s="593">
        <f t="shared" ref="G82:G83" si="0">IF(F82="Y", 1, 0)</f>
        <v>1</v>
      </c>
      <c r="H82" s="586"/>
      <c r="I82" s="630"/>
    </row>
    <row r="83" spans="1:9" x14ac:dyDescent="0.25">
      <c r="A83" s="586"/>
      <c r="B83" s="589"/>
      <c r="C83" s="48" t="s">
        <v>130</v>
      </c>
      <c r="D83" s="552"/>
      <c r="E83" s="591"/>
      <c r="F83" s="592"/>
      <c r="G83" s="594">
        <f t="shared" si="0"/>
        <v>0</v>
      </c>
      <c r="H83" s="552"/>
      <c r="I83" s="631"/>
    </row>
    <row r="84" spans="1:9" ht="58.5" customHeight="1" x14ac:dyDescent="0.25">
      <c r="A84" s="552"/>
      <c r="B84" s="79" t="s">
        <v>138</v>
      </c>
      <c r="C84" s="19" t="s">
        <v>148</v>
      </c>
      <c r="D84" s="140" t="s">
        <v>149</v>
      </c>
      <c r="E84" s="140" t="s">
        <v>248</v>
      </c>
      <c r="F84" s="274" t="s">
        <v>250</v>
      </c>
      <c r="G84" s="44">
        <f>IF(F84="Y", 'read first'!$F$23, 0)</f>
        <v>0</v>
      </c>
      <c r="H84" s="83" t="s">
        <v>150</v>
      </c>
      <c r="I84" s="411"/>
    </row>
    <row r="85" spans="1:9" ht="195" x14ac:dyDescent="0.25">
      <c r="A85" s="77" t="s">
        <v>190</v>
      </c>
      <c r="B85" s="49" t="s">
        <v>151</v>
      </c>
      <c r="C85" s="76" t="s">
        <v>152</v>
      </c>
      <c r="D85" s="20" t="s">
        <v>162</v>
      </c>
      <c r="E85" s="20" t="s">
        <v>227</v>
      </c>
      <c r="F85" s="274" t="s">
        <v>251</v>
      </c>
      <c r="G85" s="44">
        <f>IF(F85="Y", 'read first'!$F$23, 0)</f>
        <v>2</v>
      </c>
      <c r="H85" s="20" t="s">
        <v>153</v>
      </c>
      <c r="I85" s="411" t="s">
        <v>578</v>
      </c>
    </row>
    <row r="86" spans="1:9" ht="60" x14ac:dyDescent="0.25">
      <c r="A86" s="79" t="s">
        <v>191</v>
      </c>
      <c r="B86" s="79" t="s">
        <v>154</v>
      </c>
      <c r="C86" s="79" t="s">
        <v>155</v>
      </c>
      <c r="D86" s="20" t="s">
        <v>163</v>
      </c>
      <c r="E86" s="20" t="s">
        <v>227</v>
      </c>
      <c r="F86" s="274" t="s">
        <v>251</v>
      </c>
      <c r="G86" s="44">
        <f>IF(F86="Y", 'read first'!$F$23, 0)</f>
        <v>2</v>
      </c>
      <c r="H86" s="20" t="s">
        <v>156</v>
      </c>
      <c r="I86" s="411" t="s">
        <v>579</v>
      </c>
    </row>
    <row r="87" spans="1:9" ht="47.25" customHeight="1" x14ac:dyDescent="0.25">
      <c r="A87" s="587" t="s">
        <v>192</v>
      </c>
      <c r="B87" s="554" t="s">
        <v>22</v>
      </c>
      <c r="C87" s="19" t="s">
        <v>23</v>
      </c>
      <c r="D87" s="140" t="s">
        <v>24</v>
      </c>
      <c r="E87" s="140" t="s">
        <v>226</v>
      </c>
      <c r="F87" s="274" t="str">
        <f>F11</f>
        <v>Y</v>
      </c>
      <c r="G87" s="272">
        <f>IF(F87="Y", 'read first'!$F$23, 0)</f>
        <v>2</v>
      </c>
      <c r="H87" s="76" t="s">
        <v>25</v>
      </c>
      <c r="I87" s="411"/>
    </row>
    <row r="88" spans="1:9" ht="67.5" customHeight="1" x14ac:dyDescent="0.25">
      <c r="A88" s="595"/>
      <c r="B88" s="554"/>
      <c r="C88" s="76" t="s">
        <v>26</v>
      </c>
      <c r="D88" s="20" t="s">
        <v>27</v>
      </c>
      <c r="E88" s="20" t="s">
        <v>227</v>
      </c>
      <c r="F88" s="274" t="s">
        <v>251</v>
      </c>
      <c r="G88" s="44">
        <f>IF(F88="Y", 'read first'!$F$23, 0)</f>
        <v>2</v>
      </c>
      <c r="H88" s="20" t="s">
        <v>157</v>
      </c>
      <c r="I88" s="411" t="s">
        <v>580</v>
      </c>
    </row>
    <row r="89" spans="1:9" ht="38.25" customHeight="1" x14ac:dyDescent="0.25">
      <c r="A89" s="555" t="s">
        <v>193</v>
      </c>
      <c r="B89" s="555" t="s">
        <v>65</v>
      </c>
      <c r="C89" s="19" t="s">
        <v>66</v>
      </c>
      <c r="D89" s="140" t="s">
        <v>67</v>
      </c>
      <c r="E89" s="140" t="s">
        <v>235</v>
      </c>
      <c r="F89" s="274" t="str">
        <f>F42</f>
        <v>N</v>
      </c>
      <c r="G89" s="44">
        <f>IF(F89="Y", 'read first'!$F$23, 0)</f>
        <v>0</v>
      </c>
      <c r="H89" s="76" t="s">
        <v>68</v>
      </c>
      <c r="I89" s="412"/>
    </row>
    <row r="90" spans="1:9" ht="30" customHeight="1" x14ac:dyDescent="0.25">
      <c r="A90" s="586"/>
      <c r="B90" s="549"/>
      <c r="C90" s="19" t="s">
        <v>69</v>
      </c>
      <c r="D90" s="78" t="s">
        <v>70</v>
      </c>
      <c r="E90" s="74" t="s">
        <v>227</v>
      </c>
      <c r="F90" s="274" t="str">
        <f>F43</f>
        <v>N</v>
      </c>
      <c r="G90" s="44">
        <f>IF(F90="Y", 'read first'!$F$23, 0)</f>
        <v>0</v>
      </c>
      <c r="H90" s="76" t="s">
        <v>71</v>
      </c>
      <c r="I90" s="412"/>
    </row>
    <row r="91" spans="1:9" ht="36.75" customHeight="1" x14ac:dyDescent="0.25">
      <c r="A91" s="586"/>
      <c r="B91" s="550"/>
      <c r="C91" s="19" t="s">
        <v>72</v>
      </c>
      <c r="D91" s="140" t="s">
        <v>73</v>
      </c>
      <c r="E91" s="140" t="s">
        <v>227</v>
      </c>
      <c r="F91" s="274" t="str">
        <f>F60</f>
        <v>Y</v>
      </c>
      <c r="G91" s="44">
        <f>IF(F91="Y", 'read first'!$F$23, 0)</f>
        <v>2</v>
      </c>
      <c r="H91" s="76" t="s">
        <v>74</v>
      </c>
      <c r="I91" s="412"/>
    </row>
    <row r="92" spans="1:9" ht="28.5" customHeight="1" x14ac:dyDescent="0.25">
      <c r="A92" s="596" t="s">
        <v>194</v>
      </c>
      <c r="B92" s="551" t="s">
        <v>6</v>
      </c>
      <c r="C92" s="553" t="s">
        <v>7</v>
      </c>
      <c r="D92" s="140" t="s">
        <v>173</v>
      </c>
      <c r="E92" s="140" t="s">
        <v>220</v>
      </c>
      <c r="F92" s="274" t="str">
        <f>F5</f>
        <v>Y</v>
      </c>
      <c r="G92" s="44">
        <f>IF(F92="Y", 'read first'!$F$23, 0)</f>
        <v>2</v>
      </c>
      <c r="H92" s="76" t="s">
        <v>8</v>
      </c>
      <c r="I92" s="412"/>
    </row>
    <row r="93" spans="1:9" ht="30" x14ac:dyDescent="0.25">
      <c r="A93" s="597"/>
      <c r="B93" s="552"/>
      <c r="C93" s="548"/>
      <c r="D93" s="140" t="s">
        <v>179</v>
      </c>
      <c r="E93" s="140" t="s">
        <v>221</v>
      </c>
      <c r="F93" s="274" t="str">
        <f>F6</f>
        <v>N</v>
      </c>
      <c r="G93" s="44">
        <f>IF(F93="Y", 'read first'!$F$23, 0)</f>
        <v>0</v>
      </c>
      <c r="H93" s="76" t="s">
        <v>9</v>
      </c>
      <c r="I93" s="412"/>
    </row>
    <row r="94" spans="1:9" ht="30" x14ac:dyDescent="0.25">
      <c r="A94" s="597"/>
      <c r="B94" s="76" t="s">
        <v>10</v>
      </c>
      <c r="C94" s="19" t="s">
        <v>11</v>
      </c>
      <c r="D94" s="140" t="s">
        <v>12</v>
      </c>
      <c r="E94" s="140" t="s">
        <v>222</v>
      </c>
      <c r="F94" s="274" t="str">
        <f>F7</f>
        <v>Y</v>
      </c>
      <c r="G94" s="44">
        <f>IF(F94="Y", 'read first'!$F$23, 0)</f>
        <v>2</v>
      </c>
      <c r="H94" s="76" t="s">
        <v>13</v>
      </c>
      <c r="I94" s="412"/>
    </row>
    <row r="95" spans="1:9" ht="45" x14ac:dyDescent="0.25">
      <c r="A95" s="597"/>
      <c r="B95" s="76" t="s">
        <v>19</v>
      </c>
      <c r="C95" s="19" t="s">
        <v>20</v>
      </c>
      <c r="D95" s="140" t="s">
        <v>181</v>
      </c>
      <c r="E95" s="140" t="s">
        <v>225</v>
      </c>
      <c r="F95" s="274" t="str">
        <f>F10</f>
        <v>N</v>
      </c>
      <c r="G95" s="44">
        <f>IF(F95="Y", 'read first'!$F$23, 0)</f>
        <v>0</v>
      </c>
      <c r="H95" s="76" t="s">
        <v>21</v>
      </c>
      <c r="I95" s="412"/>
    </row>
    <row r="96" spans="1:9" ht="30" x14ac:dyDescent="0.25">
      <c r="A96" s="597"/>
      <c r="B96" s="554" t="s">
        <v>22</v>
      </c>
      <c r="C96" s="19" t="s">
        <v>23</v>
      </c>
      <c r="D96" s="140" t="s">
        <v>24</v>
      </c>
      <c r="E96" s="140" t="s">
        <v>226</v>
      </c>
      <c r="F96" s="274" t="str">
        <f>F11</f>
        <v>Y</v>
      </c>
      <c r="G96" s="44">
        <f>IF(F96="Y", 'read first'!$F$23, 0)</f>
        <v>2</v>
      </c>
      <c r="H96" s="76" t="s">
        <v>25</v>
      </c>
      <c r="I96" s="412"/>
    </row>
    <row r="97" spans="1:9" ht="34.5" customHeight="1" x14ac:dyDescent="0.25">
      <c r="A97" s="598"/>
      <c r="B97" s="554"/>
      <c r="C97" s="76" t="s">
        <v>26</v>
      </c>
      <c r="D97" s="20" t="s">
        <v>27</v>
      </c>
      <c r="E97" s="20" t="s">
        <v>227</v>
      </c>
      <c r="F97" s="274" t="s">
        <v>251</v>
      </c>
      <c r="G97" s="44">
        <f>IF(F97="Y", 'read first'!$F$23, 0)</f>
        <v>2</v>
      </c>
      <c r="H97" s="20" t="s">
        <v>174</v>
      </c>
      <c r="I97" s="412" t="s">
        <v>581</v>
      </c>
    </row>
    <row r="98" spans="1:9" ht="33.75" customHeight="1" x14ac:dyDescent="0.25">
      <c r="A98" s="76" t="s">
        <v>195</v>
      </c>
      <c r="B98" s="76" t="s">
        <v>158</v>
      </c>
      <c r="C98" s="76" t="s">
        <v>159</v>
      </c>
      <c r="D98" s="140" t="s">
        <v>160</v>
      </c>
      <c r="E98" s="75" t="s">
        <v>227</v>
      </c>
      <c r="F98" s="274" t="s">
        <v>251</v>
      </c>
      <c r="G98" s="44">
        <f>IF(F98="Y", 'read first'!$F$23, 0)</f>
        <v>2</v>
      </c>
      <c r="H98" s="83" t="s">
        <v>161</v>
      </c>
      <c r="I98" s="411"/>
    </row>
    <row r="99" spans="1:9" x14ac:dyDescent="0.25">
      <c r="G99" s="44">
        <f>SUM(G79:G98)</f>
        <v>24</v>
      </c>
    </row>
    <row r="100" spans="1:9" x14ac:dyDescent="0.25">
      <c r="G100" s="22">
        <f>G99/G78</f>
        <v>0.70588235294117652</v>
      </c>
    </row>
  </sheetData>
  <mergeCells count="59">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I81:I8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D77C7930-6D55-4084-B0E3-3F27CD5BE199}">
      <formula1>"-,H, M, L, NEG"</formula1>
    </dataValidation>
    <dataValidation type="list" allowBlank="1" showInputMessage="1" showErrorMessage="1" sqref="F5:F13 F25:F26 F42:F49 F59:F62 F68:F73 F29:F30 F32:F36 F19:F22 F55:F56 F79:F81 F84:F95 F97:F98" xr:uid="{0CE11B65-74AD-4B39-9A3D-8E73A4037CDC}">
      <formula1>"-,Y,N"</formula1>
    </dataValidation>
    <dataValidation type="list" allowBlank="1" showInputMessage="1" showErrorMessage="1" sqref="H23" xr:uid="{3ADF6A52-E1F7-446F-929C-21B73A4A39FC}">
      <formula1>"[Choose from list], Regional Boulevard, Community Boulevard, Regional Street, Community Street, Industrial Street, Regional Trail, Greenway"</formula1>
    </dataValidation>
  </dataValidations>
  <hyperlinks>
    <hyperlink ref="C5:C6" r:id="rId1" display="Equity Focus Area map layer" xr:uid="{A98A330C-F18D-4554-AD56-0DA08742301D}"/>
    <hyperlink ref="C7" r:id="rId2" display="Economic Value Atlas walkability and Community Service accessibility score" xr:uid="{0AAC90E3-335B-474B-8FE0-F4D3009F764D}"/>
    <hyperlink ref="C8" r:id="rId3" display="Regional Barometer: Life expectancy at birth layer" xr:uid="{D6BC2462-0F15-432A-901A-34907E410C80}"/>
    <hyperlink ref="C10" r:id="rId4" display="Economic Value Atlas: Job access layers (for both low and middle/high wage jobs)" xr:uid="{88DD41F5-D28C-45B2-812D-11B2DA88FB8F}"/>
    <hyperlink ref="C11" r:id="rId5" display="·         Regional Investment Measure project list" xr:uid="{E36DA070-C0D8-411C-AE25-2850AB58966A}"/>
    <hyperlink ref="C19" r:id="rId6" display="HCC network map" xr:uid="{6B85BF54-7B5E-4AC4-AB3D-0278968E7DF9}"/>
    <hyperlink ref="C23" r:id="rId7" display="Regional Trails and Greenways network" xr:uid="{F09E9256-96BC-4139-B71A-F76C2FC071AE}"/>
    <hyperlink ref="C29" r:id="rId8" display="·         Regional Bike Network Map" xr:uid="{52629361-F366-46AD-A465-40DA46A8481E}"/>
    <hyperlink ref="C26" r:id="rId9" display="·         Livable Streets design guide" xr:uid="{4EF1A30E-171B-46A3-B5B6-41F639A93F75}"/>
    <hyperlink ref="C32" r:id="rId10" display="·         Economic Value Atlas Mobility map layer" xr:uid="{EDD405D1-1D54-4713-AB1C-6FFAB85B554D}"/>
    <hyperlink ref="C36" r:id="rId11" display="Safe Routes to School Regional Framework school map" xr:uid="{FD76F2C6-4A29-4211-A1FD-0945C9F151BE}"/>
    <hyperlink ref="C45" r:id="rId12" xr:uid="{E519E9B1-539E-4FCA-9092-8DB4FE154531}"/>
    <hyperlink ref="C47" r:id="rId13" xr:uid="{4C2FEEC0-6F26-422D-AC03-49D8AC0FC3E2}"/>
    <hyperlink ref="C48" r:id="rId14" xr:uid="{5BBD9071-7B9C-4FD4-8639-BDCD3A650578}"/>
    <hyperlink ref="C49" r:id="rId15" xr:uid="{015EBF3C-A1EB-4A27-8106-45998E908C98}"/>
    <hyperlink ref="C55" r:id="rId16" xr:uid="{B063B77B-8C64-452C-8989-068CAA7865B4}"/>
    <hyperlink ref="C58" r:id="rId17" xr:uid="{768638F2-0611-4FDB-9127-CF53D474682D}"/>
    <hyperlink ref="C56" r:id="rId18" display="Congestion Management Process network" xr:uid="{7210FB82-4CAE-4FC2-99DE-1A895B16A8A9}"/>
    <hyperlink ref="C60" r:id="rId19" display="Congestion Management Process network map" xr:uid="{86E76029-2887-4DE7-B9AB-116E1C667BA5}"/>
    <hyperlink ref="C62" r:id="rId20" xr:uid="{F73F62B8-54F0-4AC6-9971-C02AAEE89814}"/>
    <hyperlink ref="C61" r:id="rId21" xr:uid="{DA21D05D-B531-4DD8-9A9B-2E31373C8834}"/>
    <hyperlink ref="C44" r:id="rId22" xr:uid="{1F761C5F-A3EA-44FD-9DB3-F5A8FC50289D}"/>
    <hyperlink ref="C42" r:id="rId23" location="/" display="TriMet Prioritzed Access to Transit map" xr:uid="{54C9B5B6-F6AD-4374-9C0F-55CE685E4F50}"/>
    <hyperlink ref="C43" r:id="rId24" xr:uid="{C2DA5B4E-155D-4A6D-970E-C89470EEFE80}"/>
    <hyperlink ref="C9" r:id="rId25" display="Regional Barometer: Diesel particulate matter concentration layer" xr:uid="{06605F49-BCB4-49A6-B47F-889F91AA65BA}"/>
    <hyperlink ref="C21" r:id="rId26" display="https://tooledesign.maps.arcgis.com/apps/MapSeries/index.html?appid=69225c1c028c440bbcef6ca40365f854" xr:uid="{97969E35-16AD-4E14-AE2A-6D4268D0B9F0}"/>
    <hyperlink ref="C13" r:id="rId27" xr:uid="{13F9CDA5-816B-4922-8CC4-628AE2219978}"/>
    <hyperlink ref="C30" r:id="rId28" xr:uid="{2340CE09-F6B0-44FB-8C5F-8E27C3823E70}"/>
    <hyperlink ref="C31" r:id="rId29" xr:uid="{A6B513E3-23B0-4224-A1AA-4A69ABB9B23D}"/>
    <hyperlink ref="C57" r:id="rId30" display="·         Livable Streets design guide" xr:uid="{BB7E1FDC-3F78-43D9-BDB6-4F87276E93CD}"/>
    <hyperlink ref="C59" r:id="rId31" xr:uid="{3D8C92E7-E54C-4618-9A95-E3CD67C05F5D}"/>
    <hyperlink ref="C72" r:id="rId32" xr:uid="{DBC84487-5442-4D56-BF5A-69C17EE841E3}"/>
    <hyperlink ref="C73" r:id="rId33" display="FHWA: Intermodal connector list" xr:uid="{D83CADFE-9293-4B47-878E-7529B8F36290}"/>
    <hyperlink ref="C71" r:id="rId34" xr:uid="{B28922E6-CDAC-4252-82D4-4DFB215DCD77}"/>
    <hyperlink ref="C70" r:id="rId35" xr:uid="{30830CC0-4151-40EE-9A7E-74FD9E29D5A3}"/>
    <hyperlink ref="C69" r:id="rId36" xr:uid="{B77C7E95-FE55-4917-A6AB-34E304C3231F}"/>
    <hyperlink ref="C81" r:id="rId37" display="·         Regional Bike Network Map" xr:uid="{C7C0327A-D703-4CB4-8C27-6AD96E2BF477}"/>
    <hyperlink ref="C82" r:id="rId38" xr:uid="{7EC6F8E3-7ABF-4042-B1A3-5FC1B6CCFA39}"/>
    <hyperlink ref="C83" r:id="rId39" xr:uid="{73A6E8F1-9F46-41CB-A784-461900B37658}"/>
    <hyperlink ref="C92:C93" r:id="rId40" display="Equity Focus Area map layer" xr:uid="{49D52F14-8E36-410B-8D2A-1E35BAF066CC}"/>
    <hyperlink ref="C94" r:id="rId41" display="Economic Value Atlas walkability and Community Service accessibility score" xr:uid="{0CD31655-7A4A-4AC7-B963-B8B4E13342E4}"/>
    <hyperlink ref="C95" r:id="rId42" display="Economic Value Atlas: Job access layers (for both low and middle/high wage jobs)" xr:uid="{8632B858-B7B3-47A5-BEDB-B5A7072D208E}"/>
    <hyperlink ref="C96" r:id="rId43" display="·         Regional Investment Measure project list" xr:uid="{42F44DC3-A69D-4C8C-B803-A7736E83D01D}"/>
    <hyperlink ref="C91" r:id="rId44" xr:uid="{697728BB-307C-46C4-960D-416881C213D7}"/>
    <hyperlink ref="C89" r:id="rId45" location="/" display="TriMet Prioritzed Access to Transit map" xr:uid="{7DC235D5-5534-4D15-A3AA-D5A8135A43CE}"/>
    <hyperlink ref="C90" r:id="rId46" xr:uid="{37DDB128-1BDF-4159-A2FE-1A426457D45B}"/>
    <hyperlink ref="C87" r:id="rId47" display="·         Regional Investment Measure project list" xr:uid="{63131945-879A-42C7-81B3-8E764CFB5A12}"/>
    <hyperlink ref="C84" r:id="rId48" display="Bond trail acquisition prioritization tool " xr:uid="{8DA5BC0A-EFE5-43C6-B570-72785D164440}"/>
    <hyperlink ref="C68" r:id="rId49" display="On Regional Investment Measure project list " xr:uid="{EF5AF3AB-225D-49FC-96CF-87DC9931B0EB}"/>
    <hyperlink ref="C20" r:id="rId50" xr:uid="{58525046-A505-471D-B271-D01FC9BA1D49}"/>
  </hyperlinks>
  <pageMargins left="0.7" right="0.7" top="0.75" bottom="0.75" header="0.3" footer="0.3"/>
  <pageSetup orientation="portrait" r:id="rId51"/>
  <legacyDrawing r:id="rId5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84C92-814A-4927-94AF-5D42544CFC08}">
  <dimension ref="A1:O153"/>
  <sheetViews>
    <sheetView topLeftCell="A116" workbookViewId="0">
      <selection activeCell="G75" sqref="G75"/>
    </sheetView>
  </sheetViews>
  <sheetFormatPr defaultColWidth="9" defaultRowHeight="12.75" x14ac:dyDescent="0.2"/>
  <cols>
    <col min="1" max="1" width="45.5" style="60" customWidth="1"/>
    <col min="2" max="11" width="4.625" style="89" customWidth="1"/>
    <col min="12" max="13" width="4.625" style="88" customWidth="1"/>
    <col min="14" max="16384" width="9" style="60"/>
  </cols>
  <sheetData>
    <row r="1" spans="1:13" s="86" customFormat="1" ht="25.5" customHeight="1" thickBot="1" x14ac:dyDescent="0.3">
      <c r="A1" s="85" t="s">
        <v>432</v>
      </c>
      <c r="B1" s="601" t="s">
        <v>253</v>
      </c>
      <c r="C1" s="601"/>
      <c r="D1" s="602" t="s">
        <v>254</v>
      </c>
      <c r="E1" s="602"/>
      <c r="F1" s="603" t="s">
        <v>255</v>
      </c>
      <c r="G1" s="603"/>
      <c r="H1" s="632" t="s">
        <v>256</v>
      </c>
      <c r="I1" s="632"/>
      <c r="J1" s="605" t="s">
        <v>257</v>
      </c>
      <c r="K1" s="606"/>
      <c r="L1" s="626" t="s">
        <v>258</v>
      </c>
      <c r="M1" s="627"/>
    </row>
    <row r="2" spans="1:13" ht="13.5" thickBot="1" x14ac:dyDescent="0.25">
      <c r="A2" s="87" t="s">
        <v>259</v>
      </c>
      <c r="L2" s="89"/>
      <c r="M2" s="89"/>
    </row>
    <row r="3" spans="1:13" x14ac:dyDescent="0.2">
      <c r="A3" s="90" t="s">
        <v>260</v>
      </c>
      <c r="B3" s="141"/>
      <c r="C3" s="142"/>
      <c r="D3" s="143"/>
      <c r="E3" s="142"/>
      <c r="F3" s="178"/>
      <c r="G3" s="142"/>
      <c r="H3" s="191"/>
      <c r="I3" s="142"/>
      <c r="J3" s="164"/>
      <c r="K3" s="165"/>
      <c r="L3" s="89"/>
      <c r="M3" s="89"/>
    </row>
    <row r="4" spans="1:13" x14ac:dyDescent="0.2">
      <c r="A4" s="95" t="s">
        <v>261</v>
      </c>
      <c r="B4" s="144" t="s">
        <v>205</v>
      </c>
      <c r="C4" s="145">
        <f>IF(B4="Y", 2, 0)</f>
        <v>0</v>
      </c>
      <c r="D4" s="146" t="s">
        <v>205</v>
      </c>
      <c r="E4" s="145">
        <f t="shared" ref="E4:E5" si="0">IF(D4="Y", 2, 0)</f>
        <v>0</v>
      </c>
      <c r="F4" s="179" t="s">
        <v>205</v>
      </c>
      <c r="G4" s="145">
        <f t="shared" ref="G4:G7" si="1">IF(F4="Y", 1, 0)</f>
        <v>0</v>
      </c>
      <c r="H4" s="192" t="s">
        <v>205</v>
      </c>
      <c r="I4" s="145">
        <f t="shared" ref="I4:I5" si="2">IF(H4="Y", 1, 0)</f>
        <v>0</v>
      </c>
      <c r="J4" s="166" t="s">
        <v>205</v>
      </c>
      <c r="K4" s="167">
        <f>IF(J4="Y", -1, 0)</f>
        <v>0</v>
      </c>
      <c r="L4" s="89"/>
      <c r="M4" s="89"/>
    </row>
    <row r="5" spans="1:13" x14ac:dyDescent="0.2">
      <c r="A5" s="95" t="s">
        <v>262</v>
      </c>
      <c r="B5" s="144" t="s">
        <v>205</v>
      </c>
      <c r="C5" s="145">
        <f>IF(B5="Y", 1, 0)</f>
        <v>0</v>
      </c>
      <c r="D5" s="146" t="s">
        <v>205</v>
      </c>
      <c r="E5" s="145">
        <f t="shared" si="0"/>
        <v>0</v>
      </c>
      <c r="F5" s="179" t="s">
        <v>205</v>
      </c>
      <c r="G5" s="145">
        <f t="shared" si="1"/>
        <v>0</v>
      </c>
      <c r="H5" s="192" t="s">
        <v>205</v>
      </c>
      <c r="I5" s="145">
        <f t="shared" si="2"/>
        <v>0</v>
      </c>
      <c r="J5" s="166" t="s">
        <v>205</v>
      </c>
      <c r="K5" s="167">
        <f>IF(J5="Y", -1, 0)</f>
        <v>0</v>
      </c>
      <c r="L5" s="89"/>
      <c r="M5" s="89"/>
    </row>
    <row r="6" spans="1:13" x14ac:dyDescent="0.2">
      <c r="A6" s="100" t="s">
        <v>403</v>
      </c>
      <c r="B6" s="144"/>
      <c r="C6" s="145"/>
      <c r="D6" s="146"/>
      <c r="E6" s="145"/>
      <c r="F6" s="179"/>
      <c r="G6" s="145"/>
      <c r="H6" s="192"/>
      <c r="I6" s="145"/>
      <c r="J6" s="166"/>
      <c r="K6" s="167"/>
      <c r="L6" s="89"/>
      <c r="M6" s="89"/>
    </row>
    <row r="7" spans="1:13" x14ac:dyDescent="0.2">
      <c r="A7" s="101" t="s">
        <v>263</v>
      </c>
      <c r="B7" s="144" t="s">
        <v>205</v>
      </c>
      <c r="C7" s="145">
        <f>IF(B7="Y", -1, 0)</f>
        <v>0</v>
      </c>
      <c r="D7" s="146" t="s">
        <v>205</v>
      </c>
      <c r="E7" s="145">
        <f>IF(D7="Y", -1, 0)</f>
        <v>0</v>
      </c>
      <c r="F7" s="179" t="s">
        <v>205</v>
      </c>
      <c r="G7" s="145">
        <f t="shared" si="1"/>
        <v>0</v>
      </c>
      <c r="H7" s="192" t="s">
        <v>205</v>
      </c>
      <c r="I7" s="145">
        <f t="shared" ref="I7" si="3">IF(H7="Y", 2, 0)</f>
        <v>0</v>
      </c>
      <c r="J7" s="166" t="s">
        <v>205</v>
      </c>
      <c r="K7" s="167">
        <f>IF(J7="Y", 2, 0)</f>
        <v>0</v>
      </c>
      <c r="L7" s="89"/>
      <c r="M7" s="89"/>
    </row>
    <row r="8" spans="1:13" x14ac:dyDescent="0.2">
      <c r="A8" s="101" t="s">
        <v>264</v>
      </c>
      <c r="B8" s="144" t="s">
        <v>205</v>
      </c>
      <c r="C8" s="145">
        <f t="shared" ref="C8:K9" si="4">IF(B8="Y", 1, 0)</f>
        <v>0</v>
      </c>
      <c r="D8" s="146" t="s">
        <v>205</v>
      </c>
      <c r="E8" s="145">
        <f t="shared" si="4"/>
        <v>0</v>
      </c>
      <c r="F8" s="179" t="s">
        <v>205</v>
      </c>
      <c r="G8" s="145">
        <f t="shared" si="4"/>
        <v>0</v>
      </c>
      <c r="H8" s="192" t="s">
        <v>205</v>
      </c>
      <c r="I8" s="145">
        <f t="shared" si="4"/>
        <v>0</v>
      </c>
      <c r="J8" s="166" t="s">
        <v>205</v>
      </c>
      <c r="K8" s="167">
        <f t="shared" si="4"/>
        <v>0</v>
      </c>
      <c r="L8" s="89"/>
      <c r="M8" s="89"/>
    </row>
    <row r="9" spans="1:13" x14ac:dyDescent="0.2">
      <c r="A9" s="101" t="s">
        <v>265</v>
      </c>
      <c r="B9" s="144" t="s">
        <v>205</v>
      </c>
      <c r="C9" s="145">
        <f t="shared" ref="C9" si="5">IF(B9="Y", 2, 0)</f>
        <v>0</v>
      </c>
      <c r="D9" s="146" t="s">
        <v>205</v>
      </c>
      <c r="E9" s="145">
        <f t="shared" ref="E9" si="6">IF(D9="Y", 2, 0)</f>
        <v>0</v>
      </c>
      <c r="F9" s="179" t="s">
        <v>205</v>
      </c>
      <c r="G9" s="145">
        <f t="shared" si="4"/>
        <v>0</v>
      </c>
      <c r="H9" s="192" t="s">
        <v>205</v>
      </c>
      <c r="I9" s="145">
        <f t="shared" si="4"/>
        <v>0</v>
      </c>
      <c r="J9" s="166" t="s">
        <v>205</v>
      </c>
      <c r="K9" s="167">
        <f t="shared" si="4"/>
        <v>0</v>
      </c>
      <c r="L9" s="89"/>
      <c r="M9" s="89"/>
    </row>
    <row r="10" spans="1:13" x14ac:dyDescent="0.2">
      <c r="A10" s="102" t="s">
        <v>266</v>
      </c>
      <c r="B10" s="144" t="s">
        <v>205</v>
      </c>
      <c r="C10" s="145">
        <f>IF(B10="Y", 1, 0)</f>
        <v>0</v>
      </c>
      <c r="D10" s="146" t="s">
        <v>205</v>
      </c>
      <c r="E10" s="145">
        <f>IF(D10="Y", 1, 0)</f>
        <v>0</v>
      </c>
      <c r="F10" s="179" t="s">
        <v>205</v>
      </c>
      <c r="G10" s="145">
        <f>IF(F10="Y", 1, 0)</f>
        <v>0</v>
      </c>
      <c r="H10" s="192" t="s">
        <v>205</v>
      </c>
      <c r="I10" s="145">
        <f>IF(H10="Y", 1, 0)</f>
        <v>0</v>
      </c>
      <c r="J10" s="166" t="s">
        <v>205</v>
      </c>
      <c r="K10" s="167">
        <f>IF(J10="Y", 1, 0)</f>
        <v>0</v>
      </c>
      <c r="L10" s="89"/>
      <c r="M10" s="89"/>
    </row>
    <row r="11" spans="1:13" x14ac:dyDescent="0.2">
      <c r="A11" s="100" t="s">
        <v>404</v>
      </c>
      <c r="B11" s="144"/>
      <c r="C11" s="145"/>
      <c r="D11" s="146"/>
      <c r="E11" s="145"/>
      <c r="F11" s="179"/>
      <c r="G11" s="145"/>
      <c r="H11" s="192"/>
      <c r="I11" s="145"/>
      <c r="J11" s="166"/>
      <c r="K11" s="167"/>
      <c r="L11" s="89"/>
      <c r="M11" s="89"/>
    </row>
    <row r="12" spans="1:13" x14ac:dyDescent="0.2">
      <c r="A12" s="101" t="s">
        <v>267</v>
      </c>
      <c r="B12" s="144" t="s">
        <v>205</v>
      </c>
      <c r="C12" s="145">
        <f>IF(B12="Y", -1, 0)</f>
        <v>0</v>
      </c>
      <c r="D12" s="146" t="s">
        <v>205</v>
      </c>
      <c r="E12" s="145">
        <f>IF(D12="Y", -1, 0)</f>
        <v>0</v>
      </c>
      <c r="F12" s="179" t="s">
        <v>205</v>
      </c>
      <c r="G12" s="145">
        <f>IF(F12="Y", -1, 0)</f>
        <v>0</v>
      </c>
      <c r="H12" s="192" t="s">
        <v>205</v>
      </c>
      <c r="I12" s="145">
        <f>IF(H12="Y", -1, 0)</f>
        <v>0</v>
      </c>
      <c r="J12" s="166" t="s">
        <v>205</v>
      </c>
      <c r="K12" s="167">
        <f>IF(J12="Y", 1, 0)</f>
        <v>0</v>
      </c>
      <c r="L12" s="89"/>
      <c r="M12" s="89"/>
    </row>
    <row r="13" spans="1:13" ht="13.5" thickBot="1" x14ac:dyDescent="0.25">
      <c r="A13" s="103" t="s">
        <v>268</v>
      </c>
      <c r="B13" s="147" t="s">
        <v>205</v>
      </c>
      <c r="C13" s="148">
        <f t="shared" ref="C13" si="7">IF(B13="Y", 2, 0)</f>
        <v>0</v>
      </c>
      <c r="D13" s="149" t="s">
        <v>205</v>
      </c>
      <c r="E13" s="148">
        <f t="shared" ref="E13" si="8">IF(D13="Y", 2, 0)</f>
        <v>0</v>
      </c>
      <c r="F13" s="180" t="s">
        <v>205</v>
      </c>
      <c r="G13" s="148">
        <f t="shared" ref="G13" si="9">IF(F13="Y", 2, 0)</f>
        <v>0</v>
      </c>
      <c r="H13" s="193" t="s">
        <v>205</v>
      </c>
      <c r="I13" s="148">
        <f t="shared" ref="I13" si="10">IF(H13="Y", 2, 0)</f>
        <v>0</v>
      </c>
      <c r="J13" s="168" t="s">
        <v>205</v>
      </c>
      <c r="K13" s="169">
        <f t="shared" ref="K13" si="11">IF(J13="Y", 2, 0)</f>
        <v>0</v>
      </c>
      <c r="L13" s="89"/>
      <c r="M13" s="89"/>
    </row>
    <row r="14" spans="1:13" ht="13.5" thickBot="1" x14ac:dyDescent="0.25">
      <c r="A14" s="87" t="s">
        <v>269</v>
      </c>
      <c r="B14" s="150"/>
      <c r="D14" s="151"/>
      <c r="F14" s="181"/>
      <c r="H14" s="194"/>
      <c r="J14" s="170"/>
      <c r="L14" s="89"/>
      <c r="M14" s="89"/>
    </row>
    <row r="15" spans="1:13" x14ac:dyDescent="0.2">
      <c r="A15" s="90" t="s">
        <v>270</v>
      </c>
      <c r="B15" s="141" t="s">
        <v>205</v>
      </c>
      <c r="C15" s="142">
        <f>IF(B15="Y", -1, 0)</f>
        <v>0</v>
      </c>
      <c r="D15" s="143" t="s">
        <v>205</v>
      </c>
      <c r="E15" s="142">
        <f>IF(D15="Y", -1, 0)</f>
        <v>0</v>
      </c>
      <c r="F15" s="178" t="s">
        <v>205</v>
      </c>
      <c r="G15" s="142">
        <f>IF(F15="Y", -1, 0)</f>
        <v>0</v>
      </c>
      <c r="H15" s="191" t="s">
        <v>205</v>
      </c>
      <c r="I15" s="142">
        <f>IF(H15="Y", -1, 0)</f>
        <v>0</v>
      </c>
      <c r="J15" s="164" t="s">
        <v>205</v>
      </c>
      <c r="K15" s="165">
        <f>IF(J15="Y", -1, 0)</f>
        <v>0</v>
      </c>
      <c r="L15" s="89"/>
      <c r="M15" s="89"/>
    </row>
    <row r="16" spans="1:13" x14ac:dyDescent="0.2">
      <c r="A16" s="100" t="s">
        <v>271</v>
      </c>
      <c r="B16" s="144" t="s">
        <v>205</v>
      </c>
      <c r="C16" s="145">
        <f>IF(B16="Y", 2, 0)</f>
        <v>0</v>
      </c>
      <c r="D16" s="146" t="s">
        <v>205</v>
      </c>
      <c r="E16" s="145">
        <f>IF(D16="Y", 2, 0)</f>
        <v>0</v>
      </c>
      <c r="F16" s="179" t="s">
        <v>205</v>
      </c>
      <c r="G16" s="145">
        <f>IF(F16="Y", 2, 0)</f>
        <v>0</v>
      </c>
      <c r="H16" s="192" t="s">
        <v>205</v>
      </c>
      <c r="I16" s="145">
        <f>IF(H16="Y", 2, 0)</f>
        <v>0</v>
      </c>
      <c r="J16" s="166" t="s">
        <v>205</v>
      </c>
      <c r="K16" s="167">
        <f>IF(J16="Y", 2, 0)</f>
        <v>0</v>
      </c>
      <c r="L16" s="89"/>
      <c r="M16" s="89"/>
    </row>
    <row r="17" spans="1:14" x14ac:dyDescent="0.2">
      <c r="A17" s="100" t="s">
        <v>272</v>
      </c>
      <c r="B17" s="144" t="s">
        <v>205</v>
      </c>
      <c r="C17" s="145">
        <f>IF(B17="Y", 2, 0)</f>
        <v>0</v>
      </c>
      <c r="D17" s="146" t="s">
        <v>205</v>
      </c>
      <c r="E17" s="145">
        <f>IF(D17="Y", 2, 0)</f>
        <v>0</v>
      </c>
      <c r="F17" s="179" t="s">
        <v>205</v>
      </c>
      <c r="G17" s="145">
        <f t="shared" ref="G17" si="12">IF(F17="Y", 1, 0)</f>
        <v>0</v>
      </c>
      <c r="H17" s="192" t="s">
        <v>205</v>
      </c>
      <c r="I17" s="145">
        <f t="shared" ref="I17" si="13">IF(H17="Y", 1, 0)</f>
        <v>0</v>
      </c>
      <c r="J17" s="166" t="s">
        <v>205</v>
      </c>
      <c r="K17" s="167">
        <f>IF(J17="Y", -1, 0)</f>
        <v>0</v>
      </c>
      <c r="L17" s="89"/>
      <c r="M17" s="89"/>
    </row>
    <row r="18" spans="1:14" x14ac:dyDescent="0.2">
      <c r="A18" s="100" t="s">
        <v>273</v>
      </c>
      <c r="B18" s="144" t="s">
        <v>205</v>
      </c>
      <c r="C18" s="145">
        <f>IF(B18="Y", -1, 0)</f>
        <v>0</v>
      </c>
      <c r="D18" s="146" t="s">
        <v>205</v>
      </c>
      <c r="E18" s="145">
        <f>IF(D18="Y", -1, 0)</f>
        <v>0</v>
      </c>
      <c r="F18" s="179" t="s">
        <v>205</v>
      </c>
      <c r="G18" s="145">
        <f>IF(F18="Y", -1, 0)</f>
        <v>0</v>
      </c>
      <c r="H18" s="192" t="s">
        <v>205</v>
      </c>
      <c r="I18" s="145">
        <f>IF(H18="Y", -1, 0)</f>
        <v>0</v>
      </c>
      <c r="J18" s="166" t="s">
        <v>205</v>
      </c>
      <c r="K18" s="167">
        <f>IF(J18="Y", 2, 0)</f>
        <v>0</v>
      </c>
      <c r="L18" s="89"/>
      <c r="M18" s="89"/>
    </row>
    <row r="19" spans="1:14" x14ac:dyDescent="0.2">
      <c r="A19" s="100" t="s">
        <v>274</v>
      </c>
      <c r="B19" s="144" t="s">
        <v>205</v>
      </c>
      <c r="C19" s="145">
        <f>IF(B19="Y", 2, 0)</f>
        <v>0</v>
      </c>
      <c r="D19" s="146" t="s">
        <v>205</v>
      </c>
      <c r="E19" s="145">
        <f>IF(D19="Y", 2, 0)</f>
        <v>0</v>
      </c>
      <c r="F19" s="179" t="s">
        <v>205</v>
      </c>
      <c r="G19" s="145">
        <f>IF(F19="Y", 2, 0)</f>
        <v>0</v>
      </c>
      <c r="H19" s="192" t="s">
        <v>205</v>
      </c>
      <c r="I19" s="145">
        <f>IF(H19="Y", 2, 0)</f>
        <v>0</v>
      </c>
      <c r="J19" s="166" t="s">
        <v>205</v>
      </c>
      <c r="K19" s="167">
        <f>IF(J19="Y", 1, 0)</f>
        <v>0</v>
      </c>
      <c r="L19" s="89"/>
      <c r="M19" s="89"/>
    </row>
    <row r="20" spans="1:14" x14ac:dyDescent="0.2">
      <c r="A20" s="100" t="s">
        <v>275</v>
      </c>
      <c r="B20" s="144" t="s">
        <v>205</v>
      </c>
      <c r="C20" s="145">
        <f>IF(B20="Y", 2, 0)</f>
        <v>0</v>
      </c>
      <c r="D20" s="146" t="s">
        <v>205</v>
      </c>
      <c r="E20" s="145">
        <f>IF(D20="Y", 2, 0)</f>
        <v>0</v>
      </c>
      <c r="F20" s="179" t="s">
        <v>205</v>
      </c>
      <c r="G20" s="145">
        <f>IF(F20="Y", 2, 0)</f>
        <v>0</v>
      </c>
      <c r="H20" s="192" t="s">
        <v>205</v>
      </c>
      <c r="I20" s="145">
        <f>IF(H20="Y", 2, 0)</f>
        <v>0</v>
      </c>
      <c r="J20" s="166" t="s">
        <v>205</v>
      </c>
      <c r="K20" s="167">
        <f>IF(J20="Y", 2, 0)</f>
        <v>0</v>
      </c>
      <c r="L20" s="89"/>
      <c r="M20" s="89"/>
    </row>
    <row r="21" spans="1:14" ht="13.5" thickBot="1" x14ac:dyDescent="0.25">
      <c r="A21" s="110" t="s">
        <v>276</v>
      </c>
      <c r="B21" s="147" t="s">
        <v>205</v>
      </c>
      <c r="C21" s="148">
        <f>IF(B21="Y", 2, 0)</f>
        <v>0</v>
      </c>
      <c r="D21" s="149" t="s">
        <v>205</v>
      </c>
      <c r="E21" s="148">
        <f>IF(D21="Y", 2, 0)</f>
        <v>0</v>
      </c>
      <c r="F21" s="180" t="s">
        <v>205</v>
      </c>
      <c r="G21" s="148">
        <f>IF(F21="Y", 2, 0)</f>
        <v>0</v>
      </c>
      <c r="H21" s="193" t="s">
        <v>205</v>
      </c>
      <c r="I21" s="148">
        <f>IF(H21="Y", 2, 0)</f>
        <v>0</v>
      </c>
      <c r="J21" s="168" t="s">
        <v>205</v>
      </c>
      <c r="K21" s="169">
        <f>IF(J21="Y", 1, 0)</f>
        <v>0</v>
      </c>
      <c r="L21" s="89"/>
      <c r="M21" s="89"/>
    </row>
    <row r="22" spans="1:14" ht="13.5" thickBot="1" x14ac:dyDescent="0.25">
      <c r="A22" s="87" t="s">
        <v>277</v>
      </c>
      <c r="F22" s="181"/>
      <c r="H22" s="194"/>
      <c r="J22" s="170"/>
      <c r="L22" s="89"/>
      <c r="M22" s="89"/>
    </row>
    <row r="23" spans="1:14" x14ac:dyDescent="0.2">
      <c r="A23" s="90" t="s">
        <v>278</v>
      </c>
      <c r="B23" s="141" t="s">
        <v>205</v>
      </c>
      <c r="C23" s="142">
        <f>IF(B23="Y", 1, 0)</f>
        <v>0</v>
      </c>
      <c r="D23" s="143" t="s">
        <v>205</v>
      </c>
      <c r="E23" s="142">
        <f>IF(D23="Y", 2, 0)</f>
        <v>0</v>
      </c>
      <c r="F23" s="178" t="s">
        <v>205</v>
      </c>
      <c r="G23" s="142">
        <f>IF(F23="Y", 1, 0)</f>
        <v>0</v>
      </c>
      <c r="H23" s="191" t="s">
        <v>205</v>
      </c>
      <c r="I23" s="142">
        <f>IF(H23="Y", 1, 0)</f>
        <v>0</v>
      </c>
      <c r="J23" s="164" t="s">
        <v>205</v>
      </c>
      <c r="K23" s="165">
        <f>IF(J23="Y", 1, 0)</f>
        <v>0</v>
      </c>
      <c r="L23" s="199" t="s">
        <v>251</v>
      </c>
      <c r="M23" s="199"/>
      <c r="N23" s="200" t="s">
        <v>433</v>
      </c>
    </row>
    <row r="24" spans="1:14" x14ac:dyDescent="0.2">
      <c r="A24" s="100" t="s">
        <v>279</v>
      </c>
      <c r="B24" s="144" t="s">
        <v>205</v>
      </c>
      <c r="C24" s="145">
        <f>IF(B24="Y", 2, 0)</f>
        <v>0</v>
      </c>
      <c r="D24" s="146" t="s">
        <v>205</v>
      </c>
      <c r="E24" s="145">
        <f>IF(D24="Y", 2, 0)</f>
        <v>0</v>
      </c>
      <c r="F24" s="179" t="s">
        <v>205</v>
      </c>
      <c r="G24" s="145">
        <f>IF(F24="Y", -1, 0)</f>
        <v>0</v>
      </c>
      <c r="H24" s="192" t="s">
        <v>205</v>
      </c>
      <c r="I24" s="145">
        <f>IF(H24="Y", 1, 0)</f>
        <v>0</v>
      </c>
      <c r="J24" s="166" t="s">
        <v>205</v>
      </c>
      <c r="K24" s="167">
        <f>IF(J24="Y", -1, 0)</f>
        <v>0</v>
      </c>
      <c r="L24" s="199" t="s">
        <v>251</v>
      </c>
      <c r="M24" s="199"/>
      <c r="N24" s="200" t="s">
        <v>434</v>
      </c>
    </row>
    <row r="25" spans="1:14" x14ac:dyDescent="0.2">
      <c r="A25" s="100" t="s">
        <v>280</v>
      </c>
      <c r="B25" s="144" t="s">
        <v>205</v>
      </c>
      <c r="C25" s="145">
        <f>IF(B25="Y", 1, 0)</f>
        <v>0</v>
      </c>
      <c r="D25" s="146" t="s">
        <v>205</v>
      </c>
      <c r="E25" s="145">
        <f>IF(D25="Y", 1, 0)</f>
        <v>0</v>
      </c>
      <c r="F25" s="179" t="s">
        <v>205</v>
      </c>
      <c r="G25" s="145">
        <f>IF(F25="Y", 1, 0)</f>
        <v>0</v>
      </c>
      <c r="H25" s="192" t="s">
        <v>205</v>
      </c>
      <c r="I25" s="145">
        <f>IF(H25="Y", 1, 0)</f>
        <v>0</v>
      </c>
      <c r="J25" s="166" t="s">
        <v>205</v>
      </c>
      <c r="K25" s="167">
        <f>IF(J25="Y", 1, 0)</f>
        <v>0</v>
      </c>
      <c r="L25" s="89"/>
      <c r="M25" s="89"/>
    </row>
    <row r="26" spans="1:14" x14ac:dyDescent="0.2">
      <c r="A26" s="100" t="s">
        <v>281</v>
      </c>
      <c r="B26" s="144" t="s">
        <v>205</v>
      </c>
      <c r="C26" s="145">
        <f>IF(B26="Y", 1, 0)</f>
        <v>0</v>
      </c>
      <c r="D26" s="146" t="s">
        <v>205</v>
      </c>
      <c r="E26" s="145">
        <f>IF(D26="Y", 1, 0)</f>
        <v>0</v>
      </c>
      <c r="F26" s="179" t="s">
        <v>205</v>
      </c>
      <c r="G26" s="145">
        <f>IF(F26="Y", 1, 0)</f>
        <v>0</v>
      </c>
      <c r="H26" s="192" t="s">
        <v>205</v>
      </c>
      <c r="I26" s="145">
        <f>IF(H26="Y", 1, 0)</f>
        <v>0</v>
      </c>
      <c r="J26" s="166" t="s">
        <v>205</v>
      </c>
      <c r="K26" s="167">
        <f>IF(J26="Y", -1, 0)</f>
        <v>0</v>
      </c>
      <c r="L26" s="89"/>
      <c r="M26" s="89"/>
    </row>
    <row r="27" spans="1:14" x14ac:dyDescent="0.2">
      <c r="A27" s="100" t="s">
        <v>282</v>
      </c>
      <c r="B27" s="144" t="s">
        <v>205</v>
      </c>
      <c r="C27" s="145">
        <f>IF(B27="Y", 1, 0)</f>
        <v>0</v>
      </c>
      <c r="D27" s="146" t="s">
        <v>205</v>
      </c>
      <c r="E27" s="145">
        <f>IF(D27="Y", 1, 0)</f>
        <v>0</v>
      </c>
      <c r="F27" s="179" t="s">
        <v>205</v>
      </c>
      <c r="G27" s="145">
        <f>IF(F27="Y", -1, 0)</f>
        <v>0</v>
      </c>
      <c r="H27" s="192" t="s">
        <v>205</v>
      </c>
      <c r="I27" s="145">
        <f>IF(H27="Y", -1, 0)</f>
        <v>0</v>
      </c>
      <c r="J27" s="166" t="s">
        <v>205</v>
      </c>
      <c r="K27" s="167">
        <f>IF(J27="Y", -1, 0)</f>
        <v>0</v>
      </c>
      <c r="L27" s="89"/>
      <c r="M27" s="89"/>
    </row>
    <row r="28" spans="1:14" x14ac:dyDescent="0.2">
      <c r="A28" s="100" t="s">
        <v>283</v>
      </c>
      <c r="B28" s="144" t="s">
        <v>205</v>
      </c>
      <c r="C28" s="145">
        <f>IF(B28="Y", 1, 0)</f>
        <v>0</v>
      </c>
      <c r="D28" s="146" t="s">
        <v>205</v>
      </c>
      <c r="E28" s="145">
        <f>IF(D28="Y", 1, 0)</f>
        <v>0</v>
      </c>
      <c r="F28" s="179" t="s">
        <v>205</v>
      </c>
      <c r="G28" s="145">
        <f>IF(F28="Y", 1, 0)</f>
        <v>0</v>
      </c>
      <c r="H28" s="192" t="s">
        <v>205</v>
      </c>
      <c r="I28" s="145">
        <f>IF(H28="Y", 1, 0)</f>
        <v>0</v>
      </c>
      <c r="J28" s="166" t="s">
        <v>205</v>
      </c>
      <c r="K28" s="167">
        <f>IF(J28="Y", 1, 0)</f>
        <v>0</v>
      </c>
      <c r="L28" s="89"/>
      <c r="M28" s="89"/>
    </row>
    <row r="29" spans="1:14" x14ac:dyDescent="0.2">
      <c r="A29" s="100" t="s">
        <v>284</v>
      </c>
      <c r="B29" s="144" t="s">
        <v>205</v>
      </c>
      <c r="C29" s="145">
        <f>IF(B29="Y", 2, 0)</f>
        <v>0</v>
      </c>
      <c r="D29" s="146" t="s">
        <v>205</v>
      </c>
      <c r="E29" s="145">
        <f>IF(D29="Y", 2, 0)</f>
        <v>0</v>
      </c>
      <c r="F29" s="179" t="s">
        <v>205</v>
      </c>
      <c r="G29" s="145">
        <f>IF(F29="Y", 2, 0)</f>
        <v>0</v>
      </c>
      <c r="H29" s="192" t="s">
        <v>205</v>
      </c>
      <c r="I29" s="145">
        <f>IF(H29="Y", 2, 0)</f>
        <v>0</v>
      </c>
      <c r="J29" s="166" t="s">
        <v>205</v>
      </c>
      <c r="K29" s="167">
        <f>IF(J29="Y", 2, 0)</f>
        <v>0</v>
      </c>
      <c r="L29" s="89"/>
      <c r="M29" s="89"/>
    </row>
    <row r="30" spans="1:14" x14ac:dyDescent="0.2">
      <c r="A30" s="100" t="s">
        <v>285</v>
      </c>
      <c r="B30" s="144" t="s">
        <v>205</v>
      </c>
      <c r="C30" s="145">
        <f>IF(B30="Y", 2, 0)</f>
        <v>0</v>
      </c>
      <c r="D30" s="146" t="s">
        <v>205</v>
      </c>
      <c r="E30" s="145">
        <f>IF(D30="Y", 2, 0)</f>
        <v>0</v>
      </c>
      <c r="F30" s="179" t="s">
        <v>205</v>
      </c>
      <c r="G30" s="145">
        <f>IF(F30="Y", 1, 0)</f>
        <v>0</v>
      </c>
      <c r="H30" s="192" t="s">
        <v>205</v>
      </c>
      <c r="I30" s="145">
        <f>IF(H30="Y", 1, 0)</f>
        <v>0</v>
      </c>
      <c r="J30" s="166" t="s">
        <v>205</v>
      </c>
      <c r="K30" s="167">
        <f>IF(J30="Y", 2, 0)</f>
        <v>0</v>
      </c>
      <c r="L30" s="89"/>
      <c r="M30" s="89"/>
    </row>
    <row r="31" spans="1:14" x14ac:dyDescent="0.2">
      <c r="A31" s="100" t="s">
        <v>286</v>
      </c>
      <c r="B31" s="144" t="s">
        <v>205</v>
      </c>
      <c r="C31" s="145">
        <f>IF(B31="Y", 1, 0)</f>
        <v>0</v>
      </c>
      <c r="D31" s="146" t="s">
        <v>205</v>
      </c>
      <c r="E31" s="145">
        <f>IF(D31="Y", 2, 0)</f>
        <v>0</v>
      </c>
      <c r="F31" s="179" t="s">
        <v>205</v>
      </c>
      <c r="G31" s="145">
        <f>IF(F31="Y", 2, 0)</f>
        <v>0</v>
      </c>
      <c r="H31" s="192" t="s">
        <v>205</v>
      </c>
      <c r="I31" s="145">
        <f>IF(H31="Y", 2, 0)</f>
        <v>0</v>
      </c>
      <c r="J31" s="166" t="s">
        <v>205</v>
      </c>
      <c r="K31" s="167">
        <f>IF(J31="Y", 1, 0)</f>
        <v>0</v>
      </c>
      <c r="L31" s="89"/>
      <c r="M31" s="89"/>
    </row>
    <row r="32" spans="1:14" ht="13.5" thickBot="1" x14ac:dyDescent="0.25">
      <c r="A32" s="110" t="s">
        <v>287</v>
      </c>
      <c r="B32" s="147" t="s">
        <v>205</v>
      </c>
      <c r="C32" s="148">
        <f>IF(B32="Y", -1, 0)</f>
        <v>0</v>
      </c>
      <c r="D32" s="149" t="s">
        <v>205</v>
      </c>
      <c r="E32" s="148">
        <f>IF(D32="Y", -1, 0)</f>
        <v>0</v>
      </c>
      <c r="F32" s="180" t="s">
        <v>205</v>
      </c>
      <c r="G32" s="148">
        <f>IF(F32="Y", 1, 0)</f>
        <v>0</v>
      </c>
      <c r="H32" s="193" t="s">
        <v>205</v>
      </c>
      <c r="I32" s="148">
        <f>IF(H32="Y", 1, 0)</f>
        <v>0</v>
      </c>
      <c r="J32" s="168" t="s">
        <v>205</v>
      </c>
      <c r="K32" s="169">
        <f>IF(J32="Y", 1, 0)</f>
        <v>0</v>
      </c>
      <c r="L32" s="89"/>
      <c r="M32" s="89"/>
    </row>
    <row r="33" spans="1:13" ht="13.5" thickBot="1" x14ac:dyDescent="0.25">
      <c r="A33" s="87" t="s">
        <v>288</v>
      </c>
      <c r="B33" s="152"/>
      <c r="D33" s="153"/>
      <c r="F33" s="182"/>
      <c r="H33" s="195"/>
      <c r="J33" s="171"/>
      <c r="L33" s="89"/>
      <c r="M33" s="89"/>
    </row>
    <row r="34" spans="1:13" x14ac:dyDescent="0.2">
      <c r="A34" s="113" t="s">
        <v>289</v>
      </c>
      <c r="B34" s="141"/>
      <c r="C34" s="142"/>
      <c r="D34" s="143"/>
      <c r="E34" s="142"/>
      <c r="F34" s="178"/>
      <c r="G34" s="142"/>
      <c r="H34" s="191"/>
      <c r="I34" s="142"/>
      <c r="J34" s="164"/>
      <c r="K34" s="165"/>
      <c r="L34" s="89"/>
      <c r="M34" s="89"/>
    </row>
    <row r="35" spans="1:13" x14ac:dyDescent="0.2">
      <c r="A35" s="101" t="s">
        <v>290</v>
      </c>
      <c r="B35" s="144" t="s">
        <v>205</v>
      </c>
      <c r="C35" s="145">
        <f>IF(B35="Y", 1, 0)</f>
        <v>0</v>
      </c>
      <c r="D35" s="146" t="s">
        <v>205</v>
      </c>
      <c r="E35" s="145">
        <f>IF(D35="Y", 1, 0)</f>
        <v>0</v>
      </c>
      <c r="F35" s="179" t="s">
        <v>205</v>
      </c>
      <c r="G35" s="145">
        <f>IF(F35="Y", 1, 0)</f>
        <v>0</v>
      </c>
      <c r="H35" s="192" t="s">
        <v>205</v>
      </c>
      <c r="I35" s="145">
        <f>IF(H35="Y", 1, 0)</f>
        <v>0</v>
      </c>
      <c r="J35" s="166" t="s">
        <v>205</v>
      </c>
      <c r="K35" s="167">
        <f>IF(J35="Y", -1, 0)</f>
        <v>0</v>
      </c>
      <c r="L35" s="89"/>
      <c r="M35" s="89"/>
    </row>
    <row r="36" spans="1:13" x14ac:dyDescent="0.2">
      <c r="A36" s="101" t="s">
        <v>291</v>
      </c>
      <c r="B36" s="144" t="s">
        <v>205</v>
      </c>
      <c r="C36" s="145">
        <f>IF(B36="Y", 2, 0)</f>
        <v>0</v>
      </c>
      <c r="D36" s="146" t="s">
        <v>205</v>
      </c>
      <c r="E36" s="145">
        <f>IF(D36="Y", 2, 0)</f>
        <v>0</v>
      </c>
      <c r="F36" s="179" t="s">
        <v>205</v>
      </c>
      <c r="G36" s="145">
        <f>IF(F36="Y", 2, 0)</f>
        <v>0</v>
      </c>
      <c r="H36" s="192" t="s">
        <v>205</v>
      </c>
      <c r="I36" s="145">
        <f>IF(H36="Y", 2, 0)</f>
        <v>0</v>
      </c>
      <c r="J36" s="166" t="s">
        <v>205</v>
      </c>
      <c r="K36" s="167">
        <f>IF(J36="Y", -1, 0)</f>
        <v>0</v>
      </c>
      <c r="L36" s="89"/>
      <c r="M36" s="89"/>
    </row>
    <row r="37" spans="1:13" x14ac:dyDescent="0.2">
      <c r="A37" s="101" t="s">
        <v>292</v>
      </c>
      <c r="B37" s="144" t="s">
        <v>205</v>
      </c>
      <c r="C37" s="145">
        <f>IF(B37="Y", 1, 0)</f>
        <v>0</v>
      </c>
      <c r="D37" s="146" t="s">
        <v>205</v>
      </c>
      <c r="E37" s="145">
        <f>IF(D37="Y", 1, 0)</f>
        <v>0</v>
      </c>
      <c r="F37" s="179" t="s">
        <v>205</v>
      </c>
      <c r="G37" s="145">
        <f>IF(F37="Y", 2, 0)</f>
        <v>0</v>
      </c>
      <c r="H37" s="192" t="s">
        <v>205</v>
      </c>
      <c r="I37" s="145">
        <f>IF(H37="Y", 2, 0)</f>
        <v>0</v>
      </c>
      <c r="J37" s="166" t="s">
        <v>205</v>
      </c>
      <c r="K37" s="167">
        <f>IF(J37="Y", 2, 0)</f>
        <v>0</v>
      </c>
      <c r="L37" s="89"/>
      <c r="M37" s="89"/>
    </row>
    <row r="38" spans="1:13" x14ac:dyDescent="0.2">
      <c r="A38" s="101" t="s">
        <v>293</v>
      </c>
      <c r="B38" s="144" t="s">
        <v>205</v>
      </c>
      <c r="C38" s="145">
        <f>IF(B38="Y", 1, 0)</f>
        <v>0</v>
      </c>
      <c r="D38" s="146" t="s">
        <v>205</v>
      </c>
      <c r="E38" s="145">
        <f>IF(D38="Y", 1, 0)</f>
        <v>0</v>
      </c>
      <c r="F38" s="179" t="s">
        <v>205</v>
      </c>
      <c r="G38" s="145">
        <f>IF(F38="Y", 1, 0)</f>
        <v>0</v>
      </c>
      <c r="H38" s="192" t="s">
        <v>205</v>
      </c>
      <c r="I38" s="145">
        <f>IF(H38="Y", 1, 0)</f>
        <v>0</v>
      </c>
      <c r="J38" s="166" t="s">
        <v>205</v>
      </c>
      <c r="K38" s="167">
        <f>IF(J38="Y", 2, 0)</f>
        <v>0</v>
      </c>
      <c r="L38" s="89"/>
      <c r="M38" s="89"/>
    </row>
    <row r="39" spans="1:13" ht="13.5" thickBot="1" x14ac:dyDescent="0.25">
      <c r="A39" s="114" t="s">
        <v>294</v>
      </c>
      <c r="B39" s="154" t="s">
        <v>205</v>
      </c>
      <c r="C39" s="155">
        <f>IF(B39="Y", -1, 0)</f>
        <v>0</v>
      </c>
      <c r="D39" s="156" t="s">
        <v>205</v>
      </c>
      <c r="E39" s="155">
        <f>IF(D39="Y", -1, 0)</f>
        <v>0</v>
      </c>
      <c r="F39" s="183" t="s">
        <v>205</v>
      </c>
      <c r="G39" s="155">
        <f>IF(F39="Y", -1, 0)</f>
        <v>0</v>
      </c>
      <c r="H39" s="196" t="s">
        <v>205</v>
      </c>
      <c r="I39" s="155">
        <f>IF(H39="Y", -1, 0)</f>
        <v>0</v>
      </c>
      <c r="J39" s="172" t="s">
        <v>205</v>
      </c>
      <c r="K39" s="173">
        <f>IF(J39="Y", 1, 0)</f>
        <v>0</v>
      </c>
      <c r="L39" s="89"/>
      <c r="M39" s="89"/>
    </row>
    <row r="40" spans="1:13" ht="13.5" thickTop="1" x14ac:dyDescent="0.2">
      <c r="A40" s="118" t="s">
        <v>295</v>
      </c>
      <c r="B40" s="157" t="s">
        <v>205</v>
      </c>
      <c r="C40" s="158">
        <f>IF(B40="Y", 1, 0)</f>
        <v>0</v>
      </c>
      <c r="D40" s="159" t="s">
        <v>205</v>
      </c>
      <c r="E40" s="158">
        <f>IF(D40="Y", 1, 0)</f>
        <v>0</v>
      </c>
      <c r="F40" s="184" t="s">
        <v>205</v>
      </c>
      <c r="G40" s="158">
        <f>IF(F40="Y", 1, 0)</f>
        <v>0</v>
      </c>
      <c r="H40" s="197" t="s">
        <v>205</v>
      </c>
      <c r="I40" s="158">
        <f>IF(H40="Y", 1, 0)</f>
        <v>0</v>
      </c>
      <c r="J40" s="174" t="s">
        <v>205</v>
      </c>
      <c r="K40" s="175">
        <f>IF(J40="Y", 2, 0)</f>
        <v>0</v>
      </c>
      <c r="L40" s="89"/>
      <c r="M40" s="89"/>
    </row>
    <row r="41" spans="1:13" ht="13.5" thickBot="1" x14ac:dyDescent="0.25">
      <c r="A41" s="122" t="s">
        <v>296</v>
      </c>
      <c r="B41" s="147" t="s">
        <v>205</v>
      </c>
      <c r="C41" s="148">
        <f>IF(B41="Y", -1, 0)</f>
        <v>0</v>
      </c>
      <c r="D41" s="149" t="s">
        <v>205</v>
      </c>
      <c r="E41" s="148">
        <f>IF(D41="Y", -1, 0)</f>
        <v>0</v>
      </c>
      <c r="F41" s="180" t="s">
        <v>205</v>
      </c>
      <c r="G41" s="148">
        <f>IF(F41="Y", 1, 0)</f>
        <v>0</v>
      </c>
      <c r="H41" s="193" t="s">
        <v>205</v>
      </c>
      <c r="I41" s="148">
        <f>IF(H41="Y", 1, 0)</f>
        <v>0</v>
      </c>
      <c r="J41" s="168" t="s">
        <v>205</v>
      </c>
      <c r="K41" s="169">
        <f>IF(J41="Y", 2, 0)</f>
        <v>0</v>
      </c>
      <c r="L41" s="89"/>
      <c r="M41" s="89"/>
    </row>
    <row r="42" spans="1:13" ht="13.5" thickBot="1" x14ac:dyDescent="0.25">
      <c r="A42" s="87" t="s">
        <v>297</v>
      </c>
      <c r="B42" s="150"/>
      <c r="D42" s="151"/>
      <c r="F42" s="181"/>
      <c r="H42" s="194"/>
      <c r="J42" s="170"/>
      <c r="L42" s="89"/>
      <c r="M42" s="89"/>
    </row>
    <row r="43" spans="1:13" x14ac:dyDescent="0.2">
      <c r="A43" s="113" t="s">
        <v>298</v>
      </c>
      <c r="B43" s="141" t="s">
        <v>205</v>
      </c>
      <c r="C43" s="142">
        <f>IF(B43="Y", 2, 0)</f>
        <v>0</v>
      </c>
      <c r="D43" s="143" t="s">
        <v>205</v>
      </c>
      <c r="E43" s="142">
        <f>IF(D43="Y", 1, 0)</f>
        <v>0</v>
      </c>
      <c r="F43" s="178" t="s">
        <v>205</v>
      </c>
      <c r="G43" s="142">
        <f>IF(F43="Y", 2, 0)</f>
        <v>0</v>
      </c>
      <c r="H43" s="191" t="s">
        <v>205</v>
      </c>
      <c r="I43" s="142">
        <f>IF(H43="Y", 1, 0)</f>
        <v>0</v>
      </c>
      <c r="J43" s="164" t="s">
        <v>205</v>
      </c>
      <c r="K43" s="165">
        <f>IF(J43="Y", 1, 0)</f>
        <v>0</v>
      </c>
      <c r="L43" s="89"/>
      <c r="M43" s="89"/>
    </row>
    <row r="44" spans="1:13" x14ac:dyDescent="0.2">
      <c r="A44" s="102" t="s">
        <v>299</v>
      </c>
      <c r="B44" s="144" t="s">
        <v>205</v>
      </c>
      <c r="C44" s="145">
        <f>IF(B44="Y", 2, 0)</f>
        <v>0</v>
      </c>
      <c r="D44" s="146" t="s">
        <v>205</v>
      </c>
      <c r="E44" s="145">
        <f>IF(D44="Y", 2, 0)</f>
        <v>0</v>
      </c>
      <c r="F44" s="179" t="s">
        <v>205</v>
      </c>
      <c r="G44" s="145">
        <f>IF(F44="Y", 2, 0)</f>
        <v>0</v>
      </c>
      <c r="H44" s="192" t="s">
        <v>205</v>
      </c>
      <c r="I44" s="145">
        <f>IF(H44="Y", 2, 0)</f>
        <v>0</v>
      </c>
      <c r="J44" s="166" t="s">
        <v>205</v>
      </c>
      <c r="K44" s="167">
        <f>IF(J44="Y", 2, 0)</f>
        <v>0</v>
      </c>
      <c r="L44" s="89"/>
      <c r="M44" s="89"/>
    </row>
    <row r="45" spans="1:13" x14ac:dyDescent="0.2">
      <c r="A45" s="102" t="s">
        <v>295</v>
      </c>
      <c r="B45" s="144" t="s">
        <v>205</v>
      </c>
      <c r="C45" s="145">
        <f>IF(B45="Y", 1, 0)</f>
        <v>0</v>
      </c>
      <c r="D45" s="146" t="s">
        <v>205</v>
      </c>
      <c r="E45" s="145">
        <f>IF(D45="Y", 1, 0)</f>
        <v>0</v>
      </c>
      <c r="F45" s="179" t="s">
        <v>205</v>
      </c>
      <c r="G45" s="145">
        <f>IF(F45="Y", 1, 0)</f>
        <v>0</v>
      </c>
      <c r="H45" s="192" t="s">
        <v>205</v>
      </c>
      <c r="I45" s="145">
        <f>IF(H45="Y", 1, 0)</f>
        <v>0</v>
      </c>
      <c r="J45" s="166" t="s">
        <v>205</v>
      </c>
      <c r="K45" s="167">
        <f>IF(J45="Y", 2, 0)</f>
        <v>0</v>
      </c>
      <c r="L45" s="89"/>
      <c r="M45" s="89"/>
    </row>
    <row r="46" spans="1:13" x14ac:dyDescent="0.2">
      <c r="A46" s="102" t="s">
        <v>300</v>
      </c>
      <c r="B46" s="144" t="s">
        <v>205</v>
      </c>
      <c r="C46" s="145">
        <f>IF(B46="Y", -1, 0)</f>
        <v>0</v>
      </c>
      <c r="D46" s="146" t="s">
        <v>205</v>
      </c>
      <c r="E46" s="145">
        <f>IF(D46="Y", -1, 0)</f>
        <v>0</v>
      </c>
      <c r="F46" s="179" t="s">
        <v>205</v>
      </c>
      <c r="G46" s="145">
        <f>IF(F46="Y", 1, 0)</f>
        <v>0</v>
      </c>
      <c r="H46" s="192" t="s">
        <v>205</v>
      </c>
      <c r="I46" s="145">
        <f>IF(H46="Y", 1, 0)</f>
        <v>0</v>
      </c>
      <c r="J46" s="166" t="s">
        <v>205</v>
      </c>
      <c r="K46" s="167">
        <f>IF(J46="Y", 2, 0)</f>
        <v>0</v>
      </c>
      <c r="L46" s="89"/>
      <c r="M46" s="89"/>
    </row>
    <row r="47" spans="1:13" x14ac:dyDescent="0.2">
      <c r="A47" s="102" t="s">
        <v>301</v>
      </c>
      <c r="B47" s="144" t="s">
        <v>205</v>
      </c>
      <c r="C47" s="145">
        <f>IF(B47="Y", 2, 0)</f>
        <v>0</v>
      </c>
      <c r="D47" s="146" t="s">
        <v>205</v>
      </c>
      <c r="E47" s="145">
        <f>IF(D47="Y", 2, 0)</f>
        <v>0</v>
      </c>
      <c r="F47" s="179" t="s">
        <v>205</v>
      </c>
      <c r="G47" s="145">
        <f>IF(F47="Y", 2, 0)</f>
        <v>0</v>
      </c>
      <c r="H47" s="192" t="s">
        <v>205</v>
      </c>
      <c r="I47" s="145">
        <f>IF(H47="Y", 2, 0)</f>
        <v>0</v>
      </c>
      <c r="J47" s="166" t="s">
        <v>205</v>
      </c>
      <c r="K47" s="167">
        <f>IF(J47="Y", -1, 0)</f>
        <v>0</v>
      </c>
      <c r="L47" s="89"/>
      <c r="M47" s="89"/>
    </row>
    <row r="48" spans="1:13" x14ac:dyDescent="0.2">
      <c r="A48" s="102" t="s">
        <v>302</v>
      </c>
      <c r="B48" s="144" t="s">
        <v>205</v>
      </c>
      <c r="C48" s="145">
        <f>IF(B48="Y", 1, 0)</f>
        <v>0</v>
      </c>
      <c r="D48" s="146" t="s">
        <v>205</v>
      </c>
      <c r="E48" s="145">
        <f>IF(D48="Y", -1, 0)</f>
        <v>0</v>
      </c>
      <c r="F48" s="179" t="s">
        <v>205</v>
      </c>
      <c r="G48" s="145">
        <f>IF(F48="Y", 1, 0)</f>
        <v>0</v>
      </c>
      <c r="H48" s="192" t="s">
        <v>205</v>
      </c>
      <c r="I48" s="145">
        <f>IF(H48="Y", -1, 0)</f>
        <v>0</v>
      </c>
      <c r="J48" s="166" t="s">
        <v>205</v>
      </c>
      <c r="K48" s="167">
        <f>IF(J48="Y", 1, 0)</f>
        <v>0</v>
      </c>
      <c r="L48" s="89"/>
      <c r="M48" s="89"/>
    </row>
    <row r="49" spans="1:13" x14ac:dyDescent="0.2">
      <c r="A49" s="102" t="s">
        <v>303</v>
      </c>
      <c r="B49" s="144" t="s">
        <v>205</v>
      </c>
      <c r="C49" s="145">
        <f>IF(B49="Y", 2, 0)</f>
        <v>0</v>
      </c>
      <c r="D49" s="146" t="s">
        <v>205</v>
      </c>
      <c r="E49" s="145">
        <f>IF(D49="Y", 2, 0)</f>
        <v>0</v>
      </c>
      <c r="F49" s="179" t="s">
        <v>205</v>
      </c>
      <c r="G49" s="145">
        <f>IF(F49="Y", 2, 0)</f>
        <v>0</v>
      </c>
      <c r="H49" s="192" t="s">
        <v>205</v>
      </c>
      <c r="I49" s="145">
        <f>IF(H49="Y", 2, 0)</f>
        <v>0</v>
      </c>
      <c r="J49" s="166" t="s">
        <v>205</v>
      </c>
      <c r="K49" s="167">
        <f>IF(J49="Y", -1, 0)</f>
        <v>0</v>
      </c>
      <c r="L49" s="89"/>
      <c r="M49" s="89"/>
    </row>
    <row r="50" spans="1:13" x14ac:dyDescent="0.2">
      <c r="A50" s="102" t="s">
        <v>304</v>
      </c>
      <c r="B50" s="144" t="s">
        <v>205</v>
      </c>
      <c r="C50" s="145">
        <f>IF(B50="Y", -1, 0)</f>
        <v>0</v>
      </c>
      <c r="D50" s="146" t="s">
        <v>205</v>
      </c>
      <c r="E50" s="145">
        <f>IF(D50="Y", -1, 0)</f>
        <v>0</v>
      </c>
      <c r="F50" s="179" t="s">
        <v>205</v>
      </c>
      <c r="G50" s="145">
        <f>IF(F50="Y", -1, 0)</f>
        <v>0</v>
      </c>
      <c r="H50" s="192" t="s">
        <v>205</v>
      </c>
      <c r="I50" s="145">
        <f>IF(H50="Y", -1, 0)</f>
        <v>0</v>
      </c>
      <c r="J50" s="166" t="s">
        <v>205</v>
      </c>
      <c r="K50" s="167">
        <f>IF(J50="Y", 1, 0)</f>
        <v>0</v>
      </c>
      <c r="L50" s="89"/>
      <c r="M50" s="89"/>
    </row>
    <row r="51" spans="1:13" ht="13.5" thickBot="1" x14ac:dyDescent="0.25">
      <c r="A51" s="122" t="s">
        <v>305</v>
      </c>
      <c r="B51" s="147" t="s">
        <v>205</v>
      </c>
      <c r="C51" s="148">
        <f>IF(B51="Y", 1, 0)</f>
        <v>0</v>
      </c>
      <c r="D51" s="149" t="s">
        <v>205</v>
      </c>
      <c r="E51" s="148">
        <f>IF(D51="Y", 2, 0)</f>
        <v>0</v>
      </c>
      <c r="F51" s="180" t="s">
        <v>205</v>
      </c>
      <c r="G51" s="148">
        <f>IF(F51="Y", 1, 0)</f>
        <v>0</v>
      </c>
      <c r="H51" s="193" t="s">
        <v>205</v>
      </c>
      <c r="I51" s="148">
        <f>IF(H51="Y", 2, 0)</f>
        <v>0</v>
      </c>
      <c r="J51" s="168" t="s">
        <v>205</v>
      </c>
      <c r="K51" s="169">
        <f>IF(J51="Y", 1, 0)</f>
        <v>0</v>
      </c>
      <c r="L51" s="89"/>
      <c r="M51" s="89"/>
    </row>
    <row r="52" spans="1:13" ht="13.5" thickBot="1" x14ac:dyDescent="0.25">
      <c r="A52" s="87" t="s">
        <v>306</v>
      </c>
      <c r="B52" s="150"/>
      <c r="D52" s="151"/>
      <c r="F52" s="181"/>
      <c r="H52" s="194"/>
      <c r="J52" s="170"/>
      <c r="L52" s="89"/>
      <c r="M52" s="89"/>
    </row>
    <row r="53" spans="1:13" x14ac:dyDescent="0.2">
      <c r="A53" s="113" t="s">
        <v>307</v>
      </c>
      <c r="B53" s="141" t="s">
        <v>205</v>
      </c>
      <c r="C53" s="142">
        <f>IF(B53="Y", 2, 0)</f>
        <v>0</v>
      </c>
      <c r="D53" s="143" t="s">
        <v>205</v>
      </c>
      <c r="E53" s="142">
        <f t="shared" ref="E53:E58" si="14">IF(D53="Y", 1, 0)</f>
        <v>0</v>
      </c>
      <c r="F53" s="178" t="s">
        <v>205</v>
      </c>
      <c r="G53" s="142">
        <f>IF(F53="Y", 2, 0)</f>
        <v>0</v>
      </c>
      <c r="H53" s="191" t="s">
        <v>205</v>
      </c>
      <c r="I53" s="142">
        <f>IF(H53="Y", 2, 0)</f>
        <v>0</v>
      </c>
      <c r="J53" s="164" t="s">
        <v>205</v>
      </c>
      <c r="K53" s="165">
        <f>IF(J53="Y", 1, 0)</f>
        <v>0</v>
      </c>
      <c r="L53" s="89"/>
      <c r="M53" s="89"/>
    </row>
    <row r="54" spans="1:13" x14ac:dyDescent="0.2">
      <c r="A54" s="102" t="s">
        <v>308</v>
      </c>
      <c r="B54" s="144" t="s">
        <v>205</v>
      </c>
      <c r="C54" s="145">
        <f>IF(B54="Y", 2, 0)</f>
        <v>0</v>
      </c>
      <c r="D54" s="146" t="s">
        <v>205</v>
      </c>
      <c r="E54" s="145">
        <f t="shared" si="14"/>
        <v>0</v>
      </c>
      <c r="F54" s="179" t="s">
        <v>205</v>
      </c>
      <c r="G54" s="145">
        <f>IF(F54="Y", 2, 0)</f>
        <v>0</v>
      </c>
      <c r="H54" s="192" t="s">
        <v>205</v>
      </c>
      <c r="I54" s="145">
        <f>IF(H54="Y", 1, 0)</f>
        <v>0</v>
      </c>
      <c r="J54" s="166" t="s">
        <v>205</v>
      </c>
      <c r="K54" s="167">
        <f>IF(J54="Y", 1, 0)</f>
        <v>0</v>
      </c>
      <c r="L54" s="89"/>
      <c r="M54" s="89"/>
    </row>
    <row r="55" spans="1:13" x14ac:dyDescent="0.2">
      <c r="A55" s="102" t="s">
        <v>309</v>
      </c>
      <c r="B55" s="144" t="s">
        <v>205</v>
      </c>
      <c r="C55" s="145">
        <f>IF(B55="Y", 2, 0)</f>
        <v>0</v>
      </c>
      <c r="D55" s="146" t="s">
        <v>205</v>
      </c>
      <c r="E55" s="145">
        <f t="shared" si="14"/>
        <v>0</v>
      </c>
      <c r="F55" s="179" t="s">
        <v>205</v>
      </c>
      <c r="G55" s="145">
        <f>IF(F55="Y", 2, 0)</f>
        <v>0</v>
      </c>
      <c r="H55" s="192" t="s">
        <v>205</v>
      </c>
      <c r="I55" s="145">
        <f>IF(H55="Y", 2, 0)</f>
        <v>0</v>
      </c>
      <c r="J55" s="166" t="s">
        <v>205</v>
      </c>
      <c r="K55" s="167">
        <f>IF(J55="Y", 2, 0)</f>
        <v>0</v>
      </c>
      <c r="L55" s="89"/>
      <c r="M55" s="89"/>
    </row>
    <row r="56" spans="1:13" x14ac:dyDescent="0.2">
      <c r="A56" s="102" t="s">
        <v>310</v>
      </c>
      <c r="B56" s="144" t="s">
        <v>205</v>
      </c>
      <c r="C56" s="145">
        <f>IF(B56="Y", 2, 0)</f>
        <v>0</v>
      </c>
      <c r="D56" s="146" t="s">
        <v>205</v>
      </c>
      <c r="E56" s="145">
        <f t="shared" si="14"/>
        <v>0</v>
      </c>
      <c r="F56" s="179" t="s">
        <v>205</v>
      </c>
      <c r="G56" s="145">
        <f>IF(F56="Y", 2, 0)</f>
        <v>0</v>
      </c>
      <c r="H56" s="192" t="s">
        <v>205</v>
      </c>
      <c r="I56" s="145">
        <f>IF(H56="Y", 1, 0)</f>
        <v>0</v>
      </c>
      <c r="J56" s="166" t="s">
        <v>205</v>
      </c>
      <c r="K56" s="167">
        <f>IF(J56="Y", -1, 0)</f>
        <v>0</v>
      </c>
      <c r="L56" s="89"/>
      <c r="M56" s="89"/>
    </row>
    <row r="57" spans="1:13" x14ac:dyDescent="0.2">
      <c r="A57" s="102" t="s">
        <v>311</v>
      </c>
      <c r="B57" s="144" t="s">
        <v>205</v>
      </c>
      <c r="C57" s="145">
        <f>IF(B57="Y", 2, 0)</f>
        <v>0</v>
      </c>
      <c r="D57" s="146" t="s">
        <v>205</v>
      </c>
      <c r="E57" s="145">
        <f t="shared" si="14"/>
        <v>0</v>
      </c>
      <c r="F57" s="179" t="s">
        <v>205</v>
      </c>
      <c r="G57" s="145">
        <f>IF(F57="Y", 2, 0)</f>
        <v>0</v>
      </c>
      <c r="H57" s="192" t="s">
        <v>205</v>
      </c>
      <c r="I57" s="145">
        <f>IF(H57="Y", 1, 0)</f>
        <v>0</v>
      </c>
      <c r="J57" s="166" t="s">
        <v>205</v>
      </c>
      <c r="K57" s="167">
        <f>IF(J57="Y", 1, 0)</f>
        <v>0</v>
      </c>
      <c r="L57" s="89"/>
      <c r="M57" s="89"/>
    </row>
    <row r="58" spans="1:13" x14ac:dyDescent="0.2">
      <c r="A58" s="102" t="s">
        <v>312</v>
      </c>
      <c r="B58" s="144" t="s">
        <v>205</v>
      </c>
      <c r="C58" s="145">
        <f>IF(B58="Y", 1, 0)</f>
        <v>0</v>
      </c>
      <c r="D58" s="146" t="s">
        <v>205</v>
      </c>
      <c r="E58" s="145">
        <f t="shared" si="14"/>
        <v>0</v>
      </c>
      <c r="F58" s="179" t="s">
        <v>205</v>
      </c>
      <c r="G58" s="145">
        <f>IF(F58="Y", 1, 0)</f>
        <v>0</v>
      </c>
      <c r="H58" s="192" t="s">
        <v>205</v>
      </c>
      <c r="I58" s="145">
        <f>IF(H58="Y", 1, 0)</f>
        <v>0</v>
      </c>
      <c r="J58" s="166" t="s">
        <v>205</v>
      </c>
      <c r="K58" s="167">
        <f>IF(J58="Y", 2, 0)</f>
        <v>0</v>
      </c>
      <c r="L58" s="89"/>
      <c r="M58" s="89"/>
    </row>
    <row r="59" spans="1:13" ht="13.5" thickBot="1" x14ac:dyDescent="0.25">
      <c r="A59" s="122" t="s">
        <v>313</v>
      </c>
      <c r="B59" s="147" t="s">
        <v>205</v>
      </c>
      <c r="C59" s="148">
        <f>IF(B59="Y", -1, 0)</f>
        <v>0</v>
      </c>
      <c r="D59" s="149" t="s">
        <v>205</v>
      </c>
      <c r="E59" s="148">
        <f>IF(D59="Y", -1, 0)</f>
        <v>0</v>
      </c>
      <c r="F59" s="180" t="s">
        <v>205</v>
      </c>
      <c r="G59" s="148">
        <f>IF(F59="Y", -1, 0)</f>
        <v>0</v>
      </c>
      <c r="H59" s="193" t="s">
        <v>205</v>
      </c>
      <c r="I59" s="148">
        <f>IF(H59="Y", -1, 0)</f>
        <v>0</v>
      </c>
      <c r="J59" s="168" t="s">
        <v>205</v>
      </c>
      <c r="K59" s="169">
        <f>IF(J59="Y", 1, 0)</f>
        <v>0</v>
      </c>
      <c r="L59" s="89"/>
      <c r="M59" s="89"/>
    </row>
    <row r="60" spans="1:13" ht="13.5" thickBot="1" x14ac:dyDescent="0.25">
      <c r="A60" s="87" t="s">
        <v>314</v>
      </c>
      <c r="B60" s="150"/>
      <c r="D60" s="151"/>
      <c r="F60" s="181"/>
      <c r="H60" s="194"/>
      <c r="J60" s="170"/>
      <c r="L60" s="89"/>
      <c r="M60" s="89"/>
    </row>
    <row r="61" spans="1:13" x14ac:dyDescent="0.2">
      <c r="A61" s="123" t="s">
        <v>315</v>
      </c>
      <c r="B61" s="141" t="s">
        <v>205</v>
      </c>
      <c r="C61" s="142">
        <f>IF(B61="Y", 2, 0)</f>
        <v>0</v>
      </c>
      <c r="D61" s="143" t="s">
        <v>205</v>
      </c>
      <c r="E61" s="142">
        <f>IF(D61="Y", 1, 0)</f>
        <v>0</v>
      </c>
      <c r="F61" s="178" t="s">
        <v>205</v>
      </c>
      <c r="G61" s="142">
        <f>IF(F61="Y", 2, 0)</f>
        <v>0</v>
      </c>
      <c r="H61" s="191" t="s">
        <v>205</v>
      </c>
      <c r="I61" s="142">
        <f>IF(H61="Y", 1, 0)</f>
        <v>0</v>
      </c>
      <c r="J61" s="164" t="s">
        <v>205</v>
      </c>
      <c r="K61" s="165">
        <f>IF(J61="Y", 1, 0)</f>
        <v>0</v>
      </c>
      <c r="L61" s="89"/>
      <c r="M61" s="89"/>
    </row>
    <row r="62" spans="1:13" x14ac:dyDescent="0.2">
      <c r="A62" s="102" t="s">
        <v>276</v>
      </c>
      <c r="B62" s="144" t="s">
        <v>205</v>
      </c>
      <c r="C62" s="145">
        <f>IF(B62="Y", 2, 0)</f>
        <v>0</v>
      </c>
      <c r="D62" s="146" t="s">
        <v>205</v>
      </c>
      <c r="E62" s="145">
        <f>IF(D62="Y", 2, 0)</f>
        <v>0</v>
      </c>
      <c r="F62" s="179" t="s">
        <v>205</v>
      </c>
      <c r="G62" s="145">
        <f>IF(F62="Y", 2, 0)</f>
        <v>0</v>
      </c>
      <c r="H62" s="192" t="s">
        <v>205</v>
      </c>
      <c r="I62" s="145">
        <f>IF(H62="Y", 2, 0)</f>
        <v>0</v>
      </c>
      <c r="J62" s="166" t="s">
        <v>205</v>
      </c>
      <c r="K62" s="167">
        <f>IF(J62="Y", 1, 0)</f>
        <v>0</v>
      </c>
      <c r="L62" s="89"/>
      <c r="M62" s="89"/>
    </row>
    <row r="63" spans="1:13" x14ac:dyDescent="0.2">
      <c r="A63" s="102" t="s">
        <v>316</v>
      </c>
      <c r="B63" s="144" t="s">
        <v>205</v>
      </c>
      <c r="C63" s="145">
        <f>IF(B63="Y", 1, 0)</f>
        <v>0</v>
      </c>
      <c r="D63" s="146" t="s">
        <v>205</v>
      </c>
      <c r="E63" s="145">
        <f>IF(D63="Y", 1, 0)</f>
        <v>0</v>
      </c>
      <c r="F63" s="179" t="s">
        <v>205</v>
      </c>
      <c r="G63" s="145">
        <f>IF(F63="Y", 1, 0)</f>
        <v>0</v>
      </c>
      <c r="H63" s="192" t="s">
        <v>205</v>
      </c>
      <c r="I63" s="145">
        <f>IF(H63="Y", 1, 0)</f>
        <v>0</v>
      </c>
      <c r="J63" s="166" t="s">
        <v>205</v>
      </c>
      <c r="K63" s="167">
        <f>IF(J63="Y", 1, 0)</f>
        <v>0</v>
      </c>
      <c r="L63" s="89"/>
      <c r="M63" s="89"/>
    </row>
    <row r="64" spans="1:13" x14ac:dyDescent="0.2">
      <c r="A64" s="102" t="s">
        <v>317</v>
      </c>
      <c r="B64" s="144" t="s">
        <v>205</v>
      </c>
      <c r="C64" s="145">
        <f>IF(B64="Y", 2, 0)</f>
        <v>0</v>
      </c>
      <c r="D64" s="146" t="s">
        <v>205</v>
      </c>
      <c r="E64" s="145">
        <f>IF(D64="Y", 2, 0)</f>
        <v>0</v>
      </c>
      <c r="F64" s="179" t="s">
        <v>205</v>
      </c>
      <c r="G64" s="145">
        <f>IF(F64="Y", 2, 0)</f>
        <v>0</v>
      </c>
      <c r="H64" s="192" t="s">
        <v>205</v>
      </c>
      <c r="I64" s="145">
        <f>IF(H64="Y", 2, 0)</f>
        <v>0</v>
      </c>
      <c r="J64" s="166" t="s">
        <v>205</v>
      </c>
      <c r="K64" s="167">
        <f>IF(J64="Y", -1, 0)</f>
        <v>0</v>
      </c>
      <c r="L64" s="89"/>
      <c r="M64" s="89"/>
    </row>
    <row r="65" spans="1:14" x14ac:dyDescent="0.2">
      <c r="A65" s="102" t="s">
        <v>305</v>
      </c>
      <c r="B65" s="144" t="s">
        <v>205</v>
      </c>
      <c r="C65" s="145">
        <f>IF(B65="Y", 1, 0)</f>
        <v>0</v>
      </c>
      <c r="D65" s="146" t="s">
        <v>205</v>
      </c>
      <c r="E65" s="145">
        <f>IF(D65="Y", 2, 0)</f>
        <v>0</v>
      </c>
      <c r="F65" s="179" t="s">
        <v>205</v>
      </c>
      <c r="G65" s="145">
        <f>IF(F65="Y", 1, 0)</f>
        <v>0</v>
      </c>
      <c r="H65" s="192" t="s">
        <v>205</v>
      </c>
      <c r="I65" s="145">
        <f>IF(H65="Y", 2, 0)</f>
        <v>0</v>
      </c>
      <c r="J65" s="166" t="s">
        <v>205</v>
      </c>
      <c r="K65" s="167">
        <f>IF(J65="Y", 1, 0)</f>
        <v>0</v>
      </c>
      <c r="L65" s="89"/>
      <c r="M65" s="89"/>
    </row>
    <row r="66" spans="1:14" x14ac:dyDescent="0.2">
      <c r="A66" s="102" t="s">
        <v>318</v>
      </c>
      <c r="B66" s="144" t="s">
        <v>205</v>
      </c>
      <c r="C66" s="145">
        <f>IF(B66="Y", 2, 0)</f>
        <v>0</v>
      </c>
      <c r="D66" s="146" t="s">
        <v>205</v>
      </c>
      <c r="E66" s="145">
        <f>IF(D66="Y", 1, 0)</f>
        <v>0</v>
      </c>
      <c r="F66" s="179" t="s">
        <v>205</v>
      </c>
      <c r="G66" s="145">
        <f>IF(F66="Y", 2, 0)</f>
        <v>0</v>
      </c>
      <c r="H66" s="192" t="s">
        <v>205</v>
      </c>
      <c r="I66" s="145">
        <f>IF(H66="Y", 1, 0)</f>
        <v>0</v>
      </c>
      <c r="J66" s="166" t="s">
        <v>205</v>
      </c>
      <c r="K66" s="167">
        <f>IF(J66="Y", 1, 0)</f>
        <v>0</v>
      </c>
      <c r="L66" s="89"/>
      <c r="M66" s="89"/>
    </row>
    <row r="67" spans="1:14" x14ac:dyDescent="0.2">
      <c r="A67" s="102" t="s">
        <v>319</v>
      </c>
      <c r="B67" s="144" t="s">
        <v>205</v>
      </c>
      <c r="C67" s="145">
        <f>IF(B67="Y", 2, 0)</f>
        <v>0</v>
      </c>
      <c r="D67" s="146" t="s">
        <v>205</v>
      </c>
      <c r="E67" s="145">
        <f>IF(D67="Y", 2, 0)</f>
        <v>0</v>
      </c>
      <c r="F67" s="179" t="s">
        <v>205</v>
      </c>
      <c r="G67" s="145">
        <f>IF(F67="Y", 2, 0)</f>
        <v>0</v>
      </c>
      <c r="H67" s="192" t="s">
        <v>205</v>
      </c>
      <c r="I67" s="145">
        <f>IF(H67="Y", 2, 0)</f>
        <v>0</v>
      </c>
      <c r="J67" s="166" t="s">
        <v>205</v>
      </c>
      <c r="K67" s="167">
        <f>IF(J67="Y", -1, 0)</f>
        <v>0</v>
      </c>
      <c r="L67" s="89"/>
      <c r="M67" s="89"/>
    </row>
    <row r="68" spans="1:14" x14ac:dyDescent="0.2">
      <c r="A68" s="102" t="s">
        <v>320</v>
      </c>
      <c r="B68" s="144" t="s">
        <v>205</v>
      </c>
      <c r="C68" s="145">
        <f>IF(B68="Y", 2, 0)</f>
        <v>0</v>
      </c>
      <c r="D68" s="146" t="s">
        <v>205</v>
      </c>
      <c r="E68" s="145">
        <f>IF(D68="Y", 2, 0)</f>
        <v>0</v>
      </c>
      <c r="F68" s="179" t="s">
        <v>205</v>
      </c>
      <c r="G68" s="145">
        <f>IF(F68="Y", 2, 0)</f>
        <v>0</v>
      </c>
      <c r="H68" s="192" t="s">
        <v>205</v>
      </c>
      <c r="I68" s="145">
        <f>IF(H68="Y", 2, 0)</f>
        <v>0</v>
      </c>
      <c r="J68" s="166" t="s">
        <v>205</v>
      </c>
      <c r="K68" s="167">
        <f>IF(J68="Y", 1, 0)</f>
        <v>0</v>
      </c>
      <c r="L68" s="89"/>
      <c r="M68" s="89"/>
    </row>
    <row r="69" spans="1:14" x14ac:dyDescent="0.2">
      <c r="A69" s="102" t="s">
        <v>321</v>
      </c>
      <c r="B69" s="144" t="s">
        <v>205</v>
      </c>
      <c r="C69" s="145">
        <f>IF(B69="Y", 2, 0)</f>
        <v>0</v>
      </c>
      <c r="D69" s="146" t="s">
        <v>205</v>
      </c>
      <c r="E69" s="145">
        <f>IF(D69="Y", 2, 0)</f>
        <v>0</v>
      </c>
      <c r="F69" s="179" t="s">
        <v>205</v>
      </c>
      <c r="G69" s="145">
        <f>IF(F69="Y", 1, 0)</f>
        <v>0</v>
      </c>
      <c r="H69" s="192" t="s">
        <v>205</v>
      </c>
      <c r="I69" s="145">
        <f>IF(H69="Y", 1, 0)</f>
        <v>0</v>
      </c>
      <c r="J69" s="166" t="s">
        <v>205</v>
      </c>
      <c r="K69" s="167">
        <f>IF(J69="Y", 1, 0)</f>
        <v>0</v>
      </c>
      <c r="L69" s="89"/>
      <c r="M69" s="89"/>
    </row>
    <row r="70" spans="1:14" x14ac:dyDescent="0.2">
      <c r="A70" s="102" t="s">
        <v>322</v>
      </c>
      <c r="B70" s="144" t="s">
        <v>205</v>
      </c>
      <c r="C70" s="145">
        <f>IF(B70="Y", 2, 0)</f>
        <v>0</v>
      </c>
      <c r="D70" s="146" t="s">
        <v>205</v>
      </c>
      <c r="E70" s="145">
        <f>IF(D70="Y", 2, 0)</f>
        <v>0</v>
      </c>
      <c r="F70" s="179" t="s">
        <v>205</v>
      </c>
      <c r="G70" s="145">
        <f>IF(F70="Y", 2, 0)</f>
        <v>0</v>
      </c>
      <c r="H70" s="192" t="s">
        <v>205</v>
      </c>
      <c r="I70" s="145">
        <f>IF(H70="Y", 2, 0)</f>
        <v>0</v>
      </c>
      <c r="J70" s="166" t="s">
        <v>205</v>
      </c>
      <c r="K70" s="167">
        <f t="shared" ref="K70:K71" si="15">IF(J70="Y", 1, 0)</f>
        <v>0</v>
      </c>
      <c r="L70" s="89"/>
      <c r="M70" s="89"/>
    </row>
    <row r="71" spans="1:14" x14ac:dyDescent="0.2">
      <c r="A71" s="102" t="s">
        <v>323</v>
      </c>
      <c r="B71" s="144" t="s">
        <v>205</v>
      </c>
      <c r="C71" s="145">
        <f>IF(B71="Y", 1, 0)</f>
        <v>0</v>
      </c>
      <c r="D71" s="146" t="s">
        <v>205</v>
      </c>
      <c r="E71" s="145">
        <f>IF(D71="Y", 2, 0)</f>
        <v>0</v>
      </c>
      <c r="F71" s="179" t="s">
        <v>205</v>
      </c>
      <c r="G71" s="145">
        <f>IF(F71="Y", 1, 0)</f>
        <v>0</v>
      </c>
      <c r="H71" s="192" t="s">
        <v>205</v>
      </c>
      <c r="I71" s="145">
        <f>IF(H71="Y", 2, 0)</f>
        <v>0</v>
      </c>
      <c r="J71" s="166" t="s">
        <v>205</v>
      </c>
      <c r="K71" s="167">
        <f t="shared" si="15"/>
        <v>0</v>
      </c>
      <c r="L71" s="89"/>
      <c r="M71" s="89"/>
    </row>
    <row r="72" spans="1:14" x14ac:dyDescent="0.2">
      <c r="A72" s="102" t="s">
        <v>324</v>
      </c>
      <c r="B72" s="144" t="s">
        <v>205</v>
      </c>
      <c r="C72" s="145">
        <f>IF(B72="Y", -1, 0)</f>
        <v>0</v>
      </c>
      <c r="D72" s="146" t="s">
        <v>205</v>
      </c>
      <c r="E72" s="145">
        <f>IF(D72="Y", -1, 0)</f>
        <v>0</v>
      </c>
      <c r="F72" s="179" t="s">
        <v>205</v>
      </c>
      <c r="G72" s="145">
        <f>IF(F72="Y", -1, 0)</f>
        <v>0</v>
      </c>
      <c r="H72" s="192" t="s">
        <v>205</v>
      </c>
      <c r="I72" s="145">
        <f>IF(H72="Y", -1, 0)</f>
        <v>0</v>
      </c>
      <c r="J72" s="166" t="s">
        <v>205</v>
      </c>
      <c r="K72" s="167">
        <f>IF(J72="Y", -1, 0)</f>
        <v>0</v>
      </c>
      <c r="L72" s="89"/>
      <c r="M72" s="89"/>
      <c r="N72" s="88"/>
    </row>
    <row r="73" spans="1:14" x14ac:dyDescent="0.2">
      <c r="A73" s="102" t="s">
        <v>325</v>
      </c>
      <c r="B73" s="144" t="s">
        <v>205</v>
      </c>
      <c r="C73" s="145">
        <f>IF(B73="Y", -1, 0)</f>
        <v>0</v>
      </c>
      <c r="D73" s="146" t="s">
        <v>205</v>
      </c>
      <c r="E73" s="145">
        <f>IF(D73="Y", -1, 0)</f>
        <v>0</v>
      </c>
      <c r="F73" s="179" t="s">
        <v>205</v>
      </c>
      <c r="G73" s="145">
        <f>IF(F73="Y", -1, 0)</f>
        <v>0</v>
      </c>
      <c r="H73" s="192" t="s">
        <v>205</v>
      </c>
      <c r="I73" s="145">
        <f>IF(H73="Y", -1, 0)</f>
        <v>0</v>
      </c>
      <c r="J73" s="166" t="s">
        <v>205</v>
      </c>
      <c r="K73" s="167">
        <f>IF(J73="Y", -1, 0)</f>
        <v>0</v>
      </c>
      <c r="L73" s="89"/>
      <c r="M73" s="89"/>
      <c r="N73" s="88"/>
    </row>
    <row r="74" spans="1:14" ht="13.5" thickBot="1" x14ac:dyDescent="0.25">
      <c r="A74" s="122" t="s">
        <v>326</v>
      </c>
      <c r="B74" s="147" t="s">
        <v>205</v>
      </c>
      <c r="C74" s="148">
        <f>IF(B74="Y", -1, 0)</f>
        <v>0</v>
      </c>
      <c r="D74" s="149" t="s">
        <v>205</v>
      </c>
      <c r="E74" s="148">
        <f>IF(D74="Y", -1, 0)</f>
        <v>0</v>
      </c>
      <c r="F74" s="180" t="s">
        <v>205</v>
      </c>
      <c r="G74" s="148">
        <f>IF(F74="Y", -1, 0)</f>
        <v>0</v>
      </c>
      <c r="H74" s="193" t="s">
        <v>205</v>
      </c>
      <c r="I74" s="148">
        <f>IF(H74="Y", -1, 0)</f>
        <v>0</v>
      </c>
      <c r="J74" s="168" t="s">
        <v>205</v>
      </c>
      <c r="K74" s="169">
        <f>IF(J74="Y", -1, 0)</f>
        <v>0</v>
      </c>
      <c r="L74" s="89"/>
      <c r="M74" s="89"/>
      <c r="N74" s="88"/>
    </row>
    <row r="75" spans="1:14" ht="13.5" thickBot="1" x14ac:dyDescent="0.25">
      <c r="A75" s="87" t="s">
        <v>327</v>
      </c>
      <c r="B75" s="150"/>
      <c r="D75" s="151"/>
      <c r="F75" s="181"/>
      <c r="H75" s="194"/>
      <c r="J75" s="170"/>
      <c r="L75" s="89"/>
      <c r="M75" s="89"/>
      <c r="N75" s="88"/>
    </row>
    <row r="76" spans="1:14" x14ac:dyDescent="0.2">
      <c r="A76" s="124" t="s">
        <v>328</v>
      </c>
      <c r="B76" s="141" t="s">
        <v>205</v>
      </c>
      <c r="C76" s="142">
        <f>IF(B76="Y", -1, 0)</f>
        <v>0</v>
      </c>
      <c r="D76" s="143" t="s">
        <v>205</v>
      </c>
      <c r="E76" s="142">
        <f>IF(D76="Y", 1, 0)</f>
        <v>0</v>
      </c>
      <c r="F76" s="178" t="s">
        <v>205</v>
      </c>
      <c r="G76" s="142">
        <f>IF(F76="Y", -1, 0)</f>
        <v>0</v>
      </c>
      <c r="H76" s="191" t="s">
        <v>205</v>
      </c>
      <c r="I76" s="142">
        <f>IF(H76="Y", 1, 0)</f>
        <v>0</v>
      </c>
      <c r="J76" s="164" t="s">
        <v>205</v>
      </c>
      <c r="K76" s="165">
        <f>IF(J76="Y", -1, 0)</f>
        <v>0</v>
      </c>
      <c r="L76" s="89"/>
      <c r="M76" s="89"/>
      <c r="N76" s="88"/>
    </row>
    <row r="77" spans="1:14" x14ac:dyDescent="0.2">
      <c r="A77" s="101" t="s">
        <v>329</v>
      </c>
      <c r="B77" s="144"/>
      <c r="C77" s="145">
        <f>IF(B77="Y", -1, 0)</f>
        <v>0</v>
      </c>
      <c r="D77" s="146"/>
      <c r="E77" s="145">
        <f>IF(D77="Y", -1, 0)</f>
        <v>0</v>
      </c>
      <c r="F77" s="179"/>
      <c r="G77" s="145">
        <f>IF(F77="Y", -1, 0)</f>
        <v>0</v>
      </c>
      <c r="H77" s="192"/>
      <c r="I77" s="145">
        <f>IF(H77="Y", -1, 0)</f>
        <v>0</v>
      </c>
      <c r="J77" s="166"/>
      <c r="K77" s="167">
        <f>IF(J77="Y", -1, 0)</f>
        <v>0</v>
      </c>
      <c r="L77" s="89"/>
      <c r="M77" s="89"/>
      <c r="N77" s="88"/>
    </row>
    <row r="78" spans="1:14" x14ac:dyDescent="0.2">
      <c r="A78" s="101" t="s">
        <v>330</v>
      </c>
      <c r="B78" s="144" t="s">
        <v>205</v>
      </c>
      <c r="C78" s="145">
        <f>IF(B78="Y", 1, 0)</f>
        <v>0</v>
      </c>
      <c r="D78" s="146" t="s">
        <v>205</v>
      </c>
      <c r="E78" s="145">
        <f>IF(D78="Y", 1, 0)</f>
        <v>0</v>
      </c>
      <c r="F78" s="179" t="s">
        <v>205</v>
      </c>
      <c r="G78" s="145">
        <f>IF(F78="Y", 1, 0)</f>
        <v>0</v>
      </c>
      <c r="H78" s="192" t="s">
        <v>205</v>
      </c>
      <c r="I78" s="145">
        <f>IF(H78="Y", 1, 0)</f>
        <v>0</v>
      </c>
      <c r="J78" s="166" t="s">
        <v>205</v>
      </c>
      <c r="K78" s="167">
        <f>IF(J78="Y", 1, 0)</f>
        <v>0</v>
      </c>
      <c r="L78" s="89"/>
      <c r="M78" s="89"/>
      <c r="N78" s="88"/>
    </row>
    <row r="79" spans="1:14" x14ac:dyDescent="0.2">
      <c r="A79" s="101" t="s">
        <v>331</v>
      </c>
      <c r="B79" s="144" t="s">
        <v>205</v>
      </c>
      <c r="C79" s="145">
        <f>IF(B79="Y", 2, 0)</f>
        <v>0</v>
      </c>
      <c r="D79" s="146" t="s">
        <v>205</v>
      </c>
      <c r="E79" s="145">
        <f>IF(D79="Y", 2, 0)</f>
        <v>0</v>
      </c>
      <c r="F79" s="179" t="s">
        <v>205</v>
      </c>
      <c r="G79" s="145">
        <f>IF(F79="Y", 2, 0)</f>
        <v>0</v>
      </c>
      <c r="H79" s="192" t="s">
        <v>205</v>
      </c>
      <c r="I79" s="145">
        <f>IF(H79="Y", 2, 0)</f>
        <v>0</v>
      </c>
      <c r="J79" s="166" t="s">
        <v>205</v>
      </c>
      <c r="K79" s="167">
        <f>IF(J79="Y", 2, 0)</f>
        <v>0</v>
      </c>
      <c r="L79" s="89"/>
      <c r="M79" s="89"/>
      <c r="N79" s="88"/>
    </row>
    <row r="80" spans="1:14" x14ac:dyDescent="0.2">
      <c r="A80" s="101" t="s">
        <v>332</v>
      </c>
      <c r="B80" s="144" t="s">
        <v>205</v>
      </c>
      <c r="C80" s="145">
        <f>IF(B80="Y", 1, 0)</f>
        <v>0</v>
      </c>
      <c r="D80" s="146" t="s">
        <v>205</v>
      </c>
      <c r="E80" s="145">
        <f>IF(D80="Y", 1, 0)</f>
        <v>0</v>
      </c>
      <c r="F80" s="179" t="s">
        <v>205</v>
      </c>
      <c r="G80" s="145">
        <f>IF(F80="Y", 1, 0)</f>
        <v>0</v>
      </c>
      <c r="H80" s="192" t="s">
        <v>205</v>
      </c>
      <c r="I80" s="145">
        <f>IF(H80="Y", 1, 0)</f>
        <v>0</v>
      </c>
      <c r="J80" s="166" t="s">
        <v>205</v>
      </c>
      <c r="K80" s="167">
        <f>IF(J80="Y", 1, 0)</f>
        <v>0</v>
      </c>
      <c r="L80" s="89"/>
      <c r="M80" s="89"/>
      <c r="N80" s="88"/>
    </row>
    <row r="81" spans="1:14" x14ac:dyDescent="0.2">
      <c r="A81" s="101" t="s">
        <v>333</v>
      </c>
      <c r="B81" s="144" t="s">
        <v>205</v>
      </c>
      <c r="C81" s="145">
        <f>IF(B81="Y", 1, 0)</f>
        <v>0</v>
      </c>
      <c r="D81" s="146" t="s">
        <v>205</v>
      </c>
      <c r="E81" s="145">
        <f>IF(D81="Y", 1, 0)</f>
        <v>0</v>
      </c>
      <c r="F81" s="179" t="s">
        <v>205</v>
      </c>
      <c r="G81" s="145">
        <f>IF(F81="Y", 1, 0)</f>
        <v>0</v>
      </c>
      <c r="H81" s="192" t="s">
        <v>205</v>
      </c>
      <c r="I81" s="145">
        <f>IF(H81="Y", 1, 0)</f>
        <v>0</v>
      </c>
      <c r="J81" s="166" t="s">
        <v>205</v>
      </c>
      <c r="K81" s="167">
        <f>IF(J81="Y", -1, 0)</f>
        <v>0</v>
      </c>
      <c r="L81" s="89"/>
      <c r="M81" s="89"/>
      <c r="N81" s="88"/>
    </row>
    <row r="82" spans="1:14" x14ac:dyDescent="0.2">
      <c r="A82" s="125" t="s">
        <v>334</v>
      </c>
      <c r="B82" s="144" t="s">
        <v>205</v>
      </c>
      <c r="C82" s="145">
        <f>IF(B82="Y", 1, 0)</f>
        <v>0</v>
      </c>
      <c r="D82" s="146" t="s">
        <v>205</v>
      </c>
      <c r="E82" s="145">
        <f>IF(D82="Y", 1, 0)</f>
        <v>0</v>
      </c>
      <c r="F82" s="179" t="s">
        <v>205</v>
      </c>
      <c r="G82" s="145">
        <f>IF(F82="Y", 1, 0)</f>
        <v>0</v>
      </c>
      <c r="H82" s="192" t="s">
        <v>205</v>
      </c>
      <c r="I82" s="145">
        <f>IF(H82="Y", 1, 0)</f>
        <v>0</v>
      </c>
      <c r="J82" s="166" t="s">
        <v>205</v>
      </c>
      <c r="K82" s="167">
        <f>IF(J82="Y", 2, 0)</f>
        <v>0</v>
      </c>
      <c r="L82" s="89"/>
      <c r="M82" s="89"/>
      <c r="N82" s="88"/>
    </row>
    <row r="83" spans="1:14" ht="13.5" thickBot="1" x14ac:dyDescent="0.25">
      <c r="A83" s="114" t="s">
        <v>335</v>
      </c>
      <c r="B83" s="154" t="s">
        <v>205</v>
      </c>
      <c r="C83" s="155">
        <f>IF(B83="Y", 1, 0)</f>
        <v>0</v>
      </c>
      <c r="D83" s="156" t="s">
        <v>205</v>
      </c>
      <c r="E83" s="155">
        <f>IF(D83="Y", 1, 0)</f>
        <v>0</v>
      </c>
      <c r="F83" s="183" t="s">
        <v>205</v>
      </c>
      <c r="G83" s="155">
        <f>IF(F83="Y", 1, 0)</f>
        <v>0</v>
      </c>
      <c r="H83" s="196" t="s">
        <v>205</v>
      </c>
      <c r="I83" s="155">
        <f>IF(H83="Y", 1, 0)</f>
        <v>0</v>
      </c>
      <c r="J83" s="172" t="s">
        <v>205</v>
      </c>
      <c r="K83" s="173">
        <f>IF(J83="Y", 2, 0)</f>
        <v>0</v>
      </c>
      <c r="L83" s="89"/>
      <c r="M83" s="89"/>
      <c r="N83" s="88"/>
    </row>
    <row r="84" spans="1:14" ht="14.25" thickTop="1" thickBot="1" x14ac:dyDescent="0.25">
      <c r="A84" s="126" t="s">
        <v>336</v>
      </c>
      <c r="B84" s="160" t="s">
        <v>205</v>
      </c>
      <c r="C84" s="161">
        <f>IF(B84="Y", 1, 0)</f>
        <v>0</v>
      </c>
      <c r="D84" s="162" t="s">
        <v>205</v>
      </c>
      <c r="E84" s="161">
        <f>IF(D84="Y", 1, 0)</f>
        <v>0</v>
      </c>
      <c r="F84" s="185" t="s">
        <v>205</v>
      </c>
      <c r="G84" s="161">
        <f>IF(F84="Y", 1, 0)</f>
        <v>0</v>
      </c>
      <c r="H84" s="198" t="s">
        <v>205</v>
      </c>
      <c r="I84" s="161">
        <f>IF(H84="Y", 1, 0)</f>
        <v>0</v>
      </c>
      <c r="J84" s="176" t="s">
        <v>205</v>
      </c>
      <c r="K84" s="177">
        <f>IF(J84="Y", 1, 0)</f>
        <v>0</v>
      </c>
      <c r="L84" s="89"/>
      <c r="M84" s="89"/>
      <c r="N84" s="88"/>
    </row>
    <row r="85" spans="1:14" ht="13.5" thickBot="1" x14ac:dyDescent="0.25">
      <c r="A85" s="87" t="s">
        <v>337</v>
      </c>
      <c r="B85" s="150"/>
      <c r="D85" s="151"/>
      <c r="F85" s="181"/>
      <c r="H85" s="194"/>
      <c r="J85" s="170"/>
      <c r="L85" s="89"/>
      <c r="M85" s="89"/>
      <c r="N85" s="88"/>
    </row>
    <row r="86" spans="1:14" x14ac:dyDescent="0.2">
      <c r="A86" s="90" t="s">
        <v>338</v>
      </c>
      <c r="B86" s="141"/>
      <c r="C86" s="142"/>
      <c r="D86" s="143"/>
      <c r="E86" s="142"/>
      <c r="F86" s="178"/>
      <c r="G86" s="142"/>
      <c r="H86" s="191"/>
      <c r="I86" s="142"/>
      <c r="J86" s="164"/>
      <c r="K86" s="165"/>
      <c r="L86" s="89"/>
      <c r="M86" s="89"/>
      <c r="N86" s="88"/>
    </row>
    <row r="87" spans="1:14" x14ac:dyDescent="0.2">
      <c r="A87" s="101" t="s">
        <v>339</v>
      </c>
      <c r="B87" s="144" t="s">
        <v>205</v>
      </c>
      <c r="C87" s="145">
        <f>IF(B87="Y", 2, 0)</f>
        <v>0</v>
      </c>
      <c r="D87" s="146" t="s">
        <v>205</v>
      </c>
      <c r="E87" s="145">
        <f>IF(D87="Y", 2, 0)</f>
        <v>0</v>
      </c>
      <c r="F87" s="179" t="s">
        <v>205</v>
      </c>
      <c r="G87" s="145">
        <f>IF(F87="Y", 2, 0)</f>
        <v>0</v>
      </c>
      <c r="H87" s="192" t="s">
        <v>205</v>
      </c>
      <c r="I87" s="145">
        <f>IF(H87="Y", 2, 0)</f>
        <v>0</v>
      </c>
      <c r="J87" s="166" t="s">
        <v>205</v>
      </c>
      <c r="K87" s="167">
        <f>IF(J87="Y", 2, 0)</f>
        <v>0</v>
      </c>
      <c r="L87" s="89"/>
      <c r="M87" s="89"/>
      <c r="N87" s="88"/>
    </row>
    <row r="88" spans="1:14" x14ac:dyDescent="0.2">
      <c r="A88" s="101" t="s">
        <v>340</v>
      </c>
      <c r="B88" s="144" t="s">
        <v>205</v>
      </c>
      <c r="C88" s="145">
        <f>IF(B88="Y", 1, 0)</f>
        <v>0</v>
      </c>
      <c r="D88" s="146" t="s">
        <v>205</v>
      </c>
      <c r="E88" s="145">
        <f>IF(D88="Y", 1, 0)</f>
        <v>0</v>
      </c>
      <c r="F88" s="179" t="s">
        <v>205</v>
      </c>
      <c r="G88" s="145">
        <f>IF(F88="Y", 1, 0)</f>
        <v>0</v>
      </c>
      <c r="H88" s="192" t="s">
        <v>205</v>
      </c>
      <c r="I88" s="145">
        <f>IF(H88="Y", 1, 0)</f>
        <v>0</v>
      </c>
      <c r="J88" s="166" t="s">
        <v>205</v>
      </c>
      <c r="K88" s="167">
        <f>IF(J88="Y", 1, 0)</f>
        <v>0</v>
      </c>
      <c r="L88" s="89"/>
      <c r="M88" s="89"/>
      <c r="N88" s="88"/>
    </row>
    <row r="89" spans="1:14" x14ac:dyDescent="0.2">
      <c r="A89" s="101" t="s">
        <v>341</v>
      </c>
      <c r="B89" s="144" t="s">
        <v>205</v>
      </c>
      <c r="C89" s="145">
        <f>IF(B89="Y", 1, 0)</f>
        <v>0</v>
      </c>
      <c r="D89" s="146" t="s">
        <v>205</v>
      </c>
      <c r="E89" s="145">
        <f>IF(D89="Y", 1, 0)</f>
        <v>0</v>
      </c>
      <c r="F89" s="179" t="s">
        <v>205</v>
      </c>
      <c r="G89" s="145">
        <f>IF(F89="Y", 1, 0)</f>
        <v>0</v>
      </c>
      <c r="H89" s="192" t="s">
        <v>205</v>
      </c>
      <c r="I89" s="145">
        <f>IF(H89="Y", 1, 0)</f>
        <v>0</v>
      </c>
      <c r="J89" s="166" t="s">
        <v>205</v>
      </c>
      <c r="K89" s="167">
        <f>IF(J89="Y", 1, 0)</f>
        <v>0</v>
      </c>
      <c r="L89" s="89"/>
      <c r="M89" s="89"/>
      <c r="N89" s="88"/>
    </row>
    <row r="90" spans="1:14" x14ac:dyDescent="0.2">
      <c r="A90" s="101" t="s">
        <v>342</v>
      </c>
      <c r="B90" s="144" t="s">
        <v>205</v>
      </c>
      <c r="C90" s="145">
        <f>IF(B90="Y", 2, 0)</f>
        <v>0</v>
      </c>
      <c r="D90" s="146" t="s">
        <v>205</v>
      </c>
      <c r="E90" s="145">
        <f>IF(D90="Y", 2, 0)</f>
        <v>0</v>
      </c>
      <c r="F90" s="179" t="s">
        <v>205</v>
      </c>
      <c r="G90" s="145">
        <f>IF(F90="Y", 2, 0)</f>
        <v>0</v>
      </c>
      <c r="H90" s="192" t="s">
        <v>205</v>
      </c>
      <c r="I90" s="145">
        <f>IF(H90="Y", 2, 0)</f>
        <v>0</v>
      </c>
      <c r="J90" s="166" t="s">
        <v>205</v>
      </c>
      <c r="K90" s="167">
        <f>IF(J90="Y", 2, 0)</f>
        <v>0</v>
      </c>
      <c r="L90" s="89"/>
      <c r="M90" s="89"/>
      <c r="N90" s="88"/>
    </row>
    <row r="91" spans="1:14" ht="13.5" thickBot="1" x14ac:dyDescent="0.25">
      <c r="A91" s="114" t="s">
        <v>343</v>
      </c>
      <c r="B91" s="154" t="s">
        <v>205</v>
      </c>
      <c r="C91" s="155">
        <f>IF(B91="Y", 1, 0)</f>
        <v>0</v>
      </c>
      <c r="D91" s="156" t="s">
        <v>205</v>
      </c>
      <c r="E91" s="155">
        <f>IF(D91="Y", 1, 0)</f>
        <v>0</v>
      </c>
      <c r="F91" s="183" t="s">
        <v>205</v>
      </c>
      <c r="G91" s="155">
        <f>IF(F91="Y", 1, 0)</f>
        <v>0</v>
      </c>
      <c r="H91" s="196" t="s">
        <v>205</v>
      </c>
      <c r="I91" s="155">
        <f>IF(H91="Y", 1, 0)</f>
        <v>0</v>
      </c>
      <c r="J91" s="172" t="s">
        <v>205</v>
      </c>
      <c r="K91" s="173">
        <f>IF(J91="Y", 1, 0)</f>
        <v>0</v>
      </c>
      <c r="L91" s="89"/>
      <c r="M91" s="89"/>
    </row>
    <row r="92" spans="1:14" ht="13.5" thickTop="1" x14ac:dyDescent="0.2">
      <c r="A92" s="130" t="s">
        <v>344</v>
      </c>
      <c r="B92" s="157"/>
      <c r="C92" s="158"/>
      <c r="D92" s="159"/>
      <c r="E92" s="158"/>
      <c r="F92" s="184"/>
      <c r="G92" s="158"/>
      <c r="H92" s="197"/>
      <c r="I92" s="158"/>
      <c r="J92" s="174"/>
      <c r="K92" s="175"/>
      <c r="L92" s="89"/>
      <c r="M92" s="89"/>
    </row>
    <row r="93" spans="1:14" x14ac:dyDescent="0.2">
      <c r="A93" s="101" t="s">
        <v>345</v>
      </c>
      <c r="B93" s="144" t="s">
        <v>205</v>
      </c>
      <c r="C93" s="145">
        <f>IF(B93="Y", 2, 0)</f>
        <v>0</v>
      </c>
      <c r="D93" s="146" t="s">
        <v>205</v>
      </c>
      <c r="E93" s="145">
        <f>IF(D93="Y", 2, 0)</f>
        <v>0</v>
      </c>
      <c r="F93" s="179" t="s">
        <v>205</v>
      </c>
      <c r="G93" s="145">
        <f>IF(F93="Y", 2, 0)</f>
        <v>0</v>
      </c>
      <c r="H93" s="192" t="s">
        <v>205</v>
      </c>
      <c r="I93" s="145">
        <f>IF(H93="Y", 2, 0)</f>
        <v>0</v>
      </c>
      <c r="J93" s="166" t="s">
        <v>205</v>
      </c>
      <c r="K93" s="167">
        <f>IF(J93="Y", 2, 0)</f>
        <v>0</v>
      </c>
      <c r="L93" s="89"/>
      <c r="M93" s="89"/>
    </row>
    <row r="94" spans="1:14" x14ac:dyDescent="0.2">
      <c r="A94" s="101" t="s">
        <v>346</v>
      </c>
      <c r="B94" s="144" t="s">
        <v>205</v>
      </c>
      <c r="C94" s="145">
        <f>IF(B94="Y", 2, 0)</f>
        <v>0</v>
      </c>
      <c r="D94" s="146" t="s">
        <v>205</v>
      </c>
      <c r="E94" s="145">
        <f>IF(D94="Y", 2, 0)</f>
        <v>0</v>
      </c>
      <c r="F94" s="179" t="s">
        <v>205</v>
      </c>
      <c r="G94" s="145">
        <f>IF(F94="Y", 2, 0)</f>
        <v>0</v>
      </c>
      <c r="H94" s="192" t="s">
        <v>205</v>
      </c>
      <c r="I94" s="145">
        <f>IF(H94="Y", 2, 0)</f>
        <v>0</v>
      </c>
      <c r="J94" s="166" t="s">
        <v>205</v>
      </c>
      <c r="K94" s="167">
        <f>IF(J94="Y", 2, 0)</f>
        <v>0</v>
      </c>
      <c r="L94" s="89"/>
      <c r="M94" s="89"/>
      <c r="N94" s="88"/>
    </row>
    <row r="95" spans="1:14" x14ac:dyDescent="0.2">
      <c r="A95" s="101" t="s">
        <v>347</v>
      </c>
      <c r="B95" s="144" t="s">
        <v>205</v>
      </c>
      <c r="C95" s="145">
        <f>IF(B95="Y", 1, 0)</f>
        <v>0</v>
      </c>
      <c r="D95" s="146" t="s">
        <v>205</v>
      </c>
      <c r="E95" s="145">
        <f>IF(D95="Y", 1, 0)</f>
        <v>0</v>
      </c>
      <c r="F95" s="179" t="s">
        <v>205</v>
      </c>
      <c r="G95" s="145">
        <f>IF(F95="Y", 1, 0)</f>
        <v>0</v>
      </c>
      <c r="H95" s="192" t="s">
        <v>205</v>
      </c>
      <c r="I95" s="145">
        <f>IF(H95="Y", 1, 0)</f>
        <v>0</v>
      </c>
      <c r="J95" s="166" t="s">
        <v>205</v>
      </c>
      <c r="K95" s="167">
        <f>IF(J95="Y", 1, 0)</f>
        <v>0</v>
      </c>
      <c r="L95" s="89"/>
      <c r="M95" s="89"/>
    </row>
    <row r="96" spans="1:14" ht="13.5" thickBot="1" x14ac:dyDescent="0.25">
      <c r="A96" s="103" t="s">
        <v>348</v>
      </c>
      <c r="B96" s="147" t="s">
        <v>205</v>
      </c>
      <c r="C96" s="148">
        <f>IF(B96="Y", -1, 0)</f>
        <v>0</v>
      </c>
      <c r="D96" s="149" t="s">
        <v>205</v>
      </c>
      <c r="E96" s="148">
        <f>IF(D96="Y", 1, 0)</f>
        <v>0</v>
      </c>
      <c r="F96" s="180" t="s">
        <v>205</v>
      </c>
      <c r="G96" s="148">
        <f>IF(F96="Y", -1, 0)</f>
        <v>0</v>
      </c>
      <c r="H96" s="193" t="s">
        <v>205</v>
      </c>
      <c r="I96" s="148">
        <f>IF(H96="Y", 1, 0)</f>
        <v>0</v>
      </c>
      <c r="J96" s="168" t="s">
        <v>205</v>
      </c>
      <c r="K96" s="169">
        <f>IF(J96="Y", 1, 0)</f>
        <v>0</v>
      </c>
      <c r="L96" s="89"/>
      <c r="M96" s="89"/>
    </row>
    <row r="97" spans="1:13" ht="13.5" thickBot="1" x14ac:dyDescent="0.25">
      <c r="A97" s="131" t="s">
        <v>349</v>
      </c>
      <c r="B97" s="150"/>
      <c r="D97" s="151"/>
      <c r="F97" s="181"/>
      <c r="H97" s="194"/>
      <c r="J97" s="170"/>
      <c r="L97" s="89"/>
      <c r="M97" s="89"/>
    </row>
    <row r="98" spans="1:13" x14ac:dyDescent="0.2">
      <c r="A98" s="90" t="s">
        <v>350</v>
      </c>
      <c r="B98" s="141"/>
      <c r="C98" s="142"/>
      <c r="D98" s="143"/>
      <c r="E98" s="142"/>
      <c r="F98" s="178"/>
      <c r="G98" s="142"/>
      <c r="H98" s="191"/>
      <c r="I98" s="142"/>
      <c r="J98" s="164"/>
      <c r="K98" s="165"/>
      <c r="L98" s="89"/>
      <c r="M98" s="89"/>
    </row>
    <row r="99" spans="1:13" x14ac:dyDescent="0.2">
      <c r="A99" s="101" t="s">
        <v>351</v>
      </c>
      <c r="B99" s="144" t="s">
        <v>205</v>
      </c>
      <c r="C99" s="145">
        <f>IF(B99="Y", 1, 0)</f>
        <v>0</v>
      </c>
      <c r="D99" s="146" t="s">
        <v>205</v>
      </c>
      <c r="E99" s="145">
        <f>IF(D99="Y", 1, 0)</f>
        <v>0</v>
      </c>
      <c r="F99" s="179" t="s">
        <v>205</v>
      </c>
      <c r="G99" s="145">
        <f>IF(F99="Y", 1, 0)</f>
        <v>0</v>
      </c>
      <c r="H99" s="192" t="s">
        <v>205</v>
      </c>
      <c r="I99" s="145">
        <f>IF(H99="Y", 1, 0)</f>
        <v>0</v>
      </c>
      <c r="J99" s="166" t="s">
        <v>205</v>
      </c>
      <c r="K99" s="167">
        <f t="shared" ref="K99:K104" si="16">IF(J99="Y", 1, 0)</f>
        <v>0</v>
      </c>
      <c r="L99" s="89"/>
      <c r="M99" s="89"/>
    </row>
    <row r="100" spans="1:13" x14ac:dyDescent="0.2">
      <c r="A100" s="101" t="s">
        <v>352</v>
      </c>
      <c r="B100" s="144" t="s">
        <v>205</v>
      </c>
      <c r="C100" s="145">
        <f>IF(B100="Y", 2, 0)</f>
        <v>0</v>
      </c>
      <c r="D100" s="146" t="s">
        <v>205</v>
      </c>
      <c r="E100" s="145">
        <f>IF(D100="Y", 1, 0)</f>
        <v>0</v>
      </c>
      <c r="F100" s="179" t="s">
        <v>205</v>
      </c>
      <c r="G100" s="145">
        <f>IF(F100="Y", 2, 0)</f>
        <v>0</v>
      </c>
      <c r="H100" s="192" t="s">
        <v>205</v>
      </c>
      <c r="I100" s="145">
        <f>IF(H100="Y", 1, 0)</f>
        <v>0</v>
      </c>
      <c r="J100" s="166" t="s">
        <v>205</v>
      </c>
      <c r="K100" s="167">
        <f t="shared" si="16"/>
        <v>0</v>
      </c>
      <c r="L100" s="89"/>
      <c r="M100" s="89"/>
    </row>
    <row r="101" spans="1:13" x14ac:dyDescent="0.2">
      <c r="A101" s="101" t="s">
        <v>353</v>
      </c>
      <c r="B101" s="144" t="s">
        <v>205</v>
      </c>
      <c r="C101" s="145">
        <f>IF(B101="Y", 2, 0)</f>
        <v>0</v>
      </c>
      <c r="D101" s="146" t="s">
        <v>205</v>
      </c>
      <c r="E101" s="145">
        <f>IF(D101="Y", 2, 0)</f>
        <v>0</v>
      </c>
      <c r="F101" s="179" t="s">
        <v>205</v>
      </c>
      <c r="G101" s="145">
        <f>IF(F101="Y", 2, 0)</f>
        <v>0</v>
      </c>
      <c r="H101" s="192" t="s">
        <v>205</v>
      </c>
      <c r="I101" s="145">
        <f>IF(H101="Y", 2, 0)</f>
        <v>0</v>
      </c>
      <c r="J101" s="166" t="s">
        <v>205</v>
      </c>
      <c r="K101" s="167">
        <f t="shared" si="16"/>
        <v>0</v>
      </c>
      <c r="L101" s="89"/>
      <c r="M101" s="89"/>
    </row>
    <row r="102" spans="1:13" ht="13.5" thickBot="1" x14ac:dyDescent="0.25">
      <c r="A102" s="103" t="s">
        <v>354</v>
      </c>
      <c r="B102" s="147" t="s">
        <v>205</v>
      </c>
      <c r="C102" s="148">
        <f>IF(B102="Y", 1, 0)</f>
        <v>0</v>
      </c>
      <c r="D102" s="149" t="s">
        <v>205</v>
      </c>
      <c r="E102" s="148">
        <f>IF(D102="Y", 1, 0)</f>
        <v>0</v>
      </c>
      <c r="F102" s="180" t="s">
        <v>205</v>
      </c>
      <c r="G102" s="148">
        <f>IF(F102="Y", 1, 0)</f>
        <v>0</v>
      </c>
      <c r="H102" s="193" t="s">
        <v>205</v>
      </c>
      <c r="I102" s="148">
        <f>IF(H102="Y", 1, 0)</f>
        <v>0</v>
      </c>
      <c r="J102" s="168" t="s">
        <v>205</v>
      </c>
      <c r="K102" s="169">
        <f t="shared" si="16"/>
        <v>0</v>
      </c>
      <c r="L102" s="89"/>
      <c r="M102" s="89"/>
    </row>
    <row r="103" spans="1:13" x14ac:dyDescent="0.2">
      <c r="A103" s="118" t="s">
        <v>355</v>
      </c>
      <c r="B103" s="157" t="s">
        <v>205</v>
      </c>
      <c r="C103" s="158">
        <f>IF(B103="Y", 2, 0)</f>
        <v>0</v>
      </c>
      <c r="D103" s="159" t="s">
        <v>205</v>
      </c>
      <c r="E103" s="158">
        <f>IF(D103="Y", 1, 0)</f>
        <v>0</v>
      </c>
      <c r="F103" s="184" t="s">
        <v>205</v>
      </c>
      <c r="G103" s="158">
        <f>IF(F103="Y", 2, 0)</f>
        <v>0</v>
      </c>
      <c r="H103" s="197" t="s">
        <v>205</v>
      </c>
      <c r="I103" s="158">
        <f>IF(H103="Y", 1, 0)</f>
        <v>0</v>
      </c>
      <c r="J103" s="174" t="s">
        <v>205</v>
      </c>
      <c r="K103" s="175">
        <f t="shared" si="16"/>
        <v>0</v>
      </c>
      <c r="L103" s="89"/>
      <c r="M103" s="89"/>
    </row>
    <row r="104" spans="1:13" x14ac:dyDescent="0.2">
      <c r="A104" s="102" t="s">
        <v>356</v>
      </c>
      <c r="B104" s="144" t="s">
        <v>205</v>
      </c>
      <c r="C104" s="145">
        <f>IF(B104="Y", 2, 0)</f>
        <v>0</v>
      </c>
      <c r="D104" s="146" t="s">
        <v>205</v>
      </c>
      <c r="E104" s="145">
        <f>IF(D104="Y", 2, 0)</f>
        <v>0</v>
      </c>
      <c r="F104" s="179" t="s">
        <v>205</v>
      </c>
      <c r="G104" s="145">
        <f>IF(F104="Y", 2, 0)</f>
        <v>0</v>
      </c>
      <c r="H104" s="192" t="s">
        <v>205</v>
      </c>
      <c r="I104" s="145">
        <f>IF(H104="Y", 2, 0)</f>
        <v>0</v>
      </c>
      <c r="J104" s="166" t="s">
        <v>205</v>
      </c>
      <c r="K104" s="167">
        <f t="shared" si="16"/>
        <v>0</v>
      </c>
      <c r="L104" s="89"/>
      <c r="M104" s="89"/>
    </row>
    <row r="105" spans="1:13" x14ac:dyDescent="0.2">
      <c r="A105" s="102" t="s">
        <v>357</v>
      </c>
      <c r="B105" s="144" t="s">
        <v>205</v>
      </c>
      <c r="C105" s="145">
        <f>IF(B105="Y", 2, 0)</f>
        <v>0</v>
      </c>
      <c r="D105" s="146" t="s">
        <v>205</v>
      </c>
      <c r="E105" s="145">
        <f>IF(D105="Y", 1, 0)</f>
        <v>0</v>
      </c>
      <c r="F105" s="179" t="s">
        <v>205</v>
      </c>
      <c r="G105" s="145">
        <f>IF(F105="Y", 2, 0)</f>
        <v>0</v>
      </c>
      <c r="H105" s="192" t="s">
        <v>205</v>
      </c>
      <c r="I105" s="145">
        <f>IF(H105="Y", 1, 0)</f>
        <v>0</v>
      </c>
      <c r="J105" s="166" t="s">
        <v>205</v>
      </c>
      <c r="K105" s="167">
        <f>IF(J105="Y", 2, 0)</f>
        <v>0</v>
      </c>
      <c r="L105" s="89"/>
      <c r="M105" s="89"/>
    </row>
    <row r="106" spans="1:13" x14ac:dyDescent="0.2">
      <c r="A106" s="102" t="s">
        <v>358</v>
      </c>
      <c r="B106" s="144" t="s">
        <v>205</v>
      </c>
      <c r="C106" s="145" t="s">
        <v>359</v>
      </c>
      <c r="D106" s="146" t="s">
        <v>205</v>
      </c>
      <c r="E106" s="145" t="s">
        <v>359</v>
      </c>
      <c r="F106" s="179" t="s">
        <v>205</v>
      </c>
      <c r="G106" s="145" t="s">
        <v>359</v>
      </c>
      <c r="H106" s="192" t="s">
        <v>205</v>
      </c>
      <c r="I106" s="145" t="s">
        <v>359</v>
      </c>
      <c r="J106" s="166" t="s">
        <v>205</v>
      </c>
      <c r="K106" s="167">
        <f>IF(J106="Y", -1, 0)</f>
        <v>0</v>
      </c>
      <c r="L106" s="89"/>
      <c r="M106" s="89"/>
    </row>
    <row r="107" spans="1:13" x14ac:dyDescent="0.2">
      <c r="A107" s="102" t="s">
        <v>360</v>
      </c>
      <c r="B107" s="144" t="s">
        <v>205</v>
      </c>
      <c r="C107" s="145">
        <f>IF(B107="Y", 2, 0)</f>
        <v>0</v>
      </c>
      <c r="D107" s="146" t="s">
        <v>205</v>
      </c>
      <c r="E107" s="145">
        <f>IF(D107="Y", 2, 0)</f>
        <v>0</v>
      </c>
      <c r="F107" s="179" t="s">
        <v>205</v>
      </c>
      <c r="G107" s="145">
        <f>IF(F107="Y", 1, 0)</f>
        <v>0</v>
      </c>
      <c r="H107" s="192" t="s">
        <v>205</v>
      </c>
      <c r="I107" s="145">
        <f>IF(H107="Y", 1, 0)</f>
        <v>0</v>
      </c>
      <c r="J107" s="166" t="s">
        <v>205</v>
      </c>
      <c r="K107" s="167">
        <f>IF(J107="Y", 1, 0)</f>
        <v>0</v>
      </c>
      <c r="L107" s="89"/>
      <c r="M107" s="89"/>
    </row>
    <row r="108" spans="1:13" x14ac:dyDescent="0.2">
      <c r="A108" s="102" t="s">
        <v>361</v>
      </c>
      <c r="B108" s="144" t="s">
        <v>205</v>
      </c>
      <c r="C108" s="145">
        <f>IF(B108="Y", 2, 0)</f>
        <v>0</v>
      </c>
      <c r="D108" s="146" t="s">
        <v>205</v>
      </c>
      <c r="E108" s="145">
        <f>IF(D108="Y", 2, 0)</f>
        <v>0</v>
      </c>
      <c r="F108" s="179" t="s">
        <v>205</v>
      </c>
      <c r="G108" s="145">
        <f>IF(F108="Y", 1, 0)</f>
        <v>0</v>
      </c>
      <c r="H108" s="192" t="s">
        <v>205</v>
      </c>
      <c r="I108" s="145">
        <f>IF(H108="Y", 1, 0)</f>
        <v>0</v>
      </c>
      <c r="J108" s="166" t="s">
        <v>205</v>
      </c>
      <c r="K108" s="167">
        <f>IF(J108="Y", 1, 0)</f>
        <v>0</v>
      </c>
      <c r="L108" s="89"/>
      <c r="M108" s="89"/>
    </row>
    <row r="109" spans="1:13" ht="13.5" thickBot="1" x14ac:dyDescent="0.25">
      <c r="A109" s="122" t="s">
        <v>362</v>
      </c>
      <c r="B109" s="147" t="s">
        <v>205</v>
      </c>
      <c r="C109" s="148">
        <f>IF(B109="Y", 1, 0)</f>
        <v>0</v>
      </c>
      <c r="D109" s="149" t="s">
        <v>205</v>
      </c>
      <c r="E109" s="148">
        <f>IF(D109="Y", 1, 0)</f>
        <v>0</v>
      </c>
      <c r="F109" s="180" t="s">
        <v>205</v>
      </c>
      <c r="G109" s="148">
        <f>IF(F109="Y", 1, 0)</f>
        <v>0</v>
      </c>
      <c r="H109" s="193" t="s">
        <v>205</v>
      </c>
      <c r="I109" s="148">
        <f>IF(H109="Y", 1, 0)</f>
        <v>0</v>
      </c>
      <c r="J109" s="168" t="s">
        <v>205</v>
      </c>
      <c r="K109" s="169">
        <f>IF(J109="Y", 2, 0)</f>
        <v>0</v>
      </c>
      <c r="L109" s="89"/>
      <c r="M109" s="89"/>
    </row>
    <row r="110" spans="1:13" ht="13.5" thickBot="1" x14ac:dyDescent="0.25">
      <c r="A110" s="131" t="s">
        <v>363</v>
      </c>
      <c r="B110" s="150"/>
      <c r="D110" s="151"/>
      <c r="F110" s="181"/>
      <c r="H110" s="194"/>
      <c r="J110" s="170"/>
      <c r="L110" s="89"/>
      <c r="M110" s="89"/>
    </row>
    <row r="111" spans="1:13" x14ac:dyDescent="0.2">
      <c r="A111" s="113" t="s">
        <v>364</v>
      </c>
      <c r="B111" s="141" t="s">
        <v>205</v>
      </c>
      <c r="C111" s="142">
        <f>IF(B111="Y", -1, 0)</f>
        <v>0</v>
      </c>
      <c r="D111" s="143" t="s">
        <v>205</v>
      </c>
      <c r="E111" s="142">
        <f>IF(D111="Y", -1, 0)</f>
        <v>0</v>
      </c>
      <c r="F111" s="178" t="s">
        <v>205</v>
      </c>
      <c r="G111" s="142">
        <f t="shared" ref="G111:G126" si="17">IF(F111="Y", 1, 0)</f>
        <v>0</v>
      </c>
      <c r="H111" s="191" t="s">
        <v>205</v>
      </c>
      <c r="I111" s="142">
        <f>IF(H111="Y", -1, 0)</f>
        <v>0</v>
      </c>
      <c r="J111" s="164" t="s">
        <v>205</v>
      </c>
      <c r="K111" s="142">
        <f t="shared" ref="K111:K127" si="18">IF(J111="Y", 1, 0)</f>
        <v>0</v>
      </c>
      <c r="L111" s="132" t="s">
        <v>251</v>
      </c>
      <c r="M111" s="94">
        <f>IF(L111="Y", 2, 0)</f>
        <v>2</v>
      </c>
    </row>
    <row r="112" spans="1:13" x14ac:dyDescent="0.2">
      <c r="A112" s="102" t="s">
        <v>365</v>
      </c>
      <c r="B112" s="144" t="s">
        <v>205</v>
      </c>
      <c r="C112" s="145">
        <f>IF(B112="Y", 2, 0)</f>
        <v>0</v>
      </c>
      <c r="D112" s="146" t="s">
        <v>205</v>
      </c>
      <c r="E112" s="145">
        <f>IF(D112="Y", 2, 0)</f>
        <v>0</v>
      </c>
      <c r="F112" s="179" t="s">
        <v>205</v>
      </c>
      <c r="G112" s="145">
        <f>IF(F112="Y", 2, 0)</f>
        <v>0</v>
      </c>
      <c r="H112" s="192" t="s">
        <v>205</v>
      </c>
      <c r="I112" s="145">
        <f>IF(H112="Y", 2, 0)</f>
        <v>0</v>
      </c>
      <c r="J112" s="166" t="s">
        <v>205</v>
      </c>
      <c r="K112" s="145">
        <f>IF(J112="Y", 2, 0)</f>
        <v>0</v>
      </c>
      <c r="L112" s="133" t="s">
        <v>205</v>
      </c>
      <c r="M112" s="99">
        <f t="shared" ref="M112:M113" si="19">IF(L112="Y", 2, 0)</f>
        <v>0</v>
      </c>
    </row>
    <row r="113" spans="1:13" x14ac:dyDescent="0.2">
      <c r="A113" s="102" t="s">
        <v>366</v>
      </c>
      <c r="B113" s="144" t="s">
        <v>205</v>
      </c>
      <c r="C113" s="145">
        <f t="shared" ref="C113:C126" si="20">IF(B113="Y", 1, 0)</f>
        <v>0</v>
      </c>
      <c r="D113" s="146" t="s">
        <v>205</v>
      </c>
      <c r="E113" s="145">
        <f t="shared" ref="E113:E126" si="21">IF(D113="Y", 1, 0)</f>
        <v>0</v>
      </c>
      <c r="F113" s="179" t="s">
        <v>205</v>
      </c>
      <c r="G113" s="145">
        <f t="shared" si="17"/>
        <v>0</v>
      </c>
      <c r="H113" s="192" t="s">
        <v>205</v>
      </c>
      <c r="I113" s="145">
        <f t="shared" ref="I113:I126" si="22">IF(H113="Y", 1, 0)</f>
        <v>0</v>
      </c>
      <c r="J113" s="166" t="s">
        <v>205</v>
      </c>
      <c r="K113" s="145">
        <f t="shared" si="18"/>
        <v>0</v>
      </c>
      <c r="L113" s="133" t="s">
        <v>205</v>
      </c>
      <c r="M113" s="99">
        <f t="shared" si="19"/>
        <v>0</v>
      </c>
    </row>
    <row r="114" spans="1:13" x14ac:dyDescent="0.2">
      <c r="A114" s="102" t="s">
        <v>367</v>
      </c>
      <c r="B114" s="144" t="s">
        <v>205</v>
      </c>
      <c r="C114" s="145">
        <f t="shared" si="20"/>
        <v>0</v>
      </c>
      <c r="D114" s="146" t="s">
        <v>205</v>
      </c>
      <c r="E114" s="145">
        <f t="shared" si="21"/>
        <v>0</v>
      </c>
      <c r="F114" s="179" t="s">
        <v>205</v>
      </c>
      <c r="G114" s="145">
        <f t="shared" si="17"/>
        <v>0</v>
      </c>
      <c r="H114" s="192" t="s">
        <v>205</v>
      </c>
      <c r="I114" s="145">
        <f t="shared" si="22"/>
        <v>0</v>
      </c>
      <c r="J114" s="166" t="s">
        <v>205</v>
      </c>
      <c r="K114" s="145">
        <f t="shared" si="18"/>
        <v>0</v>
      </c>
      <c r="L114" s="133" t="s">
        <v>205</v>
      </c>
      <c r="M114" s="99">
        <f t="shared" ref="M114:M132" si="23">IF(L114="Y", 1, 0)</f>
        <v>0</v>
      </c>
    </row>
    <row r="115" spans="1:13" x14ac:dyDescent="0.2">
      <c r="A115" s="102" t="s">
        <v>368</v>
      </c>
      <c r="B115" s="144" t="s">
        <v>205</v>
      </c>
      <c r="C115" s="145">
        <f>IF(B115="Y", 2, 0)</f>
        <v>0</v>
      </c>
      <c r="D115" s="146" t="s">
        <v>205</v>
      </c>
      <c r="E115" s="145">
        <f>IF(D115="Y", 2, 0)</f>
        <v>0</v>
      </c>
      <c r="F115" s="179" t="s">
        <v>205</v>
      </c>
      <c r="G115" s="145">
        <f>IF(F115="Y", 2, 0)</f>
        <v>0</v>
      </c>
      <c r="H115" s="192" t="s">
        <v>205</v>
      </c>
      <c r="I115" s="145">
        <f>IF(H115="Y", 2, 0)</f>
        <v>0</v>
      </c>
      <c r="J115" s="166" t="s">
        <v>205</v>
      </c>
      <c r="K115" s="145">
        <f>IF(J115="Y", 2, 0)</f>
        <v>0</v>
      </c>
      <c r="L115" s="133" t="s">
        <v>205</v>
      </c>
      <c r="M115" s="99">
        <f>IF(L115="Y", 2, 0)</f>
        <v>0</v>
      </c>
    </row>
    <row r="116" spans="1:13" x14ac:dyDescent="0.2">
      <c r="A116" s="102" t="s">
        <v>369</v>
      </c>
      <c r="B116" s="144" t="s">
        <v>205</v>
      </c>
      <c r="C116" s="145">
        <f>IF(B116="Y", 2, 0)</f>
        <v>0</v>
      </c>
      <c r="D116" s="146" t="s">
        <v>205</v>
      </c>
      <c r="E116" s="145">
        <f>IF(D116="Y", 2, 0)</f>
        <v>0</v>
      </c>
      <c r="F116" s="179" t="s">
        <v>205</v>
      </c>
      <c r="G116" s="145">
        <f>IF(F116="Y", 2, 0)</f>
        <v>0</v>
      </c>
      <c r="H116" s="192" t="s">
        <v>205</v>
      </c>
      <c r="I116" s="145">
        <f>IF(H116="Y", 2, 0)</f>
        <v>0</v>
      </c>
      <c r="J116" s="166" t="s">
        <v>205</v>
      </c>
      <c r="K116" s="145">
        <f>IF(J116="Y", 2, 0)</f>
        <v>0</v>
      </c>
      <c r="L116" s="133" t="s">
        <v>205</v>
      </c>
      <c r="M116" s="99">
        <f>IF(L116="Y", 2, 0)</f>
        <v>0</v>
      </c>
    </row>
    <row r="117" spans="1:13" x14ac:dyDescent="0.2">
      <c r="A117" s="102" t="s">
        <v>370</v>
      </c>
      <c r="B117" s="144" t="s">
        <v>205</v>
      </c>
      <c r="C117" s="145">
        <f>IF(B117="Y", 2, 0)</f>
        <v>0</v>
      </c>
      <c r="D117" s="146" t="s">
        <v>205</v>
      </c>
      <c r="E117" s="145">
        <f>IF(D117="Y", 2, 0)</f>
        <v>0</v>
      </c>
      <c r="F117" s="179" t="s">
        <v>205</v>
      </c>
      <c r="G117" s="145">
        <f>IF(F117="Y", 2, 0)</f>
        <v>0</v>
      </c>
      <c r="H117" s="192" t="s">
        <v>205</v>
      </c>
      <c r="I117" s="145">
        <f>IF(H117="Y", 2, 0)</f>
        <v>0</v>
      </c>
      <c r="J117" s="166" t="s">
        <v>205</v>
      </c>
      <c r="K117" s="145">
        <f>IF(J117="Y", 2, 0)</f>
        <v>0</v>
      </c>
      <c r="L117" s="133" t="s">
        <v>205</v>
      </c>
      <c r="M117" s="99">
        <f>IF(L117="Y", 2, 0)</f>
        <v>0</v>
      </c>
    </row>
    <row r="118" spans="1:13" x14ac:dyDescent="0.2">
      <c r="A118" s="102" t="s">
        <v>371</v>
      </c>
      <c r="B118" s="144" t="s">
        <v>205</v>
      </c>
      <c r="C118" s="145">
        <f>IF(B118="Y", 2, 0)</f>
        <v>0</v>
      </c>
      <c r="D118" s="146" t="s">
        <v>205</v>
      </c>
      <c r="E118" s="145">
        <f>IF(D118="Y", 2, 0)</f>
        <v>0</v>
      </c>
      <c r="F118" s="179" t="s">
        <v>205</v>
      </c>
      <c r="G118" s="145">
        <f>IF(F118="Y", 2, 0)</f>
        <v>0</v>
      </c>
      <c r="H118" s="192" t="s">
        <v>205</v>
      </c>
      <c r="I118" s="145">
        <f>IF(H118="Y", 2, 0)</f>
        <v>0</v>
      </c>
      <c r="J118" s="166" t="s">
        <v>205</v>
      </c>
      <c r="K118" s="145">
        <f>IF(J118="Y", 2, 0)</f>
        <v>0</v>
      </c>
      <c r="L118" s="133" t="s">
        <v>205</v>
      </c>
      <c r="M118" s="99">
        <f>IF(L118="Y", 2, 0)</f>
        <v>0</v>
      </c>
    </row>
    <row r="119" spans="1:13" x14ac:dyDescent="0.2">
      <c r="A119" s="102" t="s">
        <v>372</v>
      </c>
      <c r="B119" s="144" t="s">
        <v>205</v>
      </c>
      <c r="C119" s="145">
        <f t="shared" si="20"/>
        <v>0</v>
      </c>
      <c r="D119" s="146" t="s">
        <v>205</v>
      </c>
      <c r="E119" s="145">
        <f t="shared" si="21"/>
        <v>0</v>
      </c>
      <c r="F119" s="179" t="s">
        <v>205</v>
      </c>
      <c r="G119" s="145">
        <f t="shared" si="17"/>
        <v>0</v>
      </c>
      <c r="H119" s="192" t="s">
        <v>205</v>
      </c>
      <c r="I119" s="145">
        <f t="shared" si="22"/>
        <v>0</v>
      </c>
      <c r="J119" s="166" t="s">
        <v>205</v>
      </c>
      <c r="K119" s="145">
        <f t="shared" si="18"/>
        <v>0</v>
      </c>
      <c r="L119" s="133" t="s">
        <v>205</v>
      </c>
      <c r="M119" s="99">
        <f t="shared" si="23"/>
        <v>0</v>
      </c>
    </row>
    <row r="120" spans="1:13" x14ac:dyDescent="0.2">
      <c r="A120" s="102" t="s">
        <v>373</v>
      </c>
      <c r="B120" s="144" t="s">
        <v>205</v>
      </c>
      <c r="C120" s="145">
        <f t="shared" si="20"/>
        <v>0</v>
      </c>
      <c r="D120" s="146" t="s">
        <v>205</v>
      </c>
      <c r="E120" s="145">
        <f t="shared" si="21"/>
        <v>0</v>
      </c>
      <c r="F120" s="179" t="s">
        <v>205</v>
      </c>
      <c r="G120" s="145">
        <f t="shared" si="17"/>
        <v>0</v>
      </c>
      <c r="H120" s="192" t="s">
        <v>205</v>
      </c>
      <c r="I120" s="145">
        <f t="shared" si="22"/>
        <v>0</v>
      </c>
      <c r="J120" s="166" t="s">
        <v>205</v>
      </c>
      <c r="K120" s="145">
        <f t="shared" si="18"/>
        <v>0</v>
      </c>
      <c r="L120" s="133" t="s">
        <v>205</v>
      </c>
      <c r="M120" s="99">
        <f t="shared" si="23"/>
        <v>0</v>
      </c>
    </row>
    <row r="121" spans="1:13" x14ac:dyDescent="0.2">
      <c r="A121" s="102" t="s">
        <v>374</v>
      </c>
      <c r="B121" s="144" t="s">
        <v>205</v>
      </c>
      <c r="C121" s="145">
        <f t="shared" si="20"/>
        <v>0</v>
      </c>
      <c r="D121" s="146" t="s">
        <v>205</v>
      </c>
      <c r="E121" s="145">
        <f t="shared" si="21"/>
        <v>0</v>
      </c>
      <c r="F121" s="179" t="s">
        <v>205</v>
      </c>
      <c r="G121" s="145">
        <f t="shared" si="17"/>
        <v>0</v>
      </c>
      <c r="H121" s="192" t="s">
        <v>205</v>
      </c>
      <c r="I121" s="145">
        <f t="shared" si="22"/>
        <v>0</v>
      </c>
      <c r="J121" s="166" t="s">
        <v>205</v>
      </c>
      <c r="K121" s="145">
        <f t="shared" si="18"/>
        <v>0</v>
      </c>
      <c r="L121" s="133" t="s">
        <v>205</v>
      </c>
      <c r="M121" s="99">
        <f t="shared" si="23"/>
        <v>0</v>
      </c>
    </row>
    <row r="122" spans="1:13" x14ac:dyDescent="0.2">
      <c r="A122" s="102" t="s">
        <v>375</v>
      </c>
      <c r="B122" s="144" t="s">
        <v>205</v>
      </c>
      <c r="C122" s="145">
        <f>IF(B122="Y", -1, 0)</f>
        <v>0</v>
      </c>
      <c r="D122" s="146" t="s">
        <v>205</v>
      </c>
      <c r="E122" s="145">
        <f>IF(D122="Y", -1, 0)</f>
        <v>0</v>
      </c>
      <c r="F122" s="179" t="s">
        <v>205</v>
      </c>
      <c r="G122" s="145">
        <f>IF(F122="Y", -1, 0)</f>
        <v>0</v>
      </c>
      <c r="H122" s="192" t="s">
        <v>205</v>
      </c>
      <c r="I122" s="145">
        <f>IF(H122="Y", -1, 0)</f>
        <v>0</v>
      </c>
      <c r="J122" s="166" t="s">
        <v>205</v>
      </c>
      <c r="K122" s="145">
        <f t="shared" si="18"/>
        <v>0</v>
      </c>
      <c r="L122" s="133" t="s">
        <v>205</v>
      </c>
      <c r="M122" s="99">
        <f t="shared" si="23"/>
        <v>0</v>
      </c>
    </row>
    <row r="123" spans="1:13" x14ac:dyDescent="0.2">
      <c r="A123" s="102" t="s">
        <v>376</v>
      </c>
      <c r="B123" s="144" t="s">
        <v>205</v>
      </c>
      <c r="C123" s="145">
        <f t="shared" ref="C123:C124" si="24">IF(B123="Y", 2, 0)</f>
        <v>0</v>
      </c>
      <c r="D123" s="146" t="s">
        <v>205</v>
      </c>
      <c r="E123" s="145">
        <f t="shared" ref="E123:E124" si="25">IF(D123="Y", 2, 0)</f>
        <v>0</v>
      </c>
      <c r="F123" s="179" t="s">
        <v>205</v>
      </c>
      <c r="G123" s="145">
        <f t="shared" ref="G123:G124" si="26">IF(F123="Y", 2, 0)</f>
        <v>0</v>
      </c>
      <c r="H123" s="192" t="s">
        <v>205</v>
      </c>
      <c r="I123" s="145">
        <f t="shared" ref="I123:I124" si="27">IF(H123="Y", 2, 0)</f>
        <v>0</v>
      </c>
      <c r="J123" s="166" t="s">
        <v>205</v>
      </c>
      <c r="K123" s="145">
        <f t="shared" ref="K123:K124" si="28">IF(J123="Y", 2, 0)</f>
        <v>0</v>
      </c>
      <c r="L123" s="133" t="s">
        <v>205</v>
      </c>
      <c r="M123" s="99">
        <f t="shared" ref="M123:M124" si="29">IF(L123="Y", 2, 0)</f>
        <v>0</v>
      </c>
    </row>
    <row r="124" spans="1:13" x14ac:dyDescent="0.2">
      <c r="A124" s="102" t="s">
        <v>377</v>
      </c>
      <c r="B124" s="144" t="s">
        <v>205</v>
      </c>
      <c r="C124" s="145">
        <f t="shared" si="24"/>
        <v>0</v>
      </c>
      <c r="D124" s="146" t="s">
        <v>205</v>
      </c>
      <c r="E124" s="145">
        <f t="shared" si="25"/>
        <v>0</v>
      </c>
      <c r="F124" s="179" t="s">
        <v>205</v>
      </c>
      <c r="G124" s="145">
        <f t="shared" si="26"/>
        <v>0</v>
      </c>
      <c r="H124" s="192" t="s">
        <v>205</v>
      </c>
      <c r="I124" s="145">
        <f t="shared" si="27"/>
        <v>0</v>
      </c>
      <c r="J124" s="166" t="s">
        <v>205</v>
      </c>
      <c r="K124" s="145">
        <f t="shared" si="28"/>
        <v>0</v>
      </c>
      <c r="L124" s="133" t="s">
        <v>205</v>
      </c>
      <c r="M124" s="99">
        <f t="shared" si="29"/>
        <v>0</v>
      </c>
    </row>
    <row r="125" spans="1:13" x14ac:dyDescent="0.2">
      <c r="A125" s="102" t="s">
        <v>378</v>
      </c>
      <c r="B125" s="144" t="s">
        <v>205</v>
      </c>
      <c r="C125" s="145">
        <f t="shared" si="20"/>
        <v>0</v>
      </c>
      <c r="D125" s="146" t="s">
        <v>205</v>
      </c>
      <c r="E125" s="145">
        <f t="shared" si="21"/>
        <v>0</v>
      </c>
      <c r="F125" s="179" t="s">
        <v>205</v>
      </c>
      <c r="G125" s="145">
        <f t="shared" si="17"/>
        <v>0</v>
      </c>
      <c r="H125" s="192" t="s">
        <v>205</v>
      </c>
      <c r="I125" s="145">
        <f t="shared" si="22"/>
        <v>0</v>
      </c>
      <c r="J125" s="166" t="s">
        <v>205</v>
      </c>
      <c r="K125" s="145">
        <f t="shared" si="18"/>
        <v>0</v>
      </c>
      <c r="L125" s="133" t="s">
        <v>205</v>
      </c>
      <c r="M125" s="99">
        <f t="shared" ref="M125" si="30">IF(L125="Y", 1, 0)</f>
        <v>0</v>
      </c>
    </row>
    <row r="126" spans="1:13" x14ac:dyDescent="0.2">
      <c r="A126" s="102" t="s">
        <v>379</v>
      </c>
      <c r="B126" s="144" t="s">
        <v>205</v>
      </c>
      <c r="C126" s="145">
        <f t="shared" si="20"/>
        <v>0</v>
      </c>
      <c r="D126" s="146" t="s">
        <v>205</v>
      </c>
      <c r="E126" s="145">
        <f t="shared" si="21"/>
        <v>0</v>
      </c>
      <c r="F126" s="179" t="s">
        <v>205</v>
      </c>
      <c r="G126" s="145">
        <f t="shared" si="17"/>
        <v>0</v>
      </c>
      <c r="H126" s="192" t="s">
        <v>205</v>
      </c>
      <c r="I126" s="145">
        <f t="shared" si="22"/>
        <v>0</v>
      </c>
      <c r="J126" s="166" t="s">
        <v>205</v>
      </c>
      <c r="K126" s="145">
        <f t="shared" si="18"/>
        <v>0</v>
      </c>
      <c r="L126" s="133" t="s">
        <v>205</v>
      </c>
      <c r="M126" s="99">
        <f t="shared" si="23"/>
        <v>0</v>
      </c>
    </row>
    <row r="127" spans="1:13" x14ac:dyDescent="0.2">
      <c r="A127" s="102" t="s">
        <v>307</v>
      </c>
      <c r="B127" s="144" t="s">
        <v>205</v>
      </c>
      <c r="C127" s="145">
        <f t="shared" ref="C127:C133" si="31">IF(B127="Y", 2, 0)</f>
        <v>0</v>
      </c>
      <c r="D127" s="146" t="s">
        <v>205</v>
      </c>
      <c r="E127" s="145">
        <f t="shared" ref="E127:E133" si="32">IF(D127="Y", 2, 0)</f>
        <v>0</v>
      </c>
      <c r="F127" s="179" t="s">
        <v>205</v>
      </c>
      <c r="G127" s="145">
        <f>IF(F127="Y", 2, 0)</f>
        <v>0</v>
      </c>
      <c r="H127" s="192" t="s">
        <v>205</v>
      </c>
      <c r="I127" s="145">
        <f>IF(H127="Y", 2, 0)</f>
        <v>0</v>
      </c>
      <c r="J127" s="166" t="s">
        <v>205</v>
      </c>
      <c r="K127" s="145">
        <f t="shared" si="18"/>
        <v>0</v>
      </c>
      <c r="L127" s="133" t="s">
        <v>205</v>
      </c>
      <c r="M127" s="99">
        <f t="shared" si="23"/>
        <v>0</v>
      </c>
    </row>
    <row r="128" spans="1:13" x14ac:dyDescent="0.2">
      <c r="A128" s="102" t="s">
        <v>380</v>
      </c>
      <c r="B128" s="144" t="s">
        <v>205</v>
      </c>
      <c r="C128" s="145">
        <f t="shared" si="31"/>
        <v>0</v>
      </c>
      <c r="D128" s="146" t="s">
        <v>205</v>
      </c>
      <c r="E128" s="145">
        <f t="shared" si="32"/>
        <v>0</v>
      </c>
      <c r="F128" s="179" t="s">
        <v>205</v>
      </c>
      <c r="G128" s="145">
        <f>IF(F128="Y", 1, 0)</f>
        <v>0</v>
      </c>
      <c r="H128" s="192" t="s">
        <v>205</v>
      </c>
      <c r="I128" s="145">
        <f>IF(H128="Y", 1, 0)</f>
        <v>0</v>
      </c>
      <c r="J128" s="166" t="s">
        <v>205</v>
      </c>
      <c r="K128" s="145">
        <f>IF(J128="Y", -1, 0)</f>
        <v>0</v>
      </c>
      <c r="L128" s="133" t="s">
        <v>205</v>
      </c>
      <c r="M128" s="99">
        <f t="shared" si="23"/>
        <v>0</v>
      </c>
    </row>
    <row r="129" spans="1:14" x14ac:dyDescent="0.2">
      <c r="A129" s="102" t="s">
        <v>381</v>
      </c>
      <c r="B129" s="144" t="s">
        <v>205</v>
      </c>
      <c r="C129" s="145">
        <f>IF(B129="Y", 1, 0)</f>
        <v>0</v>
      </c>
      <c r="D129" s="146" t="s">
        <v>205</v>
      </c>
      <c r="E129" s="145">
        <f>IF(D129="Y", 1, 0)</f>
        <v>0</v>
      </c>
      <c r="F129" s="179" t="s">
        <v>205</v>
      </c>
      <c r="G129" s="145">
        <f>IF(F129="Y", 1, 0)</f>
        <v>0</v>
      </c>
      <c r="H129" s="192" t="s">
        <v>205</v>
      </c>
      <c r="I129" s="145">
        <f>IF(H129="Y", 1, 0)</f>
        <v>0</v>
      </c>
      <c r="J129" s="166" t="s">
        <v>205</v>
      </c>
      <c r="K129" s="145">
        <f>IF(J129="Y", 1, 0)</f>
        <v>0</v>
      </c>
      <c r="L129" s="133" t="s">
        <v>205</v>
      </c>
      <c r="M129" s="99">
        <f t="shared" si="23"/>
        <v>0</v>
      </c>
    </row>
    <row r="130" spans="1:14" x14ac:dyDescent="0.2">
      <c r="A130" s="102" t="s">
        <v>382</v>
      </c>
      <c r="B130" s="144" t="s">
        <v>205</v>
      </c>
      <c r="C130" s="145">
        <f t="shared" si="31"/>
        <v>0</v>
      </c>
      <c r="D130" s="146" t="s">
        <v>205</v>
      </c>
      <c r="E130" s="145">
        <f t="shared" si="32"/>
        <v>0</v>
      </c>
      <c r="F130" s="179" t="s">
        <v>205</v>
      </c>
      <c r="G130" s="145">
        <f>IF(F130="Y", 1, 0)</f>
        <v>0</v>
      </c>
      <c r="H130" s="192" t="s">
        <v>205</v>
      </c>
      <c r="I130" s="145">
        <f>IF(H130="Y", 1, 0)</f>
        <v>0</v>
      </c>
      <c r="J130" s="166" t="s">
        <v>205</v>
      </c>
      <c r="K130" s="145">
        <f>IF(J130="Y", -1, 0)</f>
        <v>0</v>
      </c>
      <c r="L130" s="133" t="s">
        <v>205</v>
      </c>
      <c r="M130" s="99">
        <f t="shared" si="23"/>
        <v>0</v>
      </c>
    </row>
    <row r="131" spans="1:14" x14ac:dyDescent="0.2">
      <c r="A131" s="102" t="s">
        <v>383</v>
      </c>
      <c r="B131" s="144" t="s">
        <v>205</v>
      </c>
      <c r="C131" s="145">
        <f t="shared" si="31"/>
        <v>0</v>
      </c>
      <c r="D131" s="146" t="s">
        <v>205</v>
      </c>
      <c r="E131" s="145">
        <f t="shared" si="32"/>
        <v>0</v>
      </c>
      <c r="F131" s="179" t="s">
        <v>205</v>
      </c>
      <c r="G131" s="145">
        <f>IF(F131="Y", 1, 0)</f>
        <v>0</v>
      </c>
      <c r="H131" s="192" t="s">
        <v>205</v>
      </c>
      <c r="I131" s="145">
        <f>IF(H131="Y", 1, 0)</f>
        <v>0</v>
      </c>
      <c r="J131" s="166" t="s">
        <v>205</v>
      </c>
      <c r="K131" s="145">
        <f>IF(J131="Y", -1, 0)</f>
        <v>0</v>
      </c>
      <c r="L131" s="133" t="s">
        <v>205</v>
      </c>
      <c r="M131" s="99">
        <f t="shared" si="23"/>
        <v>0</v>
      </c>
    </row>
    <row r="132" spans="1:14" x14ac:dyDescent="0.2">
      <c r="A132" s="102" t="s">
        <v>276</v>
      </c>
      <c r="B132" s="144" t="s">
        <v>205</v>
      </c>
      <c r="C132" s="145">
        <f t="shared" si="31"/>
        <v>0</v>
      </c>
      <c r="D132" s="146" t="s">
        <v>205</v>
      </c>
      <c r="E132" s="145">
        <f t="shared" si="32"/>
        <v>0</v>
      </c>
      <c r="F132" s="179" t="s">
        <v>205</v>
      </c>
      <c r="G132" s="145">
        <f>IF(F132="Y", 1, 0)</f>
        <v>0</v>
      </c>
      <c r="H132" s="192" t="s">
        <v>205</v>
      </c>
      <c r="I132" s="145">
        <f>IF(H132="Y", 1, 0)</f>
        <v>0</v>
      </c>
      <c r="J132" s="166" t="s">
        <v>205</v>
      </c>
      <c r="K132" s="145">
        <f>IF(J132="Y", 1, 0)</f>
        <v>0</v>
      </c>
      <c r="L132" s="133" t="s">
        <v>205</v>
      </c>
      <c r="M132" s="99">
        <f t="shared" si="23"/>
        <v>0</v>
      </c>
    </row>
    <row r="133" spans="1:14" ht="13.5" thickBot="1" x14ac:dyDescent="0.25">
      <c r="A133" s="122" t="s">
        <v>384</v>
      </c>
      <c r="B133" s="147" t="s">
        <v>205</v>
      </c>
      <c r="C133" s="148">
        <f t="shared" si="31"/>
        <v>0</v>
      </c>
      <c r="D133" s="149" t="s">
        <v>205</v>
      </c>
      <c r="E133" s="148">
        <f t="shared" si="32"/>
        <v>0</v>
      </c>
      <c r="F133" s="180" t="s">
        <v>205</v>
      </c>
      <c r="G133" s="148">
        <f>IF(F133="Y", 2, 0)</f>
        <v>0</v>
      </c>
      <c r="H133" s="193" t="s">
        <v>205</v>
      </c>
      <c r="I133" s="148">
        <f>IF(H133="Y", 2, 0)</f>
        <v>0</v>
      </c>
      <c r="J133" s="168" t="s">
        <v>205</v>
      </c>
      <c r="K133" s="148">
        <f>IF(J133="Y", 2, 0)</f>
        <v>0</v>
      </c>
      <c r="L133" s="134" t="s">
        <v>251</v>
      </c>
      <c r="M133" s="107">
        <f>IF(L133="Y", 2, 0)</f>
        <v>2</v>
      </c>
      <c r="N133" s="88"/>
    </row>
    <row r="134" spans="1:14" ht="13.5" thickBot="1" x14ac:dyDescent="0.25">
      <c r="A134" s="131" t="s">
        <v>309</v>
      </c>
      <c r="B134" s="150"/>
      <c r="D134" s="151"/>
      <c r="F134" s="181"/>
      <c r="H134" s="194"/>
      <c r="J134" s="170"/>
      <c r="L134" s="135"/>
    </row>
    <row r="135" spans="1:14" x14ac:dyDescent="0.2">
      <c r="A135" s="113" t="s">
        <v>385</v>
      </c>
      <c r="B135" s="141" t="s">
        <v>205</v>
      </c>
      <c r="C135" s="142">
        <f>IF(B135="Y", 2, 0)</f>
        <v>0</v>
      </c>
      <c r="D135" s="143" t="s">
        <v>205</v>
      </c>
      <c r="E135" s="142">
        <f>IF(D135="Y", 2, 0)</f>
        <v>0</v>
      </c>
      <c r="F135" s="178" t="s">
        <v>205</v>
      </c>
      <c r="G135" s="142">
        <f>IF(F135="Y", 2, 0)</f>
        <v>0</v>
      </c>
      <c r="H135" s="191" t="s">
        <v>205</v>
      </c>
      <c r="I135" s="142">
        <f>IF(H135="Y", 2, 0)</f>
        <v>0</v>
      </c>
      <c r="J135" s="164" t="s">
        <v>205</v>
      </c>
      <c r="K135" s="142">
        <f>IF(J135="Y", 2, 0)</f>
        <v>0</v>
      </c>
      <c r="L135" s="132" t="s">
        <v>205</v>
      </c>
      <c r="M135" s="94">
        <f>IF(L135="Y", 2, 0)</f>
        <v>0</v>
      </c>
    </row>
    <row r="136" spans="1:14" x14ac:dyDescent="0.2">
      <c r="A136" s="102" t="s">
        <v>386</v>
      </c>
      <c r="B136" s="144" t="s">
        <v>205</v>
      </c>
      <c r="C136" s="145">
        <f t="shared" ref="C136:C137" si="33">IF(B136="Y", 2, 0)</f>
        <v>0</v>
      </c>
      <c r="D136" s="146" t="s">
        <v>205</v>
      </c>
      <c r="E136" s="145">
        <f t="shared" ref="E136:E137" si="34">IF(D136="Y", 2, 0)</f>
        <v>0</v>
      </c>
      <c r="F136" s="179" t="s">
        <v>205</v>
      </c>
      <c r="G136" s="145">
        <f t="shared" ref="G136:G137" si="35">IF(F136="Y", 2, 0)</f>
        <v>0</v>
      </c>
      <c r="H136" s="192" t="s">
        <v>205</v>
      </c>
      <c r="I136" s="145">
        <f t="shared" ref="I136:I137" si="36">IF(H136="Y", 2, 0)</f>
        <v>0</v>
      </c>
      <c r="J136" s="166" t="s">
        <v>205</v>
      </c>
      <c r="K136" s="145">
        <f t="shared" ref="K136:K137" si="37">IF(J136="Y", 2, 0)</f>
        <v>0</v>
      </c>
      <c r="L136" s="133" t="s">
        <v>251</v>
      </c>
      <c r="M136" s="99">
        <f t="shared" ref="M136:M137" si="38">IF(L136="Y", 2, 0)</f>
        <v>2</v>
      </c>
    </row>
    <row r="137" spans="1:14" ht="13.5" thickBot="1" x14ac:dyDescent="0.25">
      <c r="A137" s="122" t="s">
        <v>387</v>
      </c>
      <c r="B137" s="147" t="s">
        <v>205</v>
      </c>
      <c r="C137" s="148">
        <f t="shared" si="33"/>
        <v>0</v>
      </c>
      <c r="D137" s="149" t="s">
        <v>205</v>
      </c>
      <c r="E137" s="148">
        <f t="shared" si="34"/>
        <v>0</v>
      </c>
      <c r="F137" s="180" t="s">
        <v>205</v>
      </c>
      <c r="G137" s="148">
        <f t="shared" si="35"/>
        <v>0</v>
      </c>
      <c r="H137" s="193" t="s">
        <v>205</v>
      </c>
      <c r="I137" s="148">
        <f t="shared" si="36"/>
        <v>0</v>
      </c>
      <c r="J137" s="168" t="s">
        <v>205</v>
      </c>
      <c r="K137" s="148">
        <f t="shared" si="37"/>
        <v>0</v>
      </c>
      <c r="L137" s="134" t="s">
        <v>251</v>
      </c>
      <c r="M137" s="107">
        <f t="shared" si="38"/>
        <v>2</v>
      </c>
    </row>
    <row r="138" spans="1:14" ht="13.5" thickBot="1" x14ac:dyDescent="0.25">
      <c r="A138" s="131" t="s">
        <v>388</v>
      </c>
      <c r="B138" s="150"/>
      <c r="D138" s="151"/>
      <c r="F138" s="181"/>
      <c r="H138" s="194"/>
      <c r="J138" s="170"/>
      <c r="L138" s="135"/>
    </row>
    <row r="139" spans="1:14" x14ac:dyDescent="0.2">
      <c r="A139" s="113" t="s">
        <v>389</v>
      </c>
      <c r="B139" s="141" t="s">
        <v>205</v>
      </c>
      <c r="C139" s="142">
        <f>IF(B139="Y", 2, 0)</f>
        <v>0</v>
      </c>
      <c r="D139" s="143" t="s">
        <v>205</v>
      </c>
      <c r="E139" s="142">
        <f>IF(D139="Y", 2, 0)</f>
        <v>0</v>
      </c>
      <c r="F139" s="178" t="s">
        <v>205</v>
      </c>
      <c r="G139" s="142">
        <f>IF(F139="Y", 2, 0)</f>
        <v>0</v>
      </c>
      <c r="H139" s="191" t="s">
        <v>205</v>
      </c>
      <c r="I139" s="142">
        <f>IF(H139="Y", 2, 0)</f>
        <v>0</v>
      </c>
      <c r="J139" s="164" t="s">
        <v>205</v>
      </c>
      <c r="K139" s="142">
        <f>IF(J139="Y", 2, 0)</f>
        <v>0</v>
      </c>
      <c r="L139" s="132" t="s">
        <v>205</v>
      </c>
      <c r="M139" s="94">
        <f>IF(L139="Y", 2, 0)</f>
        <v>0</v>
      </c>
      <c r="N139" s="136"/>
    </row>
    <row r="140" spans="1:14" x14ac:dyDescent="0.2">
      <c r="A140" s="102" t="s">
        <v>390</v>
      </c>
      <c r="B140" s="144" t="s">
        <v>205</v>
      </c>
      <c r="C140" s="145">
        <f>IF(B140="Y", 1, 0)</f>
        <v>0</v>
      </c>
      <c r="D140" s="146" t="s">
        <v>205</v>
      </c>
      <c r="E140" s="145">
        <f>IF(D140="Y", 1, 0)</f>
        <v>0</v>
      </c>
      <c r="F140" s="179" t="s">
        <v>205</v>
      </c>
      <c r="G140" s="145">
        <f>IF(F140="Y", 1, 0)</f>
        <v>0</v>
      </c>
      <c r="H140" s="192" t="s">
        <v>205</v>
      </c>
      <c r="I140" s="145">
        <f>IF(H140="Y", 1, 0)</f>
        <v>0</v>
      </c>
      <c r="J140" s="166" t="s">
        <v>205</v>
      </c>
      <c r="K140" s="145">
        <f>IF(J140="Y", 1, 0)</f>
        <v>0</v>
      </c>
      <c r="L140" s="133" t="s">
        <v>205</v>
      </c>
      <c r="M140" s="99">
        <f>IF(L140="Y", 1, 0)</f>
        <v>0</v>
      </c>
    </row>
    <row r="141" spans="1:14" x14ac:dyDescent="0.2">
      <c r="A141" s="102" t="s">
        <v>391</v>
      </c>
      <c r="B141" s="144" t="s">
        <v>205</v>
      </c>
      <c r="C141" s="145">
        <f>IF(B141="Y", 1, 0)</f>
        <v>0</v>
      </c>
      <c r="D141" s="146" t="s">
        <v>205</v>
      </c>
      <c r="E141" s="145">
        <f>IF(D141="Y", 1, 0)</f>
        <v>0</v>
      </c>
      <c r="F141" s="179" t="s">
        <v>205</v>
      </c>
      <c r="G141" s="145">
        <f>IF(F141="Y", 1, 0)</f>
        <v>0</v>
      </c>
      <c r="H141" s="192" t="s">
        <v>205</v>
      </c>
      <c r="I141" s="145">
        <f>IF(H141="Y", 1, 0)</f>
        <v>0</v>
      </c>
      <c r="J141" s="166" t="s">
        <v>205</v>
      </c>
      <c r="K141" s="145">
        <f>IF(J141="Y", 1, 0)</f>
        <v>0</v>
      </c>
      <c r="L141" s="133" t="s">
        <v>205</v>
      </c>
      <c r="M141" s="99">
        <f>IF(L141="Y", 1, 0)</f>
        <v>0</v>
      </c>
    </row>
    <row r="142" spans="1:14" x14ac:dyDescent="0.2">
      <c r="A142" s="102" t="s">
        <v>392</v>
      </c>
      <c r="B142" s="144" t="s">
        <v>205</v>
      </c>
      <c r="C142" s="145">
        <f t="shared" ref="C142:C146" si="39">IF(B142="Y", 2, 0)</f>
        <v>0</v>
      </c>
      <c r="D142" s="146" t="s">
        <v>205</v>
      </c>
      <c r="E142" s="145">
        <f t="shared" ref="E142:E146" si="40">IF(D142="Y", 2, 0)</f>
        <v>0</v>
      </c>
      <c r="F142" s="179" t="s">
        <v>205</v>
      </c>
      <c r="G142" s="145">
        <f t="shared" ref="G142:G146" si="41">IF(F142="Y", 2, 0)</f>
        <v>0</v>
      </c>
      <c r="H142" s="192" t="s">
        <v>205</v>
      </c>
      <c r="I142" s="145">
        <f t="shared" ref="I142:I146" si="42">IF(H142="Y", 2, 0)</f>
        <v>0</v>
      </c>
      <c r="J142" s="166" t="s">
        <v>205</v>
      </c>
      <c r="K142" s="145">
        <f t="shared" ref="K142:K146" si="43">IF(J142="Y", 2, 0)</f>
        <v>0</v>
      </c>
      <c r="L142" s="133" t="s">
        <v>251</v>
      </c>
      <c r="M142" s="99">
        <f t="shared" ref="M142:M146" si="44">IF(L142="Y", 2, 0)</f>
        <v>2</v>
      </c>
    </row>
    <row r="143" spans="1:14" x14ac:dyDescent="0.2">
      <c r="A143" s="102" t="s">
        <v>393</v>
      </c>
      <c r="B143" s="144" t="s">
        <v>205</v>
      </c>
      <c r="C143" s="145">
        <f>IF(B143="Y", 1, 0)</f>
        <v>0</v>
      </c>
      <c r="D143" s="146" t="s">
        <v>205</v>
      </c>
      <c r="E143" s="145">
        <f>IF(D143="Y", 1, 0)</f>
        <v>0</v>
      </c>
      <c r="F143" s="179" t="s">
        <v>205</v>
      </c>
      <c r="G143" s="145">
        <f>IF(F143="Y", 1, 0)</f>
        <v>0</v>
      </c>
      <c r="H143" s="192" t="s">
        <v>205</v>
      </c>
      <c r="I143" s="145">
        <f>IF(H143="Y", 1, 0)</f>
        <v>0</v>
      </c>
      <c r="J143" s="166" t="s">
        <v>205</v>
      </c>
      <c r="K143" s="145">
        <f>IF(J143="Y", 1, 0)</f>
        <v>0</v>
      </c>
      <c r="L143" s="133" t="s">
        <v>205</v>
      </c>
      <c r="M143" s="99">
        <f>IF(L143="Y", 1, 0)</f>
        <v>0</v>
      </c>
    </row>
    <row r="144" spans="1:14" x14ac:dyDescent="0.2">
      <c r="A144" s="102" t="s">
        <v>394</v>
      </c>
      <c r="B144" s="144" t="s">
        <v>205</v>
      </c>
      <c r="C144" s="145">
        <f>IF(B144="Y", 1, 0)</f>
        <v>0</v>
      </c>
      <c r="D144" s="146" t="s">
        <v>205</v>
      </c>
      <c r="E144" s="145">
        <f>IF(D144="Y", 1, 0)</f>
        <v>0</v>
      </c>
      <c r="F144" s="179" t="s">
        <v>205</v>
      </c>
      <c r="G144" s="145">
        <f>IF(F144="Y", 1, 0)</f>
        <v>0</v>
      </c>
      <c r="H144" s="192" t="s">
        <v>205</v>
      </c>
      <c r="I144" s="145">
        <f>IF(H144="Y", 1, 0)</f>
        <v>0</v>
      </c>
      <c r="J144" s="166" t="s">
        <v>205</v>
      </c>
      <c r="K144" s="145">
        <f>IF(J144="Y", 1, 0)</f>
        <v>0</v>
      </c>
      <c r="L144" s="133" t="s">
        <v>205</v>
      </c>
      <c r="M144" s="99">
        <f>IF(L144="Y", 1, 0)</f>
        <v>0</v>
      </c>
    </row>
    <row r="145" spans="1:15" x14ac:dyDescent="0.2">
      <c r="A145" s="102" t="s">
        <v>395</v>
      </c>
      <c r="B145" s="144" t="s">
        <v>205</v>
      </c>
      <c r="C145" s="145">
        <f t="shared" si="39"/>
        <v>0</v>
      </c>
      <c r="D145" s="146" t="s">
        <v>205</v>
      </c>
      <c r="E145" s="145">
        <f t="shared" si="40"/>
        <v>0</v>
      </c>
      <c r="F145" s="179" t="s">
        <v>205</v>
      </c>
      <c r="G145" s="145">
        <f t="shared" si="41"/>
        <v>0</v>
      </c>
      <c r="H145" s="192" t="s">
        <v>205</v>
      </c>
      <c r="I145" s="145">
        <f t="shared" si="42"/>
        <v>0</v>
      </c>
      <c r="J145" s="166" t="s">
        <v>205</v>
      </c>
      <c r="K145" s="145">
        <f t="shared" si="43"/>
        <v>0</v>
      </c>
      <c r="L145" s="133" t="s">
        <v>205</v>
      </c>
      <c r="M145" s="99">
        <f t="shared" si="44"/>
        <v>0</v>
      </c>
    </row>
    <row r="146" spans="1:15" ht="13.5" thickBot="1" x14ac:dyDescent="0.25">
      <c r="A146" s="122" t="s">
        <v>396</v>
      </c>
      <c r="B146" s="147" t="s">
        <v>205</v>
      </c>
      <c r="C146" s="148">
        <f t="shared" si="39"/>
        <v>0</v>
      </c>
      <c r="D146" s="149" t="s">
        <v>205</v>
      </c>
      <c r="E146" s="148">
        <f t="shared" si="40"/>
        <v>0</v>
      </c>
      <c r="F146" s="180" t="s">
        <v>205</v>
      </c>
      <c r="G146" s="148">
        <f t="shared" si="41"/>
        <v>0</v>
      </c>
      <c r="H146" s="193" t="s">
        <v>205</v>
      </c>
      <c r="I146" s="148">
        <f t="shared" si="42"/>
        <v>0</v>
      </c>
      <c r="J146" s="168" t="s">
        <v>205</v>
      </c>
      <c r="K146" s="148">
        <f t="shared" si="43"/>
        <v>0</v>
      </c>
      <c r="L146" s="134" t="s">
        <v>205</v>
      </c>
      <c r="M146" s="107">
        <f t="shared" si="44"/>
        <v>0</v>
      </c>
    </row>
    <row r="147" spans="1:15" ht="13.5" thickBot="1" x14ac:dyDescent="0.25">
      <c r="A147" s="131" t="s">
        <v>397</v>
      </c>
      <c r="B147" s="150"/>
      <c r="D147" s="151"/>
      <c r="F147" s="181"/>
      <c r="H147" s="194"/>
      <c r="J147" s="170"/>
      <c r="L147" s="135"/>
    </row>
    <row r="148" spans="1:15" x14ac:dyDescent="0.2">
      <c r="A148" s="113" t="s">
        <v>398</v>
      </c>
      <c r="B148" s="141" t="s">
        <v>205</v>
      </c>
      <c r="C148" s="142">
        <f>IF(B148="Y", 1, 0)</f>
        <v>0</v>
      </c>
      <c r="D148" s="143" t="s">
        <v>205</v>
      </c>
      <c r="E148" s="142">
        <f>IF(D148="Y", 1, 0)</f>
        <v>0</v>
      </c>
      <c r="F148" s="178" t="s">
        <v>205</v>
      </c>
      <c r="G148" s="142">
        <f>IF(F148="Y", 1, 0)</f>
        <v>0</v>
      </c>
      <c r="H148" s="191" t="s">
        <v>205</v>
      </c>
      <c r="I148" s="142">
        <f>IF(H148="Y", 1, 0)</f>
        <v>0</v>
      </c>
      <c r="J148" s="164" t="s">
        <v>205</v>
      </c>
      <c r="K148" s="142">
        <f>IF(J148="Y", 1, 0)</f>
        <v>0</v>
      </c>
      <c r="L148" s="132" t="s">
        <v>251</v>
      </c>
      <c r="M148" s="94">
        <f>IF(L148="Y", 1, 0)</f>
        <v>1</v>
      </c>
    </row>
    <row r="149" spans="1:15" ht="13.5" thickBot="1" x14ac:dyDescent="0.25">
      <c r="A149" s="122" t="s">
        <v>399</v>
      </c>
      <c r="B149" s="147" t="s">
        <v>205</v>
      </c>
      <c r="C149" s="148">
        <f>IF(B149="Y", 1, 0)</f>
        <v>0</v>
      </c>
      <c r="D149" s="149" t="s">
        <v>205</v>
      </c>
      <c r="E149" s="148">
        <f>IF(D149="Y", 1, 0)</f>
        <v>0</v>
      </c>
      <c r="F149" s="180" t="s">
        <v>205</v>
      </c>
      <c r="G149" s="148">
        <f>IF(F149="Y", 1, 0)</f>
        <v>0</v>
      </c>
      <c r="H149" s="193" t="s">
        <v>205</v>
      </c>
      <c r="I149" s="148">
        <f>IF(H149="Y", 1, 0)</f>
        <v>0</v>
      </c>
      <c r="J149" s="168" t="s">
        <v>205</v>
      </c>
      <c r="K149" s="148">
        <f>IF(J149="Y", 1, 0)</f>
        <v>0</v>
      </c>
      <c r="L149" s="134" t="s">
        <v>251</v>
      </c>
      <c r="M149" s="107">
        <f>IF(L149="Y", 1, 0)</f>
        <v>1</v>
      </c>
      <c r="O149" s="60" t="s">
        <v>435</v>
      </c>
    </row>
    <row r="150" spans="1:15" x14ac:dyDescent="0.2">
      <c r="A150" s="88"/>
      <c r="N150" s="88"/>
      <c r="O150" s="88"/>
    </row>
    <row r="151" spans="1:15" x14ac:dyDescent="0.2">
      <c r="A151" s="137" t="s">
        <v>400</v>
      </c>
      <c r="C151" s="89">
        <f>SUM(C2:C149)</f>
        <v>0</v>
      </c>
      <c r="E151" s="89">
        <f>SUM(E2:E149)</f>
        <v>0</v>
      </c>
      <c r="G151" s="89">
        <f>SUM(G2:G149)</f>
        <v>0</v>
      </c>
      <c r="I151" s="89">
        <f>SUM(I2:I133)</f>
        <v>0</v>
      </c>
      <c r="K151" s="89">
        <f>SUM(K2:K133)</f>
        <v>0</v>
      </c>
      <c r="M151" s="88">
        <f>SUM(M2:M149)</f>
        <v>12</v>
      </c>
    </row>
    <row r="152" spans="1:15" x14ac:dyDescent="0.2">
      <c r="A152" s="137" t="s">
        <v>401</v>
      </c>
      <c r="C152" s="89">
        <v>148</v>
      </c>
      <c r="E152" s="89">
        <v>143</v>
      </c>
      <c r="G152" s="89">
        <v>128</v>
      </c>
      <c r="I152" s="89">
        <v>114</v>
      </c>
      <c r="K152" s="89">
        <v>99</v>
      </c>
      <c r="M152" s="88">
        <v>53</v>
      </c>
    </row>
    <row r="153" spans="1:15" x14ac:dyDescent="0.2">
      <c r="A153" s="137" t="s">
        <v>402</v>
      </c>
      <c r="C153" s="163">
        <f>C151/C152</f>
        <v>0</v>
      </c>
      <c r="E153" s="163">
        <f>E151/E152</f>
        <v>0</v>
      </c>
      <c r="G153" s="186">
        <f>G151/G152</f>
        <v>0</v>
      </c>
      <c r="I153" s="163">
        <f>I151/I152</f>
        <v>0</v>
      </c>
      <c r="K153" s="163">
        <f>K151/K152</f>
        <v>0</v>
      </c>
      <c r="M153" s="138">
        <f>M151/M152</f>
        <v>0.22641509433962265</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7DEF6F05-E17D-453E-8EFE-6D19AAF35139}">
      <formula1>"-,Y"</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BFE60-EB5B-4E0D-A5EB-303A9ED5D0CA}">
  <dimension ref="A1:M100"/>
  <sheetViews>
    <sheetView topLeftCell="D74" zoomScale="60" zoomScaleNormal="60" workbookViewId="0">
      <selection activeCell="I81" sqref="I81:I83"/>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414</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40" t="s">
        <v>218</v>
      </c>
      <c r="E5" s="140" t="s">
        <v>220</v>
      </c>
      <c r="F5" s="82" t="s">
        <v>250</v>
      </c>
      <c r="G5" s="80">
        <f>IF(F5="Y", 'read first'!$B$23, 0)</f>
        <v>0</v>
      </c>
      <c r="H5" s="76" t="s">
        <v>217</v>
      </c>
      <c r="I5" s="76"/>
    </row>
    <row r="6" spans="2:9" ht="30" x14ac:dyDescent="0.25">
      <c r="B6" s="552"/>
      <c r="C6" s="548"/>
      <c r="D6" s="140" t="s">
        <v>179</v>
      </c>
      <c r="E6" s="140" t="s">
        <v>221</v>
      </c>
      <c r="F6" s="82" t="s">
        <v>250</v>
      </c>
      <c r="G6" s="80">
        <f>IF(F6="Y", 'read first'!$B$23, 0)</f>
        <v>0</v>
      </c>
      <c r="H6" s="76" t="s">
        <v>196</v>
      </c>
      <c r="I6" s="76"/>
    </row>
    <row r="7" spans="2:9" ht="58.5" customHeight="1" x14ac:dyDescent="0.25">
      <c r="B7" s="76" t="s">
        <v>10</v>
      </c>
      <c r="C7" s="19" t="s">
        <v>11</v>
      </c>
      <c r="D7" s="140" t="s">
        <v>12</v>
      </c>
      <c r="E7" s="140" t="s">
        <v>222</v>
      </c>
      <c r="F7" s="82" t="s">
        <v>251</v>
      </c>
      <c r="G7" s="80">
        <f>IF(F7="Y", 'read first'!$B$23, 0)</f>
        <v>2.2229999999999999</v>
      </c>
      <c r="H7" s="76" t="s">
        <v>176</v>
      </c>
      <c r="I7" s="76"/>
    </row>
    <row r="8" spans="2:9" ht="40.5" customHeight="1" x14ac:dyDescent="0.25">
      <c r="B8" s="551" t="s">
        <v>14</v>
      </c>
      <c r="C8" s="19" t="s">
        <v>15</v>
      </c>
      <c r="D8" s="140" t="s">
        <v>197</v>
      </c>
      <c r="E8" s="140" t="s">
        <v>223</v>
      </c>
      <c r="F8" s="82" t="s">
        <v>251</v>
      </c>
      <c r="G8" s="80">
        <f>IF(F8="Y", 'read first'!$B$23, 0)</f>
        <v>2.2229999999999999</v>
      </c>
      <c r="H8" s="76" t="s">
        <v>16</v>
      </c>
      <c r="I8" s="76"/>
    </row>
    <row r="9" spans="2:9" ht="36.75" customHeight="1" x14ac:dyDescent="0.25">
      <c r="B9" s="552"/>
      <c r="C9" s="19" t="s">
        <v>17</v>
      </c>
      <c r="D9" s="140" t="s">
        <v>180</v>
      </c>
      <c r="E9" s="140" t="s">
        <v>224</v>
      </c>
      <c r="F9" s="82" t="s">
        <v>250</v>
      </c>
      <c r="G9" s="80">
        <f>IF(F9="Y", 'read first'!$B$23, 0)</f>
        <v>0</v>
      </c>
      <c r="H9" s="76" t="s">
        <v>18</v>
      </c>
      <c r="I9" s="76"/>
    </row>
    <row r="10" spans="2:9" ht="46.5" customHeight="1" x14ac:dyDescent="0.25">
      <c r="B10" s="76" t="s">
        <v>19</v>
      </c>
      <c r="C10" s="19" t="s">
        <v>20</v>
      </c>
      <c r="D10" s="140" t="s">
        <v>415</v>
      </c>
      <c r="E10" s="140" t="s">
        <v>225</v>
      </c>
      <c r="F10" s="82" t="s">
        <v>250</v>
      </c>
      <c r="G10" s="80">
        <f>IF(F10="Y", 'read first'!$B$23, 0)</f>
        <v>0</v>
      </c>
      <c r="H10" s="76" t="s">
        <v>175</v>
      </c>
      <c r="I10" s="76"/>
    </row>
    <row r="11" spans="2:9" ht="30" x14ac:dyDescent="0.25">
      <c r="B11" s="554" t="s">
        <v>22</v>
      </c>
      <c r="C11" s="19" t="s">
        <v>23</v>
      </c>
      <c r="D11" s="140" t="s">
        <v>24</v>
      </c>
      <c r="E11" s="140" t="s">
        <v>226</v>
      </c>
      <c r="F11" s="82" t="s">
        <v>250</v>
      </c>
      <c r="G11" s="80">
        <f>IF(F11="Y", 'read first'!$B$23, 0)</f>
        <v>0</v>
      </c>
      <c r="H11" s="76" t="s">
        <v>25</v>
      </c>
      <c r="I11" s="76"/>
    </row>
    <row r="12" spans="2:9" ht="93.75" customHeight="1" x14ac:dyDescent="0.25">
      <c r="B12" s="554"/>
      <c r="C12" s="76" t="s">
        <v>26</v>
      </c>
      <c r="D12" s="20" t="s">
        <v>198</v>
      </c>
      <c r="E12" s="20" t="s">
        <v>227</v>
      </c>
      <c r="F12" s="35" t="s">
        <v>251</v>
      </c>
      <c r="G12" s="80">
        <f>IF(F12="Y", 'read first'!$B$23, 0)</f>
        <v>2.2229999999999999</v>
      </c>
      <c r="H12" s="31" t="s">
        <v>177</v>
      </c>
      <c r="I12" s="391" t="s">
        <v>549</v>
      </c>
    </row>
    <row r="13" spans="2:9" ht="55.5" customHeight="1" x14ac:dyDescent="0.25">
      <c r="B13" s="76" t="s">
        <v>28</v>
      </c>
      <c r="C13" s="19" t="s">
        <v>29</v>
      </c>
      <c r="D13" s="20" t="s">
        <v>199</v>
      </c>
      <c r="E13" s="20" t="s">
        <v>227</v>
      </c>
      <c r="F13" s="35" t="s">
        <v>250</v>
      </c>
      <c r="G13" s="80">
        <f>IF(F13="Y", 'read first'!$B$23, 0)</f>
        <v>0</v>
      </c>
      <c r="H13" s="31" t="s">
        <v>30</v>
      </c>
      <c r="I13" s="76"/>
    </row>
    <row r="14" spans="2:9" x14ac:dyDescent="0.25">
      <c r="D14" s="21" t="s">
        <v>31</v>
      </c>
      <c r="E14" s="21"/>
      <c r="G14" s="80">
        <f>SUM(G5:G13)</f>
        <v>6.6689999999999996</v>
      </c>
    </row>
    <row r="15" spans="2:9" x14ac:dyDescent="0.25">
      <c r="D15" s="21"/>
      <c r="E15" s="21"/>
      <c r="G15" s="22">
        <f>G14/'read first'!$B$24</f>
        <v>0.33333333333333337</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84" t="s">
        <v>182</v>
      </c>
      <c r="E19" s="84" t="s">
        <v>228</v>
      </c>
      <c r="F19" s="82" t="s">
        <v>250</v>
      </c>
      <c r="G19" s="81">
        <f>IF(F19="Y", 'read first'!$C$23, 0)</f>
        <v>0</v>
      </c>
      <c r="H19" s="77" t="s">
        <v>200</v>
      </c>
      <c r="I19" s="77"/>
    </row>
    <row r="20" spans="2:9" ht="54" customHeight="1" x14ac:dyDescent="0.25">
      <c r="B20" s="549"/>
      <c r="C20" s="1" t="s">
        <v>35</v>
      </c>
      <c r="D20" s="556" t="s">
        <v>36</v>
      </c>
      <c r="E20" s="562" t="s">
        <v>227</v>
      </c>
      <c r="F20" s="562" t="s">
        <v>251</v>
      </c>
      <c r="G20" s="565">
        <f>IF(F20="Y", 'read first'!$C$23, 0)</f>
        <v>1.65</v>
      </c>
      <c r="H20" s="555" t="s">
        <v>183</v>
      </c>
      <c r="I20" s="555"/>
    </row>
    <row r="21" spans="2:9" ht="23.25" customHeight="1" x14ac:dyDescent="0.25">
      <c r="B21" s="549"/>
      <c r="C21" s="19" t="s">
        <v>37</v>
      </c>
      <c r="D21" s="557"/>
      <c r="E21" s="563"/>
      <c r="F21" s="563"/>
      <c r="G21" s="566">
        <f>IF(F21="Y", 'read first'!$C$23, 0)</f>
        <v>0</v>
      </c>
      <c r="H21" s="549"/>
      <c r="I21" s="549"/>
    </row>
    <row r="22" spans="2:9" ht="30" x14ac:dyDescent="0.25">
      <c r="B22" s="550"/>
      <c r="C22" s="79" t="s">
        <v>38</v>
      </c>
      <c r="D22" s="558"/>
      <c r="E22" s="564"/>
      <c r="F22" s="564"/>
      <c r="G22" s="567">
        <f>IF(F22="Y", 'read first'!$C$23, 0)</f>
        <v>0</v>
      </c>
      <c r="H22" s="550"/>
      <c r="I22" s="550"/>
    </row>
    <row r="23" spans="2:9" ht="30" customHeight="1" x14ac:dyDescent="0.25">
      <c r="B23" s="543" t="s">
        <v>39</v>
      </c>
      <c r="C23" s="19" t="s">
        <v>40</v>
      </c>
      <c r="D23" s="544" t="s">
        <v>41</v>
      </c>
      <c r="E23" s="545"/>
      <c r="F23" s="545"/>
      <c r="G23" s="546"/>
      <c r="H23" s="79" t="s">
        <v>431</v>
      </c>
      <c r="I23" s="79"/>
    </row>
    <row r="24" spans="2:9" ht="51" customHeight="1" x14ac:dyDescent="0.25">
      <c r="B24" s="543"/>
      <c r="C24" s="547"/>
      <c r="D24" s="56" t="s">
        <v>43</v>
      </c>
      <c r="E24" s="56" t="s">
        <v>227</v>
      </c>
      <c r="F24" s="35" t="s">
        <v>514</v>
      </c>
      <c r="G24" s="57" cm="1">
        <f t="array" ref="G24">_xlfn.IFS(F24="H", 'read first'!I23, F24="M",'read first'!I24, F24="L",'read first'!I25, F24="neg",'read first'!I26)</f>
        <v>0</v>
      </c>
      <c r="H24" s="53" t="s">
        <v>206</v>
      </c>
      <c r="I24" s="549"/>
    </row>
    <row r="25" spans="2:9" ht="36" customHeight="1" x14ac:dyDescent="0.25">
      <c r="B25" s="543"/>
      <c r="C25" s="548"/>
      <c r="D25" s="27" t="s">
        <v>201</v>
      </c>
      <c r="E25" s="27" t="s">
        <v>227</v>
      </c>
      <c r="F25" s="35" t="s">
        <v>251</v>
      </c>
      <c r="G25" s="80">
        <f>IF(F25="Y", 'read first'!$C$23, 0)</f>
        <v>1.65</v>
      </c>
      <c r="H25" s="34" t="s">
        <v>204</v>
      </c>
      <c r="I25" s="550"/>
    </row>
    <row r="26" spans="2:9" ht="30" x14ac:dyDescent="0.25">
      <c r="B26" s="543" t="s">
        <v>45</v>
      </c>
      <c r="C26" s="19" t="s">
        <v>44</v>
      </c>
      <c r="D26" s="28" t="s">
        <v>46</v>
      </c>
      <c r="E26" s="568" t="s">
        <v>227</v>
      </c>
      <c r="F26" s="571" t="s">
        <v>250</v>
      </c>
      <c r="G26" s="565">
        <f>IF(F26="Y", 'read first'!$C$23, 0)</f>
        <v>0</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250</v>
      </c>
      <c r="G29" s="80">
        <f>IF(F29="Y", 0.83, 0)</f>
        <v>0</v>
      </c>
      <c r="H29" s="577" t="s">
        <v>167</v>
      </c>
      <c r="I29" s="578"/>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82" t="s">
        <v>250</v>
      </c>
      <c r="G32" s="80">
        <f>IF(F32="Y",'read first'!$C$23, 0)</f>
        <v>0</v>
      </c>
      <c r="H32" s="554" t="s">
        <v>166</v>
      </c>
      <c r="I32" s="554"/>
    </row>
    <row r="33" spans="2:9" ht="57.95" customHeight="1" x14ac:dyDescent="0.25">
      <c r="B33" s="543"/>
      <c r="C33" s="547"/>
      <c r="D33" s="30" t="s">
        <v>57</v>
      </c>
      <c r="E33" s="30" t="s">
        <v>232</v>
      </c>
      <c r="F33" s="82" t="s">
        <v>251</v>
      </c>
      <c r="G33" s="80">
        <f>IF(F33="Y", 'read first'!$C$23, 0)</f>
        <v>1.65</v>
      </c>
      <c r="H33" s="554"/>
      <c r="I33" s="554"/>
    </row>
    <row r="34" spans="2:9" ht="52.5" customHeight="1" x14ac:dyDescent="0.25">
      <c r="B34" s="543"/>
      <c r="C34" s="548"/>
      <c r="D34" s="30" t="s">
        <v>184</v>
      </c>
      <c r="E34" s="30" t="s">
        <v>233</v>
      </c>
      <c r="F34" s="82" t="s">
        <v>251</v>
      </c>
      <c r="G34" s="80">
        <f>IF(F34="Y", 'read first'!$C$23, 0)</f>
        <v>1.65</v>
      </c>
      <c r="H34" s="554"/>
      <c r="I34" s="554"/>
    </row>
    <row r="35" spans="2:9" ht="38.1" customHeight="1" x14ac:dyDescent="0.25">
      <c r="B35" s="543"/>
      <c r="C35" s="79" t="s">
        <v>58</v>
      </c>
      <c r="D35" s="28" t="s">
        <v>59</v>
      </c>
      <c r="E35" s="28" t="s">
        <v>227</v>
      </c>
      <c r="F35" s="35" t="s">
        <v>251</v>
      </c>
      <c r="G35" s="80">
        <f>IF(F35="Y", 'read first'!$C$23, 0)</f>
        <v>1.65</v>
      </c>
      <c r="H35" s="31" t="s">
        <v>203</v>
      </c>
      <c r="I35" s="76"/>
    </row>
    <row r="36" spans="2:9" ht="60" customHeight="1" x14ac:dyDescent="0.25">
      <c r="B36" s="79" t="s">
        <v>60</v>
      </c>
      <c r="C36" s="19" t="s">
        <v>61</v>
      </c>
      <c r="D36" s="30" t="s">
        <v>62</v>
      </c>
      <c r="E36" s="30" t="s">
        <v>234</v>
      </c>
      <c r="F36" s="82" t="s">
        <v>250</v>
      </c>
      <c r="G36" s="80">
        <f>IF(F36="Y", 'read first'!$C$23, 0)</f>
        <v>0</v>
      </c>
      <c r="H36" s="76" t="s">
        <v>178</v>
      </c>
      <c r="I36" s="76"/>
    </row>
    <row r="37" spans="2:9" x14ac:dyDescent="0.25">
      <c r="D37" s="21" t="s">
        <v>31</v>
      </c>
      <c r="E37" s="21"/>
      <c r="G37" s="80">
        <f>SUM(G19:G36)</f>
        <v>8.25</v>
      </c>
    </row>
    <row r="38" spans="2:9" x14ac:dyDescent="0.25">
      <c r="D38" s="21"/>
      <c r="E38" s="21"/>
      <c r="G38" s="22">
        <f>G37/'read first'!$C$24</f>
        <v>0.41666666666666674</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140" t="s">
        <v>67</v>
      </c>
      <c r="E42" s="140" t="s">
        <v>235</v>
      </c>
      <c r="F42" s="82" t="s">
        <v>250</v>
      </c>
      <c r="G42" s="80">
        <f>IF(F42="Y", 'read first'!$D$23, 0)</f>
        <v>0</v>
      </c>
      <c r="H42" s="76" t="s">
        <v>68</v>
      </c>
      <c r="I42" s="76"/>
    </row>
    <row r="43" spans="2:9" ht="44.25" customHeight="1" x14ac:dyDescent="0.25">
      <c r="B43" s="549"/>
      <c r="C43" s="19" t="s">
        <v>69</v>
      </c>
      <c r="D43" s="78" t="s">
        <v>70</v>
      </c>
      <c r="E43" s="74" t="s">
        <v>227</v>
      </c>
      <c r="F43" s="82" t="s">
        <v>250</v>
      </c>
      <c r="G43" s="80">
        <f>IF(F43="Y", 'read first'!$D$23, 0)</f>
        <v>0</v>
      </c>
      <c r="H43" s="76" t="s">
        <v>71</v>
      </c>
      <c r="I43" s="76"/>
    </row>
    <row r="44" spans="2:9" ht="30" x14ac:dyDescent="0.25">
      <c r="B44" s="550"/>
      <c r="C44" s="19" t="s">
        <v>72</v>
      </c>
      <c r="D44" s="140" t="s">
        <v>73</v>
      </c>
      <c r="E44" s="140" t="s">
        <v>227</v>
      </c>
      <c r="F44" s="82" t="s">
        <v>250</v>
      </c>
      <c r="G44" s="80">
        <f>IF(F44="Y", 'read first'!$D$23, 0)</f>
        <v>0</v>
      </c>
      <c r="H44" s="76" t="s">
        <v>74</v>
      </c>
      <c r="I44" s="76"/>
    </row>
    <row r="45" spans="2:9" ht="30" x14ac:dyDescent="0.25">
      <c r="B45" s="79" t="s">
        <v>75</v>
      </c>
      <c r="C45" s="19" t="s">
        <v>76</v>
      </c>
      <c r="D45" s="140" t="s">
        <v>77</v>
      </c>
      <c r="E45" s="140" t="s">
        <v>227</v>
      </c>
      <c r="F45" s="82" t="s">
        <v>251</v>
      </c>
      <c r="G45" s="80">
        <f>IF(F45="Y", 'read first'!$D$23, 0)</f>
        <v>2.2000000000000002</v>
      </c>
      <c r="H45" s="76" t="s">
        <v>78</v>
      </c>
      <c r="I45" s="76"/>
    </row>
    <row r="46" spans="2:9" ht="37.5" customHeight="1" x14ac:dyDescent="0.25">
      <c r="B46" s="33" t="s">
        <v>79</v>
      </c>
      <c r="C46" s="33" t="s">
        <v>80</v>
      </c>
      <c r="D46" s="34" t="s">
        <v>81</v>
      </c>
      <c r="E46" s="34" t="s">
        <v>227</v>
      </c>
      <c r="F46" s="35" t="s">
        <v>250</v>
      </c>
      <c r="G46" s="80">
        <f>IF(F46="Y", 'read first'!$D$23, 0)</f>
        <v>0</v>
      </c>
      <c r="H46" s="31" t="s">
        <v>165</v>
      </c>
      <c r="I46" s="76"/>
    </row>
    <row r="47" spans="2:9" ht="69" customHeight="1" x14ac:dyDescent="0.25">
      <c r="B47" s="79" t="s">
        <v>82</v>
      </c>
      <c r="C47" s="19" t="s">
        <v>83</v>
      </c>
      <c r="D47" s="140" t="s">
        <v>84</v>
      </c>
      <c r="E47" s="140" t="s">
        <v>227</v>
      </c>
      <c r="F47" s="82" t="s">
        <v>250</v>
      </c>
      <c r="G47" s="80">
        <f>IF(F47="Y", 'read first'!$D$23, 0)</f>
        <v>0</v>
      </c>
      <c r="H47" s="76" t="s">
        <v>85</v>
      </c>
      <c r="I47" s="76"/>
    </row>
    <row r="48" spans="2:9" ht="30" x14ac:dyDescent="0.25">
      <c r="B48" s="79" t="s">
        <v>86</v>
      </c>
      <c r="C48" s="19" t="s">
        <v>87</v>
      </c>
      <c r="D48" s="140" t="s">
        <v>88</v>
      </c>
      <c r="E48" s="140" t="s">
        <v>236</v>
      </c>
      <c r="F48" s="82" t="s">
        <v>250</v>
      </c>
      <c r="G48" s="80">
        <f>IF(F48="Y", 'read first'!$D$23, 0)</f>
        <v>0</v>
      </c>
      <c r="H48" s="76" t="s">
        <v>89</v>
      </c>
      <c r="I48" s="76"/>
    </row>
    <row r="49" spans="2:9" ht="45" x14ac:dyDescent="0.25">
      <c r="B49" s="79" t="s">
        <v>90</v>
      </c>
      <c r="C49" s="19" t="s">
        <v>91</v>
      </c>
      <c r="D49" s="140" t="s">
        <v>92</v>
      </c>
      <c r="E49" s="140" t="s">
        <v>237</v>
      </c>
      <c r="F49" s="82" t="s">
        <v>250</v>
      </c>
      <c r="G49" s="80">
        <f>IF(F49="Y", 'read first'!$D$23, 0)</f>
        <v>0</v>
      </c>
      <c r="H49" s="76" t="s">
        <v>93</v>
      </c>
      <c r="I49" s="76"/>
    </row>
    <row r="50" spans="2:9" x14ac:dyDescent="0.25">
      <c r="B50" s="37"/>
      <c r="G50" s="80">
        <f>SUM(G42:G49)</f>
        <v>2.2000000000000002</v>
      </c>
    </row>
    <row r="51" spans="2:9" x14ac:dyDescent="0.25">
      <c r="B51" s="37"/>
      <c r="G51" s="22">
        <f>G50/'read first'!$D$24</f>
        <v>0.11111111111111112</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140" t="s">
        <v>97</v>
      </c>
      <c r="E55" s="75" t="s">
        <v>227</v>
      </c>
      <c r="F55" s="82" t="s">
        <v>250</v>
      </c>
      <c r="G55" s="80">
        <f>IF(F55="Y", 'read first'!$E$23, 0)</f>
        <v>0</v>
      </c>
      <c r="H55" s="83" t="s">
        <v>98</v>
      </c>
      <c r="I55" s="83"/>
    </row>
    <row r="56" spans="2:9" ht="38.1" customHeight="1" x14ac:dyDescent="0.25">
      <c r="B56" s="543"/>
      <c r="C56" s="19" t="s">
        <v>99</v>
      </c>
      <c r="D56" s="140" t="s">
        <v>100</v>
      </c>
      <c r="E56" s="75" t="s">
        <v>227</v>
      </c>
      <c r="F56" s="82" t="s">
        <v>250</v>
      </c>
      <c r="G56" s="80">
        <f>IF(F56="Y", 'read first'!$E$23, 0)</f>
        <v>0</v>
      </c>
      <c r="H56" s="83" t="s">
        <v>101</v>
      </c>
      <c r="I56" s="83"/>
    </row>
    <row r="57" spans="2:9" ht="51" customHeight="1" x14ac:dyDescent="0.25">
      <c r="B57" s="79" t="s">
        <v>102</v>
      </c>
      <c r="C57" s="19" t="s">
        <v>44</v>
      </c>
      <c r="D57" s="140" t="s">
        <v>103</v>
      </c>
      <c r="E57" s="75" t="s">
        <v>227</v>
      </c>
      <c r="F57" s="39" t="s">
        <v>209</v>
      </c>
      <c r="G57" s="80">
        <f>G26</f>
        <v>0</v>
      </c>
      <c r="H57" s="83" t="s">
        <v>207</v>
      </c>
      <c r="I57" s="83"/>
    </row>
    <row r="58" spans="2:9" ht="49.5" customHeight="1" x14ac:dyDescent="0.25">
      <c r="B58" s="79" t="s">
        <v>104</v>
      </c>
      <c r="C58" s="19" t="s">
        <v>96</v>
      </c>
      <c r="D58" s="140" t="s">
        <v>131</v>
      </c>
      <c r="E58" s="75" t="s">
        <v>230</v>
      </c>
      <c r="F58" s="39" t="s">
        <v>210</v>
      </c>
      <c r="G58" s="80">
        <f>G29+G30</f>
        <v>0</v>
      </c>
      <c r="H58" s="83" t="s">
        <v>208</v>
      </c>
      <c r="I58" s="83"/>
    </row>
    <row r="59" spans="2:9" ht="37.5" customHeight="1" x14ac:dyDescent="0.25">
      <c r="B59" s="543" t="s">
        <v>105</v>
      </c>
      <c r="C59" s="19" t="s">
        <v>72</v>
      </c>
      <c r="D59" s="140" t="s">
        <v>106</v>
      </c>
      <c r="E59" s="75" t="s">
        <v>227</v>
      </c>
      <c r="F59" s="82" t="s">
        <v>250</v>
      </c>
      <c r="G59" s="80">
        <f>IF(F59="Y", 'read first'!$E$23, 0)</f>
        <v>0</v>
      </c>
      <c r="H59" s="83" t="s">
        <v>132</v>
      </c>
      <c r="I59" s="83"/>
    </row>
    <row r="60" spans="2:9" ht="38.1" customHeight="1" x14ac:dyDescent="0.25">
      <c r="B60" s="543"/>
      <c r="C60" s="19" t="s">
        <v>99</v>
      </c>
      <c r="D60" s="140" t="s">
        <v>133</v>
      </c>
      <c r="E60" s="75" t="s">
        <v>238</v>
      </c>
      <c r="F60" s="82" t="s">
        <v>250</v>
      </c>
      <c r="G60" s="80">
        <f>IF(F60="Y", 'read first'!$E$23, 0)</f>
        <v>0</v>
      </c>
      <c r="H60" s="83" t="s">
        <v>134</v>
      </c>
      <c r="I60" s="83"/>
    </row>
    <row r="61" spans="2:9" ht="30" x14ac:dyDescent="0.25">
      <c r="B61" s="79" t="s">
        <v>107</v>
      </c>
      <c r="C61" s="19" t="s">
        <v>108</v>
      </c>
      <c r="D61" s="140" t="s">
        <v>185</v>
      </c>
      <c r="E61" s="75" t="s">
        <v>239</v>
      </c>
      <c r="F61" s="82" t="s">
        <v>251</v>
      </c>
      <c r="G61" s="80">
        <f>IF(F61="Y", 'read first'!$E$23, 0)</f>
        <v>2.5</v>
      </c>
      <c r="H61" s="83" t="s">
        <v>135</v>
      </c>
      <c r="I61" s="83"/>
    </row>
    <row r="62" spans="2:9" ht="38.1" customHeight="1" x14ac:dyDescent="0.25">
      <c r="B62" s="79" t="s">
        <v>109</v>
      </c>
      <c r="C62" s="19" t="s">
        <v>110</v>
      </c>
      <c r="D62" s="140" t="s">
        <v>111</v>
      </c>
      <c r="E62" s="75" t="s">
        <v>227</v>
      </c>
      <c r="F62" s="82" t="s">
        <v>251</v>
      </c>
      <c r="G62" s="80">
        <f>IF(F62="Y", 'read first'!$E$23, 0)</f>
        <v>2.5</v>
      </c>
      <c r="H62" s="83" t="s">
        <v>136</v>
      </c>
      <c r="I62" s="83"/>
    </row>
    <row r="63" spans="2:9" x14ac:dyDescent="0.25">
      <c r="G63" s="80">
        <f>SUM(G55:G62)</f>
        <v>5</v>
      </c>
    </row>
    <row r="64" spans="2:9" x14ac:dyDescent="0.25">
      <c r="G64" s="41">
        <f>G63/'read first'!$E$24</f>
        <v>0.25</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79" t="s">
        <v>121</v>
      </c>
      <c r="C68" s="19" t="s">
        <v>170</v>
      </c>
      <c r="D68" s="140" t="s">
        <v>171</v>
      </c>
      <c r="E68" s="140" t="s">
        <v>226</v>
      </c>
      <c r="F68" s="82" t="s">
        <v>250</v>
      </c>
      <c r="G68" s="80">
        <f>IF(F68="Y", 'read first'!$G$23, 0)</f>
        <v>0</v>
      </c>
      <c r="H68" s="79" t="s">
        <v>172</v>
      </c>
      <c r="I68" s="79"/>
    </row>
    <row r="69" spans="1:13" s="4" customFormat="1" ht="67.5" customHeight="1" x14ac:dyDescent="0.25">
      <c r="A69" s="3"/>
      <c r="B69" s="79" t="s">
        <v>122</v>
      </c>
      <c r="C69" s="19" t="s">
        <v>123</v>
      </c>
      <c r="D69" s="140" t="s">
        <v>124</v>
      </c>
      <c r="E69" s="140" t="s">
        <v>240</v>
      </c>
      <c r="F69" s="82" t="s">
        <v>250</v>
      </c>
      <c r="G69" s="80">
        <f>IF(F69="Y", 'read first'!$G$23, 0)</f>
        <v>0</v>
      </c>
      <c r="H69" s="79" t="s">
        <v>143</v>
      </c>
      <c r="I69" s="79"/>
      <c r="J69" s="59"/>
      <c r="K69" s="59"/>
      <c r="L69" s="59"/>
      <c r="M69" s="59"/>
    </row>
    <row r="70" spans="1:13" s="4" customFormat="1" ht="74.25" customHeight="1" x14ac:dyDescent="0.25">
      <c r="A70" s="3"/>
      <c r="B70" s="79" t="s">
        <v>125</v>
      </c>
      <c r="C70" s="19" t="s">
        <v>144</v>
      </c>
      <c r="D70" s="140" t="s">
        <v>126</v>
      </c>
      <c r="E70" s="140" t="s">
        <v>241</v>
      </c>
      <c r="F70" s="82" t="s">
        <v>250</v>
      </c>
      <c r="G70" s="80">
        <f>IF(F70="Y", 'read first'!$G$23, 0)</f>
        <v>0</v>
      </c>
      <c r="H70" s="79" t="s">
        <v>142</v>
      </c>
      <c r="I70" s="79"/>
      <c r="J70" s="59"/>
      <c r="K70" s="59"/>
      <c r="L70" s="59"/>
      <c r="M70" s="59"/>
    </row>
    <row r="71" spans="1:13" s="4" customFormat="1" ht="64.5" customHeight="1" x14ac:dyDescent="0.25">
      <c r="A71" s="3"/>
      <c r="B71" s="79" t="s">
        <v>127</v>
      </c>
      <c r="C71" s="19" t="s">
        <v>128</v>
      </c>
      <c r="D71" s="140" t="s">
        <v>129</v>
      </c>
      <c r="E71" s="140" t="s">
        <v>242</v>
      </c>
      <c r="F71" s="82" t="s">
        <v>251</v>
      </c>
      <c r="G71" s="80">
        <f>IF(F71="Y", 'read first'!$G$23, 0)</f>
        <v>2</v>
      </c>
      <c r="H71" s="79" t="s">
        <v>169</v>
      </c>
      <c r="I71" s="79"/>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80">
        <f>SUM(G68:G73)/2</f>
        <v>2</v>
      </c>
      <c r="H74" s="5"/>
      <c r="J74" s="59"/>
      <c r="K74" s="59"/>
      <c r="L74" s="59"/>
      <c r="M74" s="59"/>
    </row>
    <row r="75" spans="1:13" s="4" customFormat="1" x14ac:dyDescent="0.25">
      <c r="A75" s="3"/>
      <c r="B75" s="37"/>
      <c r="C75" s="3"/>
      <c r="D75" s="3"/>
      <c r="E75" s="3"/>
      <c r="F75" s="3"/>
      <c r="G75" s="22">
        <f>G74/'read first'!$G$24</f>
        <v>0.2</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137</v>
      </c>
    </row>
    <row r="79" spans="1:13" ht="30" x14ac:dyDescent="0.25">
      <c r="A79" s="79" t="s">
        <v>187</v>
      </c>
      <c r="B79" s="79" t="s">
        <v>114</v>
      </c>
      <c r="C79" s="36" t="s">
        <v>145</v>
      </c>
      <c r="D79" s="140" t="s">
        <v>164</v>
      </c>
      <c r="E79" s="140" t="s">
        <v>244</v>
      </c>
      <c r="F79" s="274" t="s">
        <v>251</v>
      </c>
      <c r="G79" s="44">
        <f>IF(F79="Y", 'read first'!$F$23, 0)</f>
        <v>2</v>
      </c>
      <c r="H79" s="45" t="s">
        <v>146</v>
      </c>
      <c r="I79" s="423"/>
    </row>
    <row r="80" spans="1:13" ht="45" x14ac:dyDescent="0.25">
      <c r="A80" s="77" t="s">
        <v>188</v>
      </c>
      <c r="B80" s="77" t="s">
        <v>115</v>
      </c>
      <c r="C80" s="36" t="s">
        <v>145</v>
      </c>
      <c r="D80" s="78" t="s">
        <v>116</v>
      </c>
      <c r="E80" s="78" t="s">
        <v>245</v>
      </c>
      <c r="F80" s="274" t="s">
        <v>250</v>
      </c>
      <c r="G80" s="44">
        <f>IF(F80="Y", 'read first'!$F$23, 0)</f>
        <v>0</v>
      </c>
      <c r="H80" s="47" t="s">
        <v>147</v>
      </c>
      <c r="I80" s="423"/>
    </row>
    <row r="81" spans="1:9" x14ac:dyDescent="0.25">
      <c r="A81" s="555" t="s">
        <v>189</v>
      </c>
      <c r="B81" s="587" t="s">
        <v>117</v>
      </c>
      <c r="C81" s="48" t="s">
        <v>118</v>
      </c>
      <c r="D81" s="140" t="s">
        <v>51</v>
      </c>
      <c r="E81" s="140" t="s">
        <v>246</v>
      </c>
      <c r="F81" s="274" t="str">
        <f>F29</f>
        <v>N</v>
      </c>
      <c r="G81" s="44">
        <f>IF(F81="Y", 1, 0)</f>
        <v>0</v>
      </c>
      <c r="H81" s="551" t="s">
        <v>52</v>
      </c>
      <c r="I81" s="633"/>
    </row>
    <row r="82" spans="1:9" x14ac:dyDescent="0.25">
      <c r="A82" s="586"/>
      <c r="B82" s="588"/>
      <c r="C82" s="48" t="s">
        <v>119</v>
      </c>
      <c r="D82" s="582" t="s">
        <v>53</v>
      </c>
      <c r="E82" s="590" t="s">
        <v>247</v>
      </c>
      <c r="F82" s="590" t="str">
        <f>F30</f>
        <v>N</v>
      </c>
      <c r="G82" s="593">
        <f t="shared" ref="G82:G83" si="0">IF(F82="Y", 1, 0)</f>
        <v>0</v>
      </c>
      <c r="H82" s="586"/>
      <c r="I82" s="634"/>
    </row>
    <row r="83" spans="1:9" x14ac:dyDescent="0.25">
      <c r="A83" s="586"/>
      <c r="B83" s="589"/>
      <c r="C83" s="48" t="s">
        <v>130</v>
      </c>
      <c r="D83" s="552"/>
      <c r="E83" s="591"/>
      <c r="F83" s="592"/>
      <c r="G83" s="594">
        <f t="shared" si="0"/>
        <v>0</v>
      </c>
      <c r="H83" s="552"/>
      <c r="I83" s="635"/>
    </row>
    <row r="84" spans="1:9" ht="58.5" customHeight="1" x14ac:dyDescent="0.25">
      <c r="A84" s="552"/>
      <c r="B84" s="79" t="s">
        <v>138</v>
      </c>
      <c r="C84" s="19" t="s">
        <v>148</v>
      </c>
      <c r="D84" s="140" t="s">
        <v>149</v>
      </c>
      <c r="E84" s="140" t="s">
        <v>248</v>
      </c>
      <c r="F84" s="274" t="s">
        <v>250</v>
      </c>
      <c r="G84" s="44">
        <f>IF(F84="Y", 'read first'!$F$23, 0)</f>
        <v>0</v>
      </c>
      <c r="H84" s="83" t="s">
        <v>150</v>
      </c>
      <c r="I84" s="423"/>
    </row>
    <row r="85" spans="1:9" ht="60" x14ac:dyDescent="0.25">
      <c r="A85" s="77" t="s">
        <v>190</v>
      </c>
      <c r="B85" s="49" t="s">
        <v>151</v>
      </c>
      <c r="C85" s="76" t="s">
        <v>152</v>
      </c>
      <c r="D85" s="20" t="s">
        <v>162</v>
      </c>
      <c r="E85" s="20" t="s">
        <v>227</v>
      </c>
      <c r="F85" s="274" t="s">
        <v>251</v>
      </c>
      <c r="G85" s="44">
        <f>IF(F85="Y", 'read first'!$F$23, 0)</f>
        <v>2</v>
      </c>
      <c r="H85" s="20" t="s">
        <v>153</v>
      </c>
      <c r="I85" s="423"/>
    </row>
    <row r="86" spans="1:9" ht="45" x14ac:dyDescent="0.25">
      <c r="A86" s="79" t="s">
        <v>191</v>
      </c>
      <c r="B86" s="79" t="s">
        <v>154</v>
      </c>
      <c r="C86" s="79" t="s">
        <v>155</v>
      </c>
      <c r="D86" s="20" t="s">
        <v>163</v>
      </c>
      <c r="E86" s="20" t="s">
        <v>227</v>
      </c>
      <c r="F86" s="274" t="s">
        <v>251</v>
      </c>
      <c r="G86" s="44">
        <f>IF(F86="Y", 'read first'!$F$23, 0)</f>
        <v>2</v>
      </c>
      <c r="H86" s="20" t="s">
        <v>156</v>
      </c>
      <c r="I86" s="423"/>
    </row>
    <row r="87" spans="1:9" ht="47.25" customHeight="1" x14ac:dyDescent="0.25">
      <c r="A87" s="587" t="s">
        <v>192</v>
      </c>
      <c r="B87" s="554" t="s">
        <v>22</v>
      </c>
      <c r="C87" s="19" t="s">
        <v>23</v>
      </c>
      <c r="D87" s="140" t="s">
        <v>24</v>
      </c>
      <c r="E87" s="140" t="s">
        <v>226</v>
      </c>
      <c r="F87" s="274" t="str">
        <f>F11</f>
        <v>N</v>
      </c>
      <c r="G87" s="272">
        <f>IF(F87="Y", 'read first'!$F$23, 0)</f>
        <v>0</v>
      </c>
      <c r="H87" s="76" t="s">
        <v>25</v>
      </c>
      <c r="I87" s="423"/>
    </row>
    <row r="88" spans="1:9" ht="67.5" customHeight="1" x14ac:dyDescent="0.25">
      <c r="A88" s="595"/>
      <c r="B88" s="554"/>
      <c r="C88" s="76" t="s">
        <v>26</v>
      </c>
      <c r="D88" s="20" t="s">
        <v>27</v>
      </c>
      <c r="E88" s="20" t="s">
        <v>227</v>
      </c>
      <c r="F88" s="274" t="s">
        <v>250</v>
      </c>
      <c r="G88" s="44">
        <f>IF(F88="Y", 'read first'!$F$23, 0)</f>
        <v>0</v>
      </c>
      <c r="H88" s="20" t="s">
        <v>157</v>
      </c>
      <c r="I88" s="424" t="s">
        <v>779</v>
      </c>
    </row>
    <row r="89" spans="1:9" ht="38.25" customHeight="1" x14ac:dyDescent="0.25">
      <c r="A89" s="555" t="s">
        <v>193</v>
      </c>
      <c r="B89" s="555" t="s">
        <v>65</v>
      </c>
      <c r="C89" s="19" t="s">
        <v>66</v>
      </c>
      <c r="D89" s="140" t="s">
        <v>67</v>
      </c>
      <c r="E89" s="140" t="s">
        <v>235</v>
      </c>
      <c r="F89" s="274" t="str">
        <f>F42</f>
        <v>N</v>
      </c>
      <c r="G89" s="44">
        <f>IF(F89="Y", 'read first'!$F$23, 0)</f>
        <v>0</v>
      </c>
      <c r="H89" s="76" t="s">
        <v>68</v>
      </c>
      <c r="I89" s="423"/>
    </row>
    <row r="90" spans="1:9" ht="30" customHeight="1" x14ac:dyDescent="0.25">
      <c r="A90" s="586"/>
      <c r="B90" s="549"/>
      <c r="C90" s="19" t="s">
        <v>69</v>
      </c>
      <c r="D90" s="78" t="s">
        <v>70</v>
      </c>
      <c r="E90" s="74" t="s">
        <v>227</v>
      </c>
      <c r="F90" s="274" t="str">
        <f>F43</f>
        <v>N</v>
      </c>
      <c r="G90" s="44">
        <f>IF(F90="Y", 'read first'!$F$23, 0)</f>
        <v>0</v>
      </c>
      <c r="H90" s="76" t="s">
        <v>71</v>
      </c>
      <c r="I90" s="423"/>
    </row>
    <row r="91" spans="1:9" ht="36.75" customHeight="1" x14ac:dyDescent="0.25">
      <c r="A91" s="586"/>
      <c r="B91" s="550"/>
      <c r="C91" s="19" t="s">
        <v>72</v>
      </c>
      <c r="D91" s="140" t="s">
        <v>73</v>
      </c>
      <c r="E91" s="140" t="s">
        <v>227</v>
      </c>
      <c r="F91" s="274" t="str">
        <f>F60</f>
        <v>N</v>
      </c>
      <c r="G91" s="44">
        <f>IF(F91="Y", 'read first'!$F$23, 0)</f>
        <v>0</v>
      </c>
      <c r="H91" s="76" t="s">
        <v>74</v>
      </c>
      <c r="I91" s="423"/>
    </row>
    <row r="92" spans="1:9" ht="28.5" customHeight="1" x14ac:dyDescent="0.25">
      <c r="A92" s="596" t="s">
        <v>194</v>
      </c>
      <c r="B92" s="551" t="s">
        <v>6</v>
      </c>
      <c r="C92" s="553" t="s">
        <v>7</v>
      </c>
      <c r="D92" s="140" t="s">
        <v>173</v>
      </c>
      <c r="E92" s="140" t="s">
        <v>220</v>
      </c>
      <c r="F92" s="274" t="str">
        <f>F5</f>
        <v>N</v>
      </c>
      <c r="G92" s="44">
        <f>IF(F92="Y", 'read first'!$F$23, 0)</f>
        <v>0</v>
      </c>
      <c r="H92" s="76" t="s">
        <v>8</v>
      </c>
      <c r="I92" s="423"/>
    </row>
    <row r="93" spans="1:9" ht="30" x14ac:dyDescent="0.25">
      <c r="A93" s="597"/>
      <c r="B93" s="552"/>
      <c r="C93" s="548"/>
      <c r="D93" s="140" t="s">
        <v>179</v>
      </c>
      <c r="E93" s="140" t="s">
        <v>221</v>
      </c>
      <c r="F93" s="274" t="str">
        <f>F6</f>
        <v>N</v>
      </c>
      <c r="G93" s="44">
        <f>IF(F93="Y", 'read first'!$F$23, 0)</f>
        <v>0</v>
      </c>
      <c r="H93" s="76" t="s">
        <v>9</v>
      </c>
      <c r="I93" s="423"/>
    </row>
    <row r="94" spans="1:9" ht="30" x14ac:dyDescent="0.25">
      <c r="A94" s="597"/>
      <c r="B94" s="76" t="s">
        <v>10</v>
      </c>
      <c r="C94" s="19" t="s">
        <v>11</v>
      </c>
      <c r="D94" s="140" t="s">
        <v>12</v>
      </c>
      <c r="E94" s="140" t="s">
        <v>222</v>
      </c>
      <c r="F94" s="274" t="str">
        <f>F7</f>
        <v>Y</v>
      </c>
      <c r="G94" s="44">
        <f>IF(F94="Y", 'read first'!$F$23, 0)</f>
        <v>2</v>
      </c>
      <c r="H94" s="76" t="s">
        <v>13</v>
      </c>
      <c r="I94" s="423"/>
    </row>
    <row r="95" spans="1:9" ht="45" x14ac:dyDescent="0.25">
      <c r="A95" s="597"/>
      <c r="B95" s="76" t="s">
        <v>19</v>
      </c>
      <c r="C95" s="19" t="s">
        <v>20</v>
      </c>
      <c r="D95" s="140" t="s">
        <v>181</v>
      </c>
      <c r="E95" s="140" t="s">
        <v>225</v>
      </c>
      <c r="F95" s="274" t="str">
        <f>F10</f>
        <v>N</v>
      </c>
      <c r="G95" s="44">
        <f>IF(F95="Y", 'read first'!$F$23, 0)</f>
        <v>0</v>
      </c>
      <c r="H95" s="76" t="s">
        <v>21</v>
      </c>
      <c r="I95" s="423"/>
    </row>
    <row r="96" spans="1:9" ht="30" x14ac:dyDescent="0.25">
      <c r="A96" s="597"/>
      <c r="B96" s="554" t="s">
        <v>22</v>
      </c>
      <c r="C96" s="19" t="s">
        <v>23</v>
      </c>
      <c r="D96" s="140" t="s">
        <v>24</v>
      </c>
      <c r="E96" s="140" t="s">
        <v>226</v>
      </c>
      <c r="F96" s="274" t="str">
        <f>F11</f>
        <v>N</v>
      </c>
      <c r="G96" s="44">
        <f>IF(F96="Y", 'read first'!$F$23, 0)</f>
        <v>0</v>
      </c>
      <c r="H96" s="76" t="s">
        <v>25</v>
      </c>
      <c r="I96" s="423"/>
    </row>
    <row r="97" spans="1:9" ht="73.5" customHeight="1" x14ac:dyDescent="0.25">
      <c r="A97" s="598"/>
      <c r="B97" s="554"/>
      <c r="C97" s="76" t="s">
        <v>26</v>
      </c>
      <c r="D97" s="20" t="s">
        <v>27</v>
      </c>
      <c r="E97" s="20" t="s">
        <v>227</v>
      </c>
      <c r="F97" s="274" t="s">
        <v>250</v>
      </c>
      <c r="G97" s="44">
        <f>IF(F97="Y", 'read first'!$F$23, 0)</f>
        <v>0</v>
      </c>
      <c r="H97" s="20" t="s">
        <v>174</v>
      </c>
      <c r="I97" s="424" t="s">
        <v>779</v>
      </c>
    </row>
    <row r="98" spans="1:9" ht="33.75" customHeight="1" x14ac:dyDescent="0.25">
      <c r="A98" s="76" t="s">
        <v>195</v>
      </c>
      <c r="B98" s="76" t="s">
        <v>158</v>
      </c>
      <c r="C98" s="76" t="s">
        <v>159</v>
      </c>
      <c r="D98" s="140" t="s">
        <v>160</v>
      </c>
      <c r="E98" s="75" t="s">
        <v>227</v>
      </c>
      <c r="F98" s="274" t="s">
        <v>251</v>
      </c>
      <c r="G98" s="44">
        <f>IF(F98="Y", 'read first'!$F$23, 0)</f>
        <v>2</v>
      </c>
      <c r="H98" s="83" t="s">
        <v>161</v>
      </c>
      <c r="I98" s="423"/>
    </row>
    <row r="99" spans="1:9" x14ac:dyDescent="0.25">
      <c r="G99" s="44">
        <f>SUM(G79:G98)</f>
        <v>10</v>
      </c>
    </row>
    <row r="100" spans="1:9" x14ac:dyDescent="0.25">
      <c r="G100" s="22">
        <f>G99/G78</f>
        <v>0.29411764705882354</v>
      </c>
    </row>
  </sheetData>
  <mergeCells count="59">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I81:I8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3A19EFA3-C74F-42F0-972C-4E8C2764596B}">
      <formula1>"-,H, M, L, NEG"</formula1>
    </dataValidation>
    <dataValidation type="list" allowBlank="1" showInputMessage="1" showErrorMessage="1" sqref="F5:F13 F25:F26 F42:F49 F59:F62 F68:F73 F29:F30 F32:F36 F19:F22 F55:F56 F79:F81 F84:F95 F97:F98" xr:uid="{01FDD2B0-2E56-4E3A-BA52-E99811E16D8B}">
      <formula1>"-,Y,N"</formula1>
    </dataValidation>
    <dataValidation type="list" allowBlank="1" showInputMessage="1" showErrorMessage="1" sqref="H23" xr:uid="{E82CAD47-A315-470E-B952-387AC7590864}">
      <formula1>"[Choose from list], Regional Boulevard, Community Boulevard, Regional Street, Community Street, Industrial Street, Regional Trail, Greenway"</formula1>
    </dataValidation>
  </dataValidations>
  <hyperlinks>
    <hyperlink ref="C5:C6" r:id="rId1" display="Equity Focus Area map layer" xr:uid="{D227FB39-6FCF-44AD-9FF7-C984D0331744}"/>
    <hyperlink ref="C7" r:id="rId2" display="Economic Value Atlas walkability and Community Service accessibility score" xr:uid="{6131CFBF-97E4-460F-824E-55861702F235}"/>
    <hyperlink ref="C8" r:id="rId3" display="Regional Barometer: Life expectancy at birth layer" xr:uid="{F40A9678-8F44-4249-9124-96716E7CAD21}"/>
    <hyperlink ref="C10" r:id="rId4" display="Economic Value Atlas: Job access layers (for both low and middle/high wage jobs)" xr:uid="{5521DE02-31CB-48A0-AF8D-38ECC5A73EA2}"/>
    <hyperlink ref="C11" r:id="rId5" display="·         Regional Investment Measure project list" xr:uid="{B61D33E3-4DB6-4149-BF86-5F9A02EBDE98}"/>
    <hyperlink ref="C19" r:id="rId6" display="HCC network map" xr:uid="{5CC8E93F-55DD-4A40-9B3A-B7E632854A23}"/>
    <hyperlink ref="C23" r:id="rId7" display="Regional Trails and Greenways network" xr:uid="{F880CCCA-BB22-455B-9FC5-6FA7AF648741}"/>
    <hyperlink ref="C29" r:id="rId8" display="·         Regional Bike Network Map" xr:uid="{24C267E3-8FA3-4D8A-8157-57C3025DCE40}"/>
    <hyperlink ref="C26" r:id="rId9" display="·         Livable Streets design guide" xr:uid="{8C3A5BAA-9C24-40B2-B8B3-D654FE60FB56}"/>
    <hyperlink ref="C32" r:id="rId10" display="·         Economic Value Atlas Mobility map layer" xr:uid="{CC183EA6-A050-427A-B394-E105792A6645}"/>
    <hyperlink ref="C36" r:id="rId11" display="Safe Routes to School Regional Framework school map" xr:uid="{0EA61F97-F78C-423D-AE8E-8ABAF439A513}"/>
    <hyperlink ref="C45" r:id="rId12" xr:uid="{206F0D4C-0DF9-4064-9AC7-396DE5F63B8E}"/>
    <hyperlink ref="C47" r:id="rId13" xr:uid="{6985C717-7532-4458-96B4-00F0FA20AF00}"/>
    <hyperlink ref="C48" r:id="rId14" xr:uid="{6CC2E94D-BD7F-4E68-82A4-80CBF0FBB99A}"/>
    <hyperlink ref="C49" r:id="rId15" xr:uid="{17D342F1-E37E-4530-B675-1AE7BE77EC6A}"/>
    <hyperlink ref="C55" r:id="rId16" xr:uid="{FBE960E5-16EC-459C-9E66-5A827E66B67C}"/>
    <hyperlink ref="C58" r:id="rId17" xr:uid="{C51A389D-87CC-4A34-BDC8-C5EF22C3B167}"/>
    <hyperlink ref="C56" r:id="rId18" display="Congestion Management Process network" xr:uid="{E4D66361-B31F-473A-B6D1-D51B66244D5C}"/>
    <hyperlink ref="C60" r:id="rId19" display="Congestion Management Process network map" xr:uid="{B9F41E3F-B42B-4309-92C1-050E62E10C93}"/>
    <hyperlink ref="C62" r:id="rId20" xr:uid="{4D7CE4AC-2C8F-4303-B580-F7C9EC485CC1}"/>
    <hyperlink ref="C61" r:id="rId21" xr:uid="{0FD6E103-67BA-4584-AF2B-A06EE93CCC23}"/>
    <hyperlink ref="C44" r:id="rId22" xr:uid="{5543922C-411F-4F9E-BE36-F3F93B2B9EEC}"/>
    <hyperlink ref="C42" r:id="rId23" location="/" display="TriMet Prioritzed Access to Transit map" xr:uid="{41D5BBC1-E35D-43F0-ABE5-92CB894CD1B6}"/>
    <hyperlink ref="C43" r:id="rId24" xr:uid="{C8F2DC2F-6CF6-4103-899C-BFBDA8077E38}"/>
    <hyperlink ref="C9" r:id="rId25" display="Regional Barometer: Diesel particulate matter concentration layer" xr:uid="{090A08E5-7DB3-4E89-8AA2-7114489D20DF}"/>
    <hyperlink ref="C21" r:id="rId26" display="https://tooledesign.maps.arcgis.com/apps/MapSeries/index.html?appid=69225c1c028c440bbcef6ca40365f854" xr:uid="{1EEACFC3-8A34-487A-B647-FA98E4934B9A}"/>
    <hyperlink ref="C13" r:id="rId27" xr:uid="{C95AFB87-C2F7-420D-9D42-89EED64DFD47}"/>
    <hyperlink ref="C30" r:id="rId28" xr:uid="{588CD9B1-55B3-4CFF-A85D-394AC7359DC1}"/>
    <hyperlink ref="C31" r:id="rId29" xr:uid="{1F8DFFC0-B10B-49EB-8897-B87A9C027F4E}"/>
    <hyperlink ref="C57" r:id="rId30" display="·         Livable Streets design guide" xr:uid="{F4AB96AC-F8D1-45D5-96E9-422B885846CF}"/>
    <hyperlink ref="C59" r:id="rId31" xr:uid="{9E3B928D-6AF8-4F4B-A6A3-71404C46956D}"/>
    <hyperlink ref="C72" r:id="rId32" xr:uid="{319CE83B-D709-496B-9984-298CBA6A7A20}"/>
    <hyperlink ref="C73" r:id="rId33" display="FHWA: Intermodal connector list" xr:uid="{5F2843E2-F311-4C08-B1BD-796FD8E63698}"/>
    <hyperlink ref="C71" r:id="rId34" xr:uid="{C0C40B55-FFEF-46B0-BC85-CC5AB6456EEF}"/>
    <hyperlink ref="C70" r:id="rId35" xr:uid="{C0098C0D-0D21-4E44-B6A2-7A0708A902ED}"/>
    <hyperlink ref="C69" r:id="rId36" xr:uid="{C3655C8F-A5AC-447D-AA66-8C3B4EA031B0}"/>
    <hyperlink ref="C81" r:id="rId37" display="·         Regional Bike Network Map" xr:uid="{580602F5-8959-43D0-9CC2-9C7C62839F87}"/>
    <hyperlink ref="C82" r:id="rId38" xr:uid="{B2A882E6-0434-4395-B6ED-C7BFCBAB39D6}"/>
    <hyperlink ref="C83" r:id="rId39" xr:uid="{EEA8EEF8-11E2-46B1-B23F-C2858CD5F223}"/>
    <hyperlink ref="C92:C93" r:id="rId40" display="Equity Focus Area map layer" xr:uid="{E20D2C31-8A81-4AA0-895D-2DD1225AACB3}"/>
    <hyperlink ref="C94" r:id="rId41" display="Economic Value Atlas walkability and Community Service accessibility score" xr:uid="{04E4F82C-BB3D-4ECC-8781-2F6D29B9C0FB}"/>
    <hyperlink ref="C95" r:id="rId42" display="Economic Value Atlas: Job access layers (for both low and middle/high wage jobs)" xr:uid="{F2856FE4-5C2F-4892-B4CF-670016BD5AD4}"/>
    <hyperlink ref="C96" r:id="rId43" display="·         Regional Investment Measure project list" xr:uid="{73313C39-B761-4992-9595-D88A53F73475}"/>
    <hyperlink ref="C91" r:id="rId44" xr:uid="{F441C169-7997-41DE-A91B-41C88141B471}"/>
    <hyperlink ref="C89" r:id="rId45" location="/" display="TriMet Prioritzed Access to Transit map" xr:uid="{F31D23C9-9589-4EC6-8C98-0C1113C152F5}"/>
    <hyperlink ref="C90" r:id="rId46" xr:uid="{8F5220A7-F308-4084-92BE-0E5EBC2AA0AF}"/>
    <hyperlink ref="C87" r:id="rId47" display="·         Regional Investment Measure project list" xr:uid="{A06B40A7-F4F7-4E95-AE82-02BB1E04CB53}"/>
    <hyperlink ref="C84" r:id="rId48" display="Bond trail acquisition prioritization tool " xr:uid="{19FEF71E-174C-419F-8C58-61CB134330AF}"/>
    <hyperlink ref="C68" r:id="rId49" display="On Regional Investment Measure project list " xr:uid="{1DCED6E1-AF16-444C-9E5B-145B58DA4B15}"/>
    <hyperlink ref="C20" r:id="rId50" xr:uid="{3B753C79-5C7A-4345-B7E2-CA747B75C9D4}"/>
  </hyperlinks>
  <pageMargins left="0.7" right="0.7" top="0.75" bottom="0.75" header="0.3" footer="0.3"/>
  <pageSetup orientation="portrait" r:id="rId51"/>
  <legacyDrawing r:id="rId5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CB63B-ED28-4E91-B3CE-50711380348F}">
  <sheetPr>
    <pageSetUpPr fitToPage="1"/>
  </sheetPr>
  <dimension ref="A1:M32"/>
  <sheetViews>
    <sheetView zoomScale="90" zoomScaleNormal="90" workbookViewId="0">
      <pane ySplit="2" topLeftCell="A3" activePane="bottomLeft" state="frozen"/>
      <selection pane="bottomLeft" activeCell="M18" sqref="M18"/>
    </sheetView>
  </sheetViews>
  <sheetFormatPr defaultRowHeight="15" x14ac:dyDescent="0.25"/>
  <cols>
    <col min="1" max="1" width="34.5" style="436" bestFit="1" customWidth="1"/>
    <col min="2" max="2" width="8.25" style="436" customWidth="1"/>
    <col min="3" max="3" width="14.625" style="436" customWidth="1"/>
    <col min="4" max="4" width="8.625" style="436" customWidth="1"/>
    <col min="5" max="5" width="14.125" style="436" customWidth="1"/>
    <col min="6" max="8" width="9" style="436" hidden="1" customWidth="1"/>
    <col min="9" max="9" width="10" style="436" customWidth="1"/>
    <col min="10" max="10" width="1.625" style="436" customWidth="1"/>
    <col min="11" max="11" width="12.75" style="436" customWidth="1"/>
    <col min="12" max="12" width="13.375" style="436" bestFit="1" customWidth="1"/>
    <col min="13" max="16384" width="9" style="436"/>
  </cols>
  <sheetData>
    <row r="1" spans="1:13" ht="24.75" customHeight="1" x14ac:dyDescent="0.25">
      <c r="A1" s="492" t="s">
        <v>724</v>
      </c>
      <c r="B1" s="492"/>
      <c r="C1" s="448"/>
      <c r="D1" s="448"/>
      <c r="E1" s="448"/>
      <c r="F1" s="448"/>
      <c r="G1" s="448"/>
      <c r="H1" s="448"/>
      <c r="I1" s="448"/>
      <c r="K1" s="448"/>
      <c r="L1" s="448"/>
      <c r="M1" s="448"/>
    </row>
    <row r="2" spans="1:13" ht="39.75" customHeight="1" x14ac:dyDescent="0.25">
      <c r="A2" s="493" t="s">
        <v>725</v>
      </c>
      <c r="B2" s="493" t="s">
        <v>812</v>
      </c>
      <c r="C2" s="493" t="s">
        <v>494</v>
      </c>
      <c r="D2" s="493" t="s">
        <v>803</v>
      </c>
      <c r="E2" s="493" t="s">
        <v>804</v>
      </c>
      <c r="F2" s="538" t="s">
        <v>726</v>
      </c>
      <c r="G2" s="539"/>
      <c r="H2" s="540"/>
      <c r="I2" s="493" t="s">
        <v>727</v>
      </c>
      <c r="K2" s="450"/>
      <c r="L2" s="450"/>
      <c r="M2" s="450"/>
    </row>
    <row r="3" spans="1:13" x14ac:dyDescent="0.25">
      <c r="A3" s="508" t="s">
        <v>414</v>
      </c>
      <c r="B3" s="508" t="s">
        <v>531</v>
      </c>
      <c r="C3" s="508" t="s">
        <v>497</v>
      </c>
      <c r="D3" s="508" t="s">
        <v>729</v>
      </c>
      <c r="E3" s="509">
        <v>666174.6</v>
      </c>
      <c r="F3" s="510" t="s">
        <v>493</v>
      </c>
      <c r="G3" s="510" t="s">
        <v>730</v>
      </c>
      <c r="H3" s="510" t="s">
        <v>491</v>
      </c>
      <c r="I3" s="508" t="s">
        <v>731</v>
      </c>
      <c r="K3" s="533" t="s">
        <v>417</v>
      </c>
      <c r="L3" s="496">
        <f>E4+E5+E8+E9+E11+E13+E14+E15+E16+E19+E22+E23+E24+E28</f>
        <v>79777483.519999996</v>
      </c>
      <c r="M3" s="527">
        <f>COUNTIF(I3:I31, "RFFA")</f>
        <v>14</v>
      </c>
    </row>
    <row r="4" spans="1:13" x14ac:dyDescent="0.25">
      <c r="A4" s="508" t="s">
        <v>728</v>
      </c>
      <c r="B4" s="508" t="s">
        <v>531</v>
      </c>
      <c r="C4" s="508" t="s">
        <v>495</v>
      </c>
      <c r="D4" s="508" t="s">
        <v>729</v>
      </c>
      <c r="E4" s="509">
        <v>935884</v>
      </c>
      <c r="F4" s="510" t="s">
        <v>492</v>
      </c>
      <c r="G4" s="510" t="s">
        <v>493</v>
      </c>
      <c r="H4" s="510" t="s">
        <v>120</v>
      </c>
      <c r="I4" s="508" t="s">
        <v>417</v>
      </c>
      <c r="K4" s="533" t="s">
        <v>738</v>
      </c>
      <c r="L4" s="496">
        <f>E3+E6+E7+E10+E12+E30+E31</f>
        <v>9611009.1799999997</v>
      </c>
      <c r="M4" s="527">
        <f>COUNTIF(I3:I31, "Tr Bond")</f>
        <v>7</v>
      </c>
    </row>
    <row r="5" spans="1:13" x14ac:dyDescent="0.25">
      <c r="A5" s="508" t="s">
        <v>732</v>
      </c>
      <c r="B5" s="508" t="s">
        <v>802</v>
      </c>
      <c r="C5" s="508" t="s">
        <v>496</v>
      </c>
      <c r="D5" s="508" t="s">
        <v>729</v>
      </c>
      <c r="E5" s="509">
        <v>450036</v>
      </c>
      <c r="F5" s="510" t="s">
        <v>492</v>
      </c>
      <c r="G5" s="510" t="s">
        <v>493</v>
      </c>
      <c r="H5" s="510" t="s">
        <v>730</v>
      </c>
      <c r="I5" s="508" t="s">
        <v>417</v>
      </c>
      <c r="K5" s="533" t="s">
        <v>420</v>
      </c>
      <c r="L5" s="496">
        <f>E17+E18+E20+E21+E25+E26+E27+E29</f>
        <v>26526615</v>
      </c>
      <c r="M5" s="527">
        <f>COUNTIF(I3:I31, "either")</f>
        <v>8</v>
      </c>
    </row>
    <row r="6" spans="1:13" x14ac:dyDescent="0.25">
      <c r="A6" s="508" t="s">
        <v>412</v>
      </c>
      <c r="B6" s="508" t="s">
        <v>531</v>
      </c>
      <c r="C6" s="508" t="s">
        <v>497</v>
      </c>
      <c r="D6" s="508" t="s">
        <v>729</v>
      </c>
      <c r="E6" s="509">
        <v>89561.59</v>
      </c>
      <c r="F6" s="510" t="s">
        <v>493</v>
      </c>
      <c r="G6" s="510" t="s">
        <v>730</v>
      </c>
      <c r="H6" s="510" t="s">
        <v>120</v>
      </c>
      <c r="I6" s="508" t="s">
        <v>731</v>
      </c>
    </row>
    <row r="7" spans="1:13" x14ac:dyDescent="0.25">
      <c r="A7" s="508" t="s">
        <v>733</v>
      </c>
      <c r="B7" s="508" t="s">
        <v>531</v>
      </c>
      <c r="C7" s="508" t="s">
        <v>504</v>
      </c>
      <c r="D7" s="508" t="s">
        <v>729</v>
      </c>
      <c r="E7" s="509">
        <v>624250</v>
      </c>
      <c r="F7" s="510" t="s">
        <v>493</v>
      </c>
      <c r="G7" s="510" t="s">
        <v>730</v>
      </c>
      <c r="H7" s="510" t="s">
        <v>491</v>
      </c>
      <c r="I7" s="508" t="s">
        <v>731</v>
      </c>
      <c r="K7" s="528" t="s">
        <v>805</v>
      </c>
      <c r="L7" s="528" t="s">
        <v>806</v>
      </c>
      <c r="M7" s="528" t="s">
        <v>807</v>
      </c>
    </row>
    <row r="8" spans="1:13" x14ac:dyDescent="0.25">
      <c r="A8" s="508" t="s">
        <v>734</v>
      </c>
      <c r="B8" s="508" t="s">
        <v>802</v>
      </c>
      <c r="C8" s="508" t="s">
        <v>511</v>
      </c>
      <c r="D8" s="508" t="s">
        <v>729</v>
      </c>
      <c r="E8" s="509">
        <v>3497580</v>
      </c>
      <c r="F8" s="510" t="s">
        <v>493</v>
      </c>
      <c r="G8" s="510" t="s">
        <v>735</v>
      </c>
      <c r="H8" s="510" t="s">
        <v>491</v>
      </c>
      <c r="I8" s="508" t="s">
        <v>417</v>
      </c>
      <c r="K8" s="534" t="s">
        <v>808</v>
      </c>
      <c r="L8" s="522">
        <f>SUM(E3:E8)</f>
        <v>6263486.1899999995</v>
      </c>
      <c r="M8" s="529">
        <f>COUNTIF(D3:D31, "clack")</f>
        <v>6</v>
      </c>
    </row>
    <row r="9" spans="1:13" x14ac:dyDescent="0.25">
      <c r="A9" s="511" t="s">
        <v>813</v>
      </c>
      <c r="B9" s="511" t="s">
        <v>802</v>
      </c>
      <c r="C9" s="511" t="s">
        <v>509</v>
      </c>
      <c r="D9" s="511" t="s">
        <v>737</v>
      </c>
      <c r="E9" s="512">
        <v>7316079.5199999996</v>
      </c>
      <c r="F9" s="513" t="s">
        <v>493</v>
      </c>
      <c r="G9" s="513" t="s">
        <v>730</v>
      </c>
      <c r="H9" s="513" t="s">
        <v>491</v>
      </c>
      <c r="I9" s="511" t="s">
        <v>417</v>
      </c>
      <c r="K9" s="535" t="s">
        <v>809</v>
      </c>
      <c r="L9" s="523">
        <f>SUM(E9:E13)</f>
        <v>35809602.509999998</v>
      </c>
      <c r="M9" s="530">
        <f>COUNTIF(D3:D31, "mult")</f>
        <v>5</v>
      </c>
    </row>
    <row r="10" spans="1:13" x14ac:dyDescent="0.25">
      <c r="A10" s="511" t="s">
        <v>736</v>
      </c>
      <c r="B10" s="511" t="s">
        <v>531</v>
      </c>
      <c r="C10" s="511" t="s">
        <v>509</v>
      </c>
      <c r="D10" s="511" t="s">
        <v>737</v>
      </c>
      <c r="E10" s="512">
        <v>4167722.99</v>
      </c>
      <c r="F10" s="513" t="s">
        <v>493</v>
      </c>
      <c r="G10" s="513" t="s">
        <v>735</v>
      </c>
      <c r="H10" s="513" t="s">
        <v>491</v>
      </c>
      <c r="I10" s="511" t="s">
        <v>731</v>
      </c>
      <c r="K10" s="536" t="s">
        <v>743</v>
      </c>
      <c r="L10" s="524">
        <f>SUM(E14:E22)</f>
        <v>57163569</v>
      </c>
      <c r="M10" s="531">
        <f>COUNTIF(D3:D31, "port")</f>
        <v>9</v>
      </c>
    </row>
    <row r="11" spans="1:13" x14ac:dyDescent="0.25">
      <c r="A11" s="511" t="s">
        <v>479</v>
      </c>
      <c r="B11" s="511" t="s">
        <v>802</v>
      </c>
      <c r="C11" s="511" t="s">
        <v>499</v>
      </c>
      <c r="D11" s="511" t="s">
        <v>737</v>
      </c>
      <c r="E11" s="512">
        <v>20660000</v>
      </c>
      <c r="F11" s="513" t="s">
        <v>735</v>
      </c>
      <c r="G11" s="513" t="s">
        <v>491</v>
      </c>
      <c r="H11" s="513" t="s">
        <v>120</v>
      </c>
      <c r="I11" s="511" t="s">
        <v>417</v>
      </c>
      <c r="K11" s="537" t="s">
        <v>810</v>
      </c>
      <c r="L11" s="525">
        <f>SUM(E23:E31)</f>
        <v>16678450</v>
      </c>
      <c r="M11" s="532">
        <f>COUNTIF(D3:D31, "wash")</f>
        <v>9</v>
      </c>
    </row>
    <row r="12" spans="1:13" x14ac:dyDescent="0.25">
      <c r="A12" s="511" t="s">
        <v>740</v>
      </c>
      <c r="B12" s="511" t="s">
        <v>531</v>
      </c>
      <c r="C12" s="511" t="s">
        <v>510</v>
      </c>
      <c r="D12" s="511" t="s">
        <v>737</v>
      </c>
      <c r="E12" s="512">
        <v>1945800</v>
      </c>
      <c r="F12" s="513" t="s">
        <v>493</v>
      </c>
      <c r="G12" s="513" t="s">
        <v>491</v>
      </c>
      <c r="H12" s="513" t="s">
        <v>120</v>
      </c>
      <c r="I12" s="511" t="s">
        <v>731</v>
      </c>
      <c r="K12" s="486"/>
      <c r="L12" s="486"/>
      <c r="M12" s="486"/>
    </row>
    <row r="13" spans="1:13" x14ac:dyDescent="0.25">
      <c r="A13" s="511" t="s">
        <v>739</v>
      </c>
      <c r="B13" s="511" t="s">
        <v>802</v>
      </c>
      <c r="C13" s="511" t="s">
        <v>499</v>
      </c>
      <c r="D13" s="511" t="s">
        <v>737</v>
      </c>
      <c r="E13" s="512">
        <v>1720000</v>
      </c>
      <c r="F13" s="513" t="s">
        <v>493</v>
      </c>
      <c r="G13" s="513" t="s">
        <v>120</v>
      </c>
      <c r="H13" s="513"/>
      <c r="I13" s="511" t="s">
        <v>417</v>
      </c>
      <c r="K13" s="533" t="s">
        <v>747</v>
      </c>
      <c r="L13" s="496">
        <f>E4+E5+E6+E13+E23+E25+E27+E28+E29+E30+E31</f>
        <v>12588356.59</v>
      </c>
      <c r="M13" s="527">
        <v>11</v>
      </c>
    </row>
    <row r="14" spans="1:13" x14ac:dyDescent="0.25">
      <c r="A14" s="514" t="s">
        <v>741</v>
      </c>
      <c r="B14" s="514" t="s">
        <v>802</v>
      </c>
      <c r="C14" s="514" t="s">
        <v>500</v>
      </c>
      <c r="D14" s="514" t="s">
        <v>742</v>
      </c>
      <c r="E14" s="515">
        <v>7100335</v>
      </c>
      <c r="F14" s="516" t="s">
        <v>493</v>
      </c>
      <c r="G14" s="516" t="s">
        <v>730</v>
      </c>
      <c r="H14" s="516" t="s">
        <v>491</v>
      </c>
      <c r="I14" s="514" t="s">
        <v>417</v>
      </c>
      <c r="K14" s="533" t="s">
        <v>811</v>
      </c>
      <c r="L14" s="496">
        <f>E3+E7+E8+E9+E10+E11+E12+E14+E15+E16+E17+E18+E19+E20+E21+E22+E24+E26</f>
        <v>103326751.11</v>
      </c>
      <c r="M14" s="527">
        <v>18</v>
      </c>
    </row>
    <row r="15" spans="1:13" x14ac:dyDescent="0.25">
      <c r="A15" s="514" t="s">
        <v>799</v>
      </c>
      <c r="B15" s="514" t="s">
        <v>802</v>
      </c>
      <c r="C15" s="514" t="s">
        <v>500</v>
      </c>
      <c r="D15" s="514" t="s">
        <v>742</v>
      </c>
      <c r="E15" s="515">
        <v>7643201</v>
      </c>
      <c r="F15" s="516" t="s">
        <v>493</v>
      </c>
      <c r="G15" s="516" t="s">
        <v>730</v>
      </c>
      <c r="H15" s="516" t="s">
        <v>491</v>
      </c>
      <c r="I15" s="514" t="s">
        <v>417</v>
      </c>
      <c r="K15" s="486"/>
      <c r="L15" s="498"/>
      <c r="M15" s="526"/>
    </row>
    <row r="16" spans="1:13" x14ac:dyDescent="0.25">
      <c r="A16" s="514" t="s">
        <v>748</v>
      </c>
      <c r="B16" s="514" t="s">
        <v>802</v>
      </c>
      <c r="C16" s="514" t="s">
        <v>500</v>
      </c>
      <c r="D16" s="514" t="s">
        <v>742</v>
      </c>
      <c r="E16" s="515">
        <v>10692227</v>
      </c>
      <c r="F16" s="516" t="s">
        <v>493</v>
      </c>
      <c r="G16" s="516" t="s">
        <v>730</v>
      </c>
      <c r="H16" s="516" t="s">
        <v>491</v>
      </c>
      <c r="I16" s="514" t="s">
        <v>417</v>
      </c>
      <c r="K16" s="533" t="s">
        <v>531</v>
      </c>
      <c r="L16" s="496">
        <f>E3+E4+E6+E7+E10+E12+E17+E18+E20+E21+E24+E25+E26+E27+E28+E29+E30+E31</f>
        <v>40454788.18</v>
      </c>
      <c r="M16" s="527">
        <f>COUNTIF(B3:B31, "trail")</f>
        <v>18</v>
      </c>
    </row>
    <row r="17" spans="1:13" x14ac:dyDescent="0.25">
      <c r="A17" s="514" t="s">
        <v>745</v>
      </c>
      <c r="B17" s="514" t="s">
        <v>531</v>
      </c>
      <c r="C17" s="514" t="s">
        <v>500</v>
      </c>
      <c r="D17" s="514" t="s">
        <v>742</v>
      </c>
      <c r="E17" s="515">
        <v>6698345</v>
      </c>
      <c r="F17" s="516" t="s">
        <v>493</v>
      </c>
      <c r="G17" s="516" t="s">
        <v>730</v>
      </c>
      <c r="H17" s="516" t="s">
        <v>491</v>
      </c>
      <c r="I17" s="514" t="s">
        <v>420</v>
      </c>
      <c r="K17" s="533" t="s">
        <v>802</v>
      </c>
      <c r="L17" s="496">
        <f>E5+E8+E9+E11+E13+E14+E15+E16+E19+E22+E23</f>
        <v>75460319.519999996</v>
      </c>
      <c r="M17" s="527">
        <f>COUNTIF(B3:B31, "street")</f>
        <v>11</v>
      </c>
    </row>
    <row r="18" spans="1:13" x14ac:dyDescent="0.25">
      <c r="A18" s="514" t="s">
        <v>419</v>
      </c>
      <c r="B18" s="514" t="s">
        <v>531</v>
      </c>
      <c r="C18" s="514" t="s">
        <v>498</v>
      </c>
      <c r="D18" s="514" t="s">
        <v>742</v>
      </c>
      <c r="E18" s="515">
        <v>2161124</v>
      </c>
      <c r="F18" s="516" t="s">
        <v>493</v>
      </c>
      <c r="G18" s="516" t="s">
        <v>730</v>
      </c>
      <c r="H18" s="516" t="s">
        <v>491</v>
      </c>
      <c r="I18" s="514" t="s">
        <v>420</v>
      </c>
    </row>
    <row r="19" spans="1:13" x14ac:dyDescent="0.25">
      <c r="A19" s="514" t="s">
        <v>746</v>
      </c>
      <c r="B19" s="514" t="s">
        <v>802</v>
      </c>
      <c r="C19" s="514" t="s">
        <v>500</v>
      </c>
      <c r="D19" s="514" t="s">
        <v>742</v>
      </c>
      <c r="E19" s="515">
        <v>5532955</v>
      </c>
      <c r="F19" s="516" t="s">
        <v>493</v>
      </c>
      <c r="G19" s="516" t="s">
        <v>730</v>
      </c>
      <c r="H19" s="516" t="s">
        <v>491</v>
      </c>
      <c r="I19" s="514" t="s">
        <v>417</v>
      </c>
    </row>
    <row r="20" spans="1:13" x14ac:dyDescent="0.25">
      <c r="A20" s="514" t="s">
        <v>751</v>
      </c>
      <c r="B20" s="514" t="s">
        <v>531</v>
      </c>
      <c r="C20" s="514" t="s">
        <v>498</v>
      </c>
      <c r="D20" s="514" t="s">
        <v>742</v>
      </c>
      <c r="E20" s="515">
        <v>2745541</v>
      </c>
      <c r="F20" s="516" t="s">
        <v>493</v>
      </c>
      <c r="G20" s="516" t="s">
        <v>730</v>
      </c>
      <c r="H20" s="516" t="s">
        <v>491</v>
      </c>
      <c r="I20" s="514" t="s">
        <v>420</v>
      </c>
    </row>
    <row r="21" spans="1:13" x14ac:dyDescent="0.25">
      <c r="A21" s="514" t="s">
        <v>750</v>
      </c>
      <c r="B21" s="514" t="s">
        <v>531</v>
      </c>
      <c r="C21" s="514" t="s">
        <v>498</v>
      </c>
      <c r="D21" s="514" t="s">
        <v>742</v>
      </c>
      <c r="E21" s="515">
        <v>4465605</v>
      </c>
      <c r="F21" s="516" t="s">
        <v>493</v>
      </c>
      <c r="G21" s="516" t="s">
        <v>730</v>
      </c>
      <c r="H21" s="516" t="s">
        <v>491</v>
      </c>
      <c r="I21" s="514" t="s">
        <v>420</v>
      </c>
    </row>
    <row r="22" spans="1:13" x14ac:dyDescent="0.25">
      <c r="A22" s="514" t="s">
        <v>749</v>
      </c>
      <c r="B22" s="514" t="s">
        <v>802</v>
      </c>
      <c r="C22" s="514" t="s">
        <v>500</v>
      </c>
      <c r="D22" s="514" t="s">
        <v>742</v>
      </c>
      <c r="E22" s="515">
        <v>10124236</v>
      </c>
      <c r="F22" s="516" t="s">
        <v>493</v>
      </c>
      <c r="G22" s="516" t="s">
        <v>730</v>
      </c>
      <c r="H22" s="516" t="s">
        <v>491</v>
      </c>
      <c r="I22" s="514" t="s">
        <v>417</v>
      </c>
      <c r="K22" s="486"/>
      <c r="L22" s="486"/>
      <c r="M22" s="486"/>
    </row>
    <row r="23" spans="1:13" x14ac:dyDescent="0.25">
      <c r="A23" s="517" t="s">
        <v>752</v>
      </c>
      <c r="B23" s="517" t="s">
        <v>802</v>
      </c>
      <c r="C23" s="517" t="s">
        <v>502</v>
      </c>
      <c r="D23" s="517" t="s">
        <v>744</v>
      </c>
      <c r="E23" s="518">
        <v>723670</v>
      </c>
      <c r="F23" s="519" t="s">
        <v>492</v>
      </c>
      <c r="G23" s="519"/>
      <c r="H23" s="519"/>
      <c r="I23" s="517" t="s">
        <v>417</v>
      </c>
      <c r="K23" s="486"/>
      <c r="L23" s="486"/>
      <c r="M23" s="486"/>
    </row>
    <row r="24" spans="1:13" x14ac:dyDescent="0.25">
      <c r="A24" s="517" t="s">
        <v>756</v>
      </c>
      <c r="B24" s="517" t="s">
        <v>531</v>
      </c>
      <c r="C24" s="517" t="s">
        <v>503</v>
      </c>
      <c r="D24" s="517" t="s">
        <v>744</v>
      </c>
      <c r="E24" s="518">
        <v>1774575</v>
      </c>
      <c r="F24" s="519" t="s">
        <v>491</v>
      </c>
      <c r="G24" s="519"/>
      <c r="H24" s="519"/>
      <c r="I24" s="517" t="s">
        <v>417</v>
      </c>
      <c r="K24" s="486"/>
      <c r="L24" s="486"/>
      <c r="M24" s="486"/>
    </row>
    <row r="25" spans="1:13" x14ac:dyDescent="0.25">
      <c r="A25" s="517" t="s">
        <v>754</v>
      </c>
      <c r="B25" s="517" t="s">
        <v>531</v>
      </c>
      <c r="C25" s="517" t="s">
        <v>501</v>
      </c>
      <c r="D25" s="517" t="s">
        <v>744</v>
      </c>
      <c r="E25" s="518">
        <v>4500000</v>
      </c>
      <c r="F25" s="519" t="s">
        <v>492</v>
      </c>
      <c r="G25" s="519" t="s">
        <v>493</v>
      </c>
      <c r="H25" s="519" t="s">
        <v>730</v>
      </c>
      <c r="I25" s="517" t="s">
        <v>420</v>
      </c>
      <c r="K25" s="486"/>
      <c r="L25" s="486"/>
      <c r="M25" s="486"/>
    </row>
    <row r="26" spans="1:13" x14ac:dyDescent="0.25">
      <c r="A26" s="517" t="s">
        <v>470</v>
      </c>
      <c r="B26" s="517" t="s">
        <v>531</v>
      </c>
      <c r="C26" s="517" t="s">
        <v>508</v>
      </c>
      <c r="D26" s="517" t="s">
        <v>744</v>
      </c>
      <c r="E26" s="518">
        <v>5511000</v>
      </c>
      <c r="F26" s="519" t="s">
        <v>493</v>
      </c>
      <c r="G26" s="519" t="s">
        <v>735</v>
      </c>
      <c r="H26" s="519" t="s">
        <v>491</v>
      </c>
      <c r="I26" s="517" t="s">
        <v>420</v>
      </c>
      <c r="K26" s="486"/>
      <c r="L26" s="486"/>
      <c r="M26" s="486"/>
    </row>
    <row r="27" spans="1:13" x14ac:dyDescent="0.25">
      <c r="A27" s="517" t="s">
        <v>753</v>
      </c>
      <c r="B27" s="517" t="s">
        <v>531</v>
      </c>
      <c r="C27" s="517" t="s">
        <v>506</v>
      </c>
      <c r="D27" s="517" t="s">
        <v>744</v>
      </c>
      <c r="E27" s="518">
        <v>200000</v>
      </c>
      <c r="F27" s="519" t="s">
        <v>492</v>
      </c>
      <c r="G27" s="519"/>
      <c r="H27" s="519"/>
      <c r="I27" s="517" t="s">
        <v>420</v>
      </c>
      <c r="K27" s="486"/>
      <c r="L27" s="486"/>
      <c r="M27" s="486"/>
    </row>
    <row r="28" spans="1:13" x14ac:dyDescent="0.25">
      <c r="A28" s="517" t="s">
        <v>757</v>
      </c>
      <c r="B28" s="517" t="s">
        <v>531</v>
      </c>
      <c r="C28" s="517" t="s">
        <v>507</v>
      </c>
      <c r="D28" s="517" t="s">
        <v>744</v>
      </c>
      <c r="E28" s="518">
        <v>1606705</v>
      </c>
      <c r="F28" s="519" t="s">
        <v>492</v>
      </c>
      <c r="G28" s="519"/>
      <c r="H28" s="519"/>
      <c r="I28" s="517" t="s">
        <v>417</v>
      </c>
      <c r="K28" s="486"/>
      <c r="L28" s="486"/>
      <c r="M28" s="486"/>
    </row>
    <row r="29" spans="1:13" x14ac:dyDescent="0.25">
      <c r="A29" s="517" t="s">
        <v>758</v>
      </c>
      <c r="B29" s="517" t="s">
        <v>531</v>
      </c>
      <c r="C29" s="517" t="s">
        <v>507</v>
      </c>
      <c r="D29" s="517" t="s">
        <v>744</v>
      </c>
      <c r="E29" s="518">
        <v>245000</v>
      </c>
      <c r="F29" s="519" t="s">
        <v>492</v>
      </c>
      <c r="G29" s="519"/>
      <c r="H29" s="519"/>
      <c r="I29" s="517" t="s">
        <v>420</v>
      </c>
      <c r="K29" s="486"/>
      <c r="L29" s="486"/>
      <c r="M29" s="486"/>
    </row>
    <row r="30" spans="1:13" x14ac:dyDescent="0.25">
      <c r="A30" s="517" t="s">
        <v>468</v>
      </c>
      <c r="B30" s="517" t="s">
        <v>531</v>
      </c>
      <c r="C30" s="517" t="s">
        <v>503</v>
      </c>
      <c r="D30" s="517" t="s">
        <v>744</v>
      </c>
      <c r="E30" s="518">
        <v>1907500</v>
      </c>
      <c r="F30" s="519" t="s">
        <v>493</v>
      </c>
      <c r="G30" s="519"/>
      <c r="H30" s="519"/>
      <c r="I30" s="517" t="s">
        <v>731</v>
      </c>
      <c r="K30" s="486"/>
      <c r="L30" s="486"/>
      <c r="M30" s="486"/>
    </row>
    <row r="31" spans="1:13" x14ac:dyDescent="0.25">
      <c r="A31" s="517" t="s">
        <v>755</v>
      </c>
      <c r="B31" s="517" t="s">
        <v>531</v>
      </c>
      <c r="C31" s="520" t="s">
        <v>505</v>
      </c>
      <c r="D31" s="520" t="s">
        <v>744</v>
      </c>
      <c r="E31" s="521">
        <v>210000</v>
      </c>
      <c r="F31" s="519" t="s">
        <v>492</v>
      </c>
      <c r="G31" s="519" t="s">
        <v>493</v>
      </c>
      <c r="H31" s="519" t="s">
        <v>735</v>
      </c>
      <c r="I31" s="517" t="s">
        <v>731</v>
      </c>
      <c r="K31" s="486"/>
      <c r="L31" s="486"/>
      <c r="M31" s="486"/>
    </row>
    <row r="32" spans="1:13" s="426" customFormat="1" ht="18.75" customHeight="1" x14ac:dyDescent="0.25">
      <c r="A32" s="448"/>
      <c r="B32" s="448"/>
      <c r="C32" s="501"/>
      <c r="D32" s="502" t="s">
        <v>759</v>
      </c>
      <c r="E32" s="503">
        <f>SUM(E3:E31)</f>
        <v>115915107.7</v>
      </c>
      <c r="F32" s="448"/>
      <c r="G32" s="448"/>
      <c r="H32" s="448"/>
      <c r="I32" s="448"/>
      <c r="K32" s="448"/>
      <c r="L32" s="448"/>
      <c r="M32" s="448"/>
    </row>
  </sheetData>
  <sortState xmlns:xlrd2="http://schemas.microsoft.com/office/spreadsheetml/2017/richdata2" ref="A3:I31">
    <sortCondition ref="D3:D31"/>
  </sortState>
  <mergeCells count="1">
    <mergeCell ref="F2:H2"/>
  </mergeCells>
  <dataValidations count="5">
    <dataValidation type="list" allowBlank="1" showInputMessage="1" showErrorMessage="1" sqref="F4:F9 G16:G17 G28 H31 H14:H29 F11:F31 G30:G31 G3:H13" xr:uid="{CD955CF3-5B6D-48A1-BC51-06B4C830B273}">
      <formula1>"choose from list, Plan, PD, ROW, Const, Other"</formula1>
    </dataValidation>
    <dataValidation type="list" allowBlank="1" showInputMessage="1" showErrorMessage="1" sqref="F10" xr:uid="{A6F44244-008C-47FF-8C8A-990EF71CB239}">
      <formula1>", Plan, PD, ROW, Const, Other"</formula1>
    </dataValidation>
    <dataValidation type="list" allowBlank="1" showInputMessage="1" showErrorMessage="1" sqref="F3 G14:G15 G18:G27 G29 H30" xr:uid="{C3973CF7-79E3-403A-BF91-E5901951E164}">
      <formula1>", Plan, PD, ROW/Util, Const, Other"</formula1>
    </dataValidation>
    <dataValidation type="list" allowBlank="1" showInputMessage="1" showErrorMessage="1" sqref="D3:D31" xr:uid="{C2A84616-85E0-4789-9B56-92EAA4C968A0}">
      <formula1>"choose from list, Clack, Mult, Port, Wash"</formula1>
    </dataValidation>
    <dataValidation type="list" allowBlank="1" showInputMessage="1" showErrorMessage="1" sqref="I3:J31" xr:uid="{D0315A34-6FDF-4120-AE93-2022EDBBEBAC}">
      <formula1>"choose from list, RFFA, Tr Bond, Either"</formula1>
    </dataValidation>
  </dataValidations>
  <pageMargins left="0.25" right="0.25" top="0.75" bottom="0.75" header="0.3" footer="0.3"/>
  <pageSetup scale="81"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DAD6-F683-4E2F-8CDC-8EF819E5330B}">
  <dimension ref="A1:O153"/>
  <sheetViews>
    <sheetView workbookViewId="0">
      <pane ySplit="1" topLeftCell="A122" activePane="bottomLeft" state="frozen"/>
      <selection pane="bottomLeft" activeCell="A2" sqref="A2:XFD2"/>
    </sheetView>
  </sheetViews>
  <sheetFormatPr defaultColWidth="9" defaultRowHeight="12.75" x14ac:dyDescent="0.2"/>
  <cols>
    <col min="1" max="1" width="45.5" style="60" customWidth="1"/>
    <col min="2" max="11" width="4.625" style="89" customWidth="1"/>
    <col min="12" max="13" width="4.625" style="88" customWidth="1"/>
    <col min="14" max="16384" width="9" style="60"/>
  </cols>
  <sheetData>
    <row r="1" spans="1:13" s="86" customFormat="1" ht="25.5" customHeight="1" thickBot="1" x14ac:dyDescent="0.3">
      <c r="A1" s="85" t="s">
        <v>418</v>
      </c>
      <c r="B1" s="601" t="s">
        <v>253</v>
      </c>
      <c r="C1" s="601"/>
      <c r="D1" s="602" t="s">
        <v>254</v>
      </c>
      <c r="E1" s="602"/>
      <c r="F1" s="603" t="s">
        <v>255</v>
      </c>
      <c r="G1" s="603"/>
      <c r="H1" s="632" t="s">
        <v>256</v>
      </c>
      <c r="I1" s="632"/>
      <c r="J1" s="605" t="s">
        <v>257</v>
      </c>
      <c r="K1" s="606"/>
      <c r="L1" s="626" t="s">
        <v>258</v>
      </c>
      <c r="M1" s="627"/>
    </row>
    <row r="2" spans="1:13" ht="13.5" thickBot="1" x14ac:dyDescent="0.25">
      <c r="A2" s="87" t="s">
        <v>259</v>
      </c>
      <c r="L2" s="89"/>
      <c r="M2" s="89"/>
    </row>
    <row r="3" spans="1:13" x14ac:dyDescent="0.2">
      <c r="A3" s="90" t="s">
        <v>260</v>
      </c>
      <c r="B3" s="141"/>
      <c r="C3" s="142"/>
      <c r="D3" s="143"/>
      <c r="E3" s="142"/>
      <c r="F3" s="178"/>
      <c r="G3" s="142"/>
      <c r="H3" s="191"/>
      <c r="I3" s="142"/>
      <c r="J3" s="164"/>
      <c r="K3" s="165"/>
      <c r="L3" s="89"/>
      <c r="M3" s="89"/>
    </row>
    <row r="4" spans="1:13" x14ac:dyDescent="0.2">
      <c r="A4" s="95" t="s">
        <v>261</v>
      </c>
      <c r="B4" s="144" t="s">
        <v>205</v>
      </c>
      <c r="C4" s="145">
        <f>IF(B4="Y", 2, 0)</f>
        <v>0</v>
      </c>
      <c r="D4" s="146" t="s">
        <v>205</v>
      </c>
      <c r="E4" s="145">
        <f t="shared" ref="E4:E5" si="0">IF(D4="Y", 2, 0)</f>
        <v>0</v>
      </c>
      <c r="F4" s="179" t="s">
        <v>205</v>
      </c>
      <c r="G4" s="145">
        <f t="shared" ref="G4:G7" si="1">IF(F4="Y", 1, 0)</f>
        <v>0</v>
      </c>
      <c r="H4" s="192" t="s">
        <v>205</v>
      </c>
      <c r="I4" s="145">
        <f t="shared" ref="I4:I5" si="2">IF(H4="Y", 1, 0)</f>
        <v>0</v>
      </c>
      <c r="J4" s="166" t="s">
        <v>205</v>
      </c>
      <c r="K4" s="167">
        <f>IF(J4="Y", -1, 0)</f>
        <v>0</v>
      </c>
      <c r="L4" s="89"/>
      <c r="M4" s="89"/>
    </row>
    <row r="5" spans="1:13" x14ac:dyDescent="0.2">
      <c r="A5" s="95" t="s">
        <v>262</v>
      </c>
      <c r="B5" s="144" t="s">
        <v>205</v>
      </c>
      <c r="C5" s="145">
        <f>IF(B5="Y", 1, 0)</f>
        <v>0</v>
      </c>
      <c r="D5" s="146" t="s">
        <v>205</v>
      </c>
      <c r="E5" s="145">
        <f t="shared" si="0"/>
        <v>0</v>
      </c>
      <c r="F5" s="179" t="s">
        <v>205</v>
      </c>
      <c r="G5" s="145">
        <f t="shared" si="1"/>
        <v>0</v>
      </c>
      <c r="H5" s="192" t="s">
        <v>205</v>
      </c>
      <c r="I5" s="145">
        <f t="shared" si="2"/>
        <v>0</v>
      </c>
      <c r="J5" s="166" t="s">
        <v>205</v>
      </c>
      <c r="K5" s="167">
        <f>IF(J5="Y", -1, 0)</f>
        <v>0</v>
      </c>
      <c r="L5" s="89"/>
      <c r="M5" s="89"/>
    </row>
    <row r="6" spans="1:13" x14ac:dyDescent="0.2">
      <c r="A6" s="100" t="s">
        <v>403</v>
      </c>
      <c r="B6" s="144"/>
      <c r="C6" s="145"/>
      <c r="D6" s="146"/>
      <c r="E6" s="145"/>
      <c r="F6" s="179"/>
      <c r="G6" s="145"/>
      <c r="H6" s="192"/>
      <c r="I6" s="145"/>
      <c r="J6" s="166"/>
      <c r="K6" s="167"/>
      <c r="L6" s="89"/>
      <c r="M6" s="89"/>
    </row>
    <row r="7" spans="1:13" x14ac:dyDescent="0.2">
      <c r="A7" s="101" t="s">
        <v>263</v>
      </c>
      <c r="B7" s="144" t="s">
        <v>205</v>
      </c>
      <c r="C7" s="145">
        <f>IF(B7="Y", -1, 0)</f>
        <v>0</v>
      </c>
      <c r="D7" s="146" t="s">
        <v>205</v>
      </c>
      <c r="E7" s="145">
        <f>IF(D7="Y", -1, 0)</f>
        <v>0</v>
      </c>
      <c r="F7" s="179" t="s">
        <v>205</v>
      </c>
      <c r="G7" s="145">
        <f t="shared" si="1"/>
        <v>0</v>
      </c>
      <c r="H7" s="192" t="s">
        <v>205</v>
      </c>
      <c r="I7" s="145">
        <f t="shared" ref="I7" si="3">IF(H7="Y", 2, 0)</f>
        <v>0</v>
      </c>
      <c r="J7" s="166" t="s">
        <v>205</v>
      </c>
      <c r="K7" s="167">
        <f>IF(J7="Y", 2, 0)</f>
        <v>0</v>
      </c>
      <c r="L7" s="89"/>
      <c r="M7" s="89"/>
    </row>
    <row r="8" spans="1:13" x14ac:dyDescent="0.2">
      <c r="A8" s="101" t="s">
        <v>264</v>
      </c>
      <c r="B8" s="144" t="s">
        <v>205</v>
      </c>
      <c r="C8" s="145">
        <f t="shared" ref="C8:K9" si="4">IF(B8="Y", 1, 0)</f>
        <v>0</v>
      </c>
      <c r="D8" s="146" t="s">
        <v>205</v>
      </c>
      <c r="E8" s="145">
        <f t="shared" si="4"/>
        <v>0</v>
      </c>
      <c r="F8" s="179" t="s">
        <v>205</v>
      </c>
      <c r="G8" s="145">
        <f t="shared" si="4"/>
        <v>0</v>
      </c>
      <c r="H8" s="192" t="s">
        <v>205</v>
      </c>
      <c r="I8" s="145">
        <f t="shared" si="4"/>
        <v>0</v>
      </c>
      <c r="J8" s="166" t="s">
        <v>205</v>
      </c>
      <c r="K8" s="167">
        <f t="shared" si="4"/>
        <v>0</v>
      </c>
      <c r="L8" s="89"/>
      <c r="M8" s="89"/>
    </row>
    <row r="9" spans="1:13" x14ac:dyDescent="0.2">
      <c r="A9" s="101" t="s">
        <v>265</v>
      </c>
      <c r="B9" s="144" t="s">
        <v>205</v>
      </c>
      <c r="C9" s="145">
        <f t="shared" ref="C9" si="5">IF(B9="Y", 2, 0)</f>
        <v>0</v>
      </c>
      <c r="D9" s="146" t="s">
        <v>205</v>
      </c>
      <c r="E9" s="145">
        <f t="shared" ref="E9" si="6">IF(D9="Y", 2, 0)</f>
        <v>0</v>
      </c>
      <c r="F9" s="179" t="s">
        <v>205</v>
      </c>
      <c r="G9" s="145">
        <f t="shared" si="4"/>
        <v>0</v>
      </c>
      <c r="H9" s="192" t="s">
        <v>205</v>
      </c>
      <c r="I9" s="145">
        <f t="shared" si="4"/>
        <v>0</v>
      </c>
      <c r="J9" s="166" t="s">
        <v>205</v>
      </c>
      <c r="K9" s="167">
        <f t="shared" si="4"/>
        <v>0</v>
      </c>
      <c r="L9" s="89"/>
      <c r="M9" s="89"/>
    </row>
    <row r="10" spans="1:13" x14ac:dyDescent="0.2">
      <c r="A10" s="102" t="s">
        <v>266</v>
      </c>
      <c r="B10" s="144" t="s">
        <v>205</v>
      </c>
      <c r="C10" s="145">
        <f>IF(B10="Y", 1, 0)</f>
        <v>0</v>
      </c>
      <c r="D10" s="146" t="s">
        <v>205</v>
      </c>
      <c r="E10" s="145">
        <f>IF(D10="Y", 1, 0)</f>
        <v>0</v>
      </c>
      <c r="F10" s="179" t="s">
        <v>205</v>
      </c>
      <c r="G10" s="145">
        <f>IF(F10="Y", 1, 0)</f>
        <v>0</v>
      </c>
      <c r="H10" s="192" t="s">
        <v>205</v>
      </c>
      <c r="I10" s="145">
        <f>IF(H10="Y", 1, 0)</f>
        <v>0</v>
      </c>
      <c r="J10" s="166" t="s">
        <v>205</v>
      </c>
      <c r="K10" s="167">
        <f>IF(J10="Y", 1, 0)</f>
        <v>0</v>
      </c>
      <c r="L10" s="89"/>
      <c r="M10" s="89"/>
    </row>
    <row r="11" spans="1:13" x14ac:dyDescent="0.2">
      <c r="A11" s="100" t="s">
        <v>404</v>
      </c>
      <c r="B11" s="144"/>
      <c r="C11" s="145"/>
      <c r="D11" s="146"/>
      <c r="E11" s="145"/>
      <c r="F11" s="179"/>
      <c r="G11" s="145"/>
      <c r="H11" s="192"/>
      <c r="I11" s="145"/>
      <c r="J11" s="166"/>
      <c r="K11" s="167"/>
      <c r="L11" s="89"/>
      <c r="M11" s="89"/>
    </row>
    <row r="12" spans="1:13" x14ac:dyDescent="0.2">
      <c r="A12" s="101" t="s">
        <v>267</v>
      </c>
      <c r="B12" s="144" t="s">
        <v>205</v>
      </c>
      <c r="C12" s="145">
        <f>IF(B12="Y", -1, 0)</f>
        <v>0</v>
      </c>
      <c r="D12" s="146" t="s">
        <v>205</v>
      </c>
      <c r="E12" s="145">
        <f>IF(D12="Y", -1, 0)</f>
        <v>0</v>
      </c>
      <c r="F12" s="179" t="s">
        <v>205</v>
      </c>
      <c r="G12" s="145">
        <f>IF(F12="Y", -1, 0)</f>
        <v>0</v>
      </c>
      <c r="H12" s="192" t="s">
        <v>205</v>
      </c>
      <c r="I12" s="145">
        <f>IF(H12="Y", -1, 0)</f>
        <v>0</v>
      </c>
      <c r="J12" s="166" t="s">
        <v>205</v>
      </c>
      <c r="K12" s="167">
        <f>IF(J12="Y", 1, 0)</f>
        <v>0</v>
      </c>
      <c r="L12" s="89"/>
      <c r="M12" s="89"/>
    </row>
    <row r="13" spans="1:13" ht="13.5" thickBot="1" x14ac:dyDescent="0.25">
      <c r="A13" s="103" t="s">
        <v>268</v>
      </c>
      <c r="B13" s="147" t="s">
        <v>205</v>
      </c>
      <c r="C13" s="148">
        <f t="shared" ref="C13" si="7">IF(B13="Y", 2, 0)</f>
        <v>0</v>
      </c>
      <c r="D13" s="149" t="s">
        <v>205</v>
      </c>
      <c r="E13" s="148">
        <f t="shared" ref="E13" si="8">IF(D13="Y", 2, 0)</f>
        <v>0</v>
      </c>
      <c r="F13" s="180" t="s">
        <v>205</v>
      </c>
      <c r="G13" s="148">
        <f t="shared" ref="G13" si="9">IF(F13="Y", 2, 0)</f>
        <v>0</v>
      </c>
      <c r="H13" s="193" t="s">
        <v>205</v>
      </c>
      <c r="I13" s="148">
        <f t="shared" ref="I13" si="10">IF(H13="Y", 2, 0)</f>
        <v>0</v>
      </c>
      <c r="J13" s="168" t="s">
        <v>205</v>
      </c>
      <c r="K13" s="169">
        <f t="shared" ref="K13" si="11">IF(J13="Y", 2, 0)</f>
        <v>0</v>
      </c>
      <c r="L13" s="89"/>
      <c r="M13" s="89"/>
    </row>
    <row r="14" spans="1:13" ht="13.5" thickBot="1" x14ac:dyDescent="0.25">
      <c r="A14" s="87" t="s">
        <v>269</v>
      </c>
      <c r="B14" s="150"/>
      <c r="D14" s="151"/>
      <c r="F14" s="181"/>
      <c r="H14" s="194"/>
      <c r="J14" s="170"/>
      <c r="L14" s="89"/>
      <c r="M14" s="89"/>
    </row>
    <row r="15" spans="1:13" x14ac:dyDescent="0.2">
      <c r="A15" s="90" t="s">
        <v>270</v>
      </c>
      <c r="B15" s="141" t="s">
        <v>205</v>
      </c>
      <c r="C15" s="142">
        <f>IF(B15="Y", -1, 0)</f>
        <v>0</v>
      </c>
      <c r="D15" s="143" t="s">
        <v>205</v>
      </c>
      <c r="E15" s="142">
        <f>IF(D15="Y", -1, 0)</f>
        <v>0</v>
      </c>
      <c r="F15" s="178" t="s">
        <v>205</v>
      </c>
      <c r="G15" s="142">
        <f>IF(F15="Y", -1, 0)</f>
        <v>0</v>
      </c>
      <c r="H15" s="191" t="s">
        <v>205</v>
      </c>
      <c r="I15" s="142">
        <f>IF(H15="Y", -1, 0)</f>
        <v>0</v>
      </c>
      <c r="J15" s="164" t="s">
        <v>205</v>
      </c>
      <c r="K15" s="165">
        <f>IF(J15="Y", -1, 0)</f>
        <v>0</v>
      </c>
      <c r="L15" s="89"/>
      <c r="M15" s="89"/>
    </row>
    <row r="16" spans="1:13" x14ac:dyDescent="0.2">
      <c r="A16" s="100" t="s">
        <v>271</v>
      </c>
      <c r="B16" s="144" t="s">
        <v>205</v>
      </c>
      <c r="C16" s="145">
        <f>IF(B16="Y", 2, 0)</f>
        <v>0</v>
      </c>
      <c r="D16" s="146" t="s">
        <v>205</v>
      </c>
      <c r="E16" s="145">
        <f>IF(D16="Y", 2, 0)</f>
        <v>0</v>
      </c>
      <c r="F16" s="179" t="s">
        <v>205</v>
      </c>
      <c r="G16" s="145">
        <f>IF(F16="Y", 2, 0)</f>
        <v>0</v>
      </c>
      <c r="H16" s="192" t="s">
        <v>205</v>
      </c>
      <c r="I16" s="145">
        <f>IF(H16="Y", 2, 0)</f>
        <v>0</v>
      </c>
      <c r="J16" s="166" t="s">
        <v>205</v>
      </c>
      <c r="K16" s="167">
        <f>IF(J16="Y", 2, 0)</f>
        <v>0</v>
      </c>
      <c r="L16" s="89"/>
      <c r="M16" s="89"/>
    </row>
    <row r="17" spans="1:13" x14ac:dyDescent="0.2">
      <c r="A17" s="100" t="s">
        <v>272</v>
      </c>
      <c r="B17" s="144" t="s">
        <v>205</v>
      </c>
      <c r="C17" s="145">
        <f>IF(B17="Y", 2, 0)</f>
        <v>0</v>
      </c>
      <c r="D17" s="146" t="s">
        <v>205</v>
      </c>
      <c r="E17" s="145">
        <f>IF(D17="Y", 2, 0)</f>
        <v>0</v>
      </c>
      <c r="F17" s="179" t="s">
        <v>205</v>
      </c>
      <c r="G17" s="145">
        <f t="shared" ref="G17" si="12">IF(F17="Y", 1, 0)</f>
        <v>0</v>
      </c>
      <c r="H17" s="192" t="s">
        <v>205</v>
      </c>
      <c r="I17" s="145">
        <f t="shared" ref="I17" si="13">IF(H17="Y", 1, 0)</f>
        <v>0</v>
      </c>
      <c r="J17" s="166" t="s">
        <v>205</v>
      </c>
      <c r="K17" s="167">
        <f>IF(J17="Y", -1, 0)</f>
        <v>0</v>
      </c>
      <c r="L17" s="89"/>
      <c r="M17" s="89"/>
    </row>
    <row r="18" spans="1:13" x14ac:dyDescent="0.2">
      <c r="A18" s="100" t="s">
        <v>273</v>
      </c>
      <c r="B18" s="144" t="s">
        <v>205</v>
      </c>
      <c r="C18" s="145">
        <f>IF(B18="Y", -1, 0)</f>
        <v>0</v>
      </c>
      <c r="D18" s="146" t="s">
        <v>205</v>
      </c>
      <c r="E18" s="145">
        <f>IF(D18="Y", -1, 0)</f>
        <v>0</v>
      </c>
      <c r="F18" s="179" t="s">
        <v>205</v>
      </c>
      <c r="G18" s="145">
        <f>IF(F18="Y", -1, 0)</f>
        <v>0</v>
      </c>
      <c r="H18" s="192" t="s">
        <v>205</v>
      </c>
      <c r="I18" s="145">
        <f>IF(H18="Y", -1, 0)</f>
        <v>0</v>
      </c>
      <c r="J18" s="166" t="s">
        <v>205</v>
      </c>
      <c r="K18" s="167">
        <f>IF(J18="Y", 2, 0)</f>
        <v>0</v>
      </c>
      <c r="L18" s="89"/>
      <c r="M18" s="89"/>
    </row>
    <row r="19" spans="1:13" x14ac:dyDescent="0.2">
      <c r="A19" s="100" t="s">
        <v>274</v>
      </c>
      <c r="B19" s="144" t="s">
        <v>205</v>
      </c>
      <c r="C19" s="145">
        <f>IF(B19="Y", 2, 0)</f>
        <v>0</v>
      </c>
      <c r="D19" s="146" t="s">
        <v>205</v>
      </c>
      <c r="E19" s="145">
        <f>IF(D19="Y", 2, 0)</f>
        <v>0</v>
      </c>
      <c r="F19" s="179" t="s">
        <v>205</v>
      </c>
      <c r="G19" s="145">
        <f>IF(F19="Y", 2, 0)</f>
        <v>0</v>
      </c>
      <c r="H19" s="192" t="s">
        <v>205</v>
      </c>
      <c r="I19" s="145">
        <f>IF(H19="Y", 2, 0)</f>
        <v>0</v>
      </c>
      <c r="J19" s="166" t="s">
        <v>205</v>
      </c>
      <c r="K19" s="167">
        <f>IF(J19="Y", 1, 0)</f>
        <v>0</v>
      </c>
      <c r="L19" s="89"/>
      <c r="M19" s="89"/>
    </row>
    <row r="20" spans="1:13" x14ac:dyDescent="0.2">
      <c r="A20" s="100" t="s">
        <v>275</v>
      </c>
      <c r="B20" s="144" t="s">
        <v>205</v>
      </c>
      <c r="C20" s="145">
        <f>IF(B20="Y", 2, 0)</f>
        <v>0</v>
      </c>
      <c r="D20" s="146" t="s">
        <v>205</v>
      </c>
      <c r="E20" s="145">
        <f>IF(D20="Y", 2, 0)</f>
        <v>0</v>
      </c>
      <c r="F20" s="179" t="s">
        <v>205</v>
      </c>
      <c r="G20" s="145">
        <f>IF(F20="Y", 2, 0)</f>
        <v>0</v>
      </c>
      <c r="H20" s="192" t="s">
        <v>205</v>
      </c>
      <c r="I20" s="145">
        <f>IF(H20="Y", 2, 0)</f>
        <v>0</v>
      </c>
      <c r="J20" s="166" t="s">
        <v>205</v>
      </c>
      <c r="K20" s="167">
        <f>IF(J20="Y", 2, 0)</f>
        <v>0</v>
      </c>
      <c r="L20" s="89"/>
      <c r="M20" s="89"/>
    </row>
    <row r="21" spans="1:13" ht="13.5" thickBot="1" x14ac:dyDescent="0.25">
      <c r="A21" s="110" t="s">
        <v>276</v>
      </c>
      <c r="B21" s="147" t="s">
        <v>205</v>
      </c>
      <c r="C21" s="148">
        <f>IF(B21="Y", 2, 0)</f>
        <v>0</v>
      </c>
      <c r="D21" s="149" t="s">
        <v>205</v>
      </c>
      <c r="E21" s="148">
        <f>IF(D21="Y", 2, 0)</f>
        <v>0</v>
      </c>
      <c r="F21" s="180" t="s">
        <v>205</v>
      </c>
      <c r="G21" s="148">
        <f>IF(F21="Y", 2, 0)</f>
        <v>0</v>
      </c>
      <c r="H21" s="193" t="s">
        <v>205</v>
      </c>
      <c r="I21" s="148">
        <f>IF(H21="Y", 2, 0)</f>
        <v>0</v>
      </c>
      <c r="J21" s="168" t="s">
        <v>205</v>
      </c>
      <c r="K21" s="169">
        <f>IF(J21="Y", 1, 0)</f>
        <v>0</v>
      </c>
      <c r="L21" s="89"/>
      <c r="M21" s="89"/>
    </row>
    <row r="22" spans="1:13" ht="13.5" thickBot="1" x14ac:dyDescent="0.25">
      <c r="A22" s="87" t="s">
        <v>277</v>
      </c>
      <c r="F22" s="181"/>
      <c r="H22" s="194"/>
      <c r="J22" s="170"/>
      <c r="L22" s="89"/>
      <c r="M22" s="89"/>
    </row>
    <row r="23" spans="1:13" x14ac:dyDescent="0.2">
      <c r="A23" s="90" t="s">
        <v>278</v>
      </c>
      <c r="B23" s="141" t="s">
        <v>205</v>
      </c>
      <c r="C23" s="142">
        <f>IF(B23="Y", 1, 0)</f>
        <v>0</v>
      </c>
      <c r="D23" s="143" t="s">
        <v>205</v>
      </c>
      <c r="E23" s="142">
        <f>IF(D23="Y", 2, 0)</f>
        <v>0</v>
      </c>
      <c r="F23" s="178" t="s">
        <v>205</v>
      </c>
      <c r="G23" s="142">
        <f>IF(F23="Y", 1, 0)</f>
        <v>0</v>
      </c>
      <c r="H23" s="191" t="s">
        <v>205</v>
      </c>
      <c r="I23" s="142">
        <f>IF(H23="Y", 1, 0)</f>
        <v>0</v>
      </c>
      <c r="J23" s="164" t="s">
        <v>205</v>
      </c>
      <c r="K23" s="165">
        <f>IF(J23="Y", 1, 0)</f>
        <v>0</v>
      </c>
      <c r="L23" s="89"/>
      <c r="M23" s="89"/>
    </row>
    <row r="24" spans="1:13" x14ac:dyDescent="0.2">
      <c r="A24" s="100" t="s">
        <v>279</v>
      </c>
      <c r="B24" s="144" t="s">
        <v>205</v>
      </c>
      <c r="C24" s="145">
        <f>IF(B24="Y", 2, 0)</f>
        <v>0</v>
      </c>
      <c r="D24" s="146" t="s">
        <v>205</v>
      </c>
      <c r="E24" s="145">
        <f>IF(D24="Y", 2, 0)</f>
        <v>0</v>
      </c>
      <c r="F24" s="179" t="s">
        <v>205</v>
      </c>
      <c r="G24" s="145">
        <f>IF(F24="Y", -1, 0)</f>
        <v>0</v>
      </c>
      <c r="H24" s="192" t="s">
        <v>205</v>
      </c>
      <c r="I24" s="145">
        <f>IF(H24="Y", 1, 0)</f>
        <v>0</v>
      </c>
      <c r="J24" s="166" t="s">
        <v>205</v>
      </c>
      <c r="K24" s="167">
        <f>IF(J24="Y", -1, 0)</f>
        <v>0</v>
      </c>
      <c r="L24" s="89"/>
      <c r="M24" s="89"/>
    </row>
    <row r="25" spans="1:13" x14ac:dyDescent="0.2">
      <c r="A25" s="100" t="s">
        <v>280</v>
      </c>
      <c r="B25" s="144" t="s">
        <v>205</v>
      </c>
      <c r="C25" s="145">
        <f>IF(B25="Y", 1, 0)</f>
        <v>0</v>
      </c>
      <c r="D25" s="146" t="s">
        <v>205</v>
      </c>
      <c r="E25" s="145">
        <f>IF(D25="Y", 1, 0)</f>
        <v>0</v>
      </c>
      <c r="F25" s="179" t="s">
        <v>205</v>
      </c>
      <c r="G25" s="145">
        <f>IF(F25="Y", 1, 0)</f>
        <v>0</v>
      </c>
      <c r="H25" s="192" t="s">
        <v>205</v>
      </c>
      <c r="I25" s="145">
        <f>IF(H25="Y", 1, 0)</f>
        <v>0</v>
      </c>
      <c r="J25" s="166" t="s">
        <v>205</v>
      </c>
      <c r="K25" s="167">
        <f>IF(J25="Y", 1, 0)</f>
        <v>0</v>
      </c>
      <c r="L25" s="89"/>
      <c r="M25" s="89"/>
    </row>
    <row r="26" spans="1:13" x14ac:dyDescent="0.2">
      <c r="A26" s="100" t="s">
        <v>281</v>
      </c>
      <c r="B26" s="144" t="s">
        <v>205</v>
      </c>
      <c r="C26" s="145">
        <f>IF(B26="Y", 1, 0)</f>
        <v>0</v>
      </c>
      <c r="D26" s="146" t="s">
        <v>205</v>
      </c>
      <c r="E26" s="145">
        <f>IF(D26="Y", 1, 0)</f>
        <v>0</v>
      </c>
      <c r="F26" s="179" t="s">
        <v>205</v>
      </c>
      <c r="G26" s="145">
        <f>IF(F26="Y", 1, 0)</f>
        <v>0</v>
      </c>
      <c r="H26" s="192" t="s">
        <v>205</v>
      </c>
      <c r="I26" s="145">
        <f>IF(H26="Y", 1, 0)</f>
        <v>0</v>
      </c>
      <c r="J26" s="166" t="s">
        <v>205</v>
      </c>
      <c r="K26" s="167">
        <f>IF(J26="Y", -1, 0)</f>
        <v>0</v>
      </c>
      <c r="L26" s="89"/>
      <c r="M26" s="89"/>
    </row>
    <row r="27" spans="1:13" x14ac:dyDescent="0.2">
      <c r="A27" s="100" t="s">
        <v>282</v>
      </c>
      <c r="B27" s="144" t="s">
        <v>205</v>
      </c>
      <c r="C27" s="145">
        <f>IF(B27="Y", 1, 0)</f>
        <v>0</v>
      </c>
      <c r="D27" s="146" t="s">
        <v>205</v>
      </c>
      <c r="E27" s="145">
        <f>IF(D27="Y", 1, 0)</f>
        <v>0</v>
      </c>
      <c r="F27" s="179" t="s">
        <v>205</v>
      </c>
      <c r="G27" s="145">
        <f>IF(F27="Y", -1, 0)</f>
        <v>0</v>
      </c>
      <c r="H27" s="192" t="s">
        <v>205</v>
      </c>
      <c r="I27" s="145">
        <f>IF(H27="Y", -1, 0)</f>
        <v>0</v>
      </c>
      <c r="J27" s="166" t="s">
        <v>205</v>
      </c>
      <c r="K27" s="167">
        <f>IF(J27="Y", -1, 0)</f>
        <v>0</v>
      </c>
      <c r="L27" s="89"/>
      <c r="M27" s="89"/>
    </row>
    <row r="28" spans="1:13" x14ac:dyDescent="0.2">
      <c r="A28" s="100" t="s">
        <v>283</v>
      </c>
      <c r="B28" s="144" t="s">
        <v>205</v>
      </c>
      <c r="C28" s="145">
        <f>IF(B28="Y", 1, 0)</f>
        <v>0</v>
      </c>
      <c r="D28" s="146" t="s">
        <v>205</v>
      </c>
      <c r="E28" s="145">
        <f>IF(D28="Y", 1, 0)</f>
        <v>0</v>
      </c>
      <c r="F28" s="179" t="s">
        <v>205</v>
      </c>
      <c r="G28" s="145">
        <f>IF(F28="Y", 1, 0)</f>
        <v>0</v>
      </c>
      <c r="H28" s="192" t="s">
        <v>205</v>
      </c>
      <c r="I28" s="145">
        <f>IF(H28="Y", 1, 0)</f>
        <v>0</v>
      </c>
      <c r="J28" s="166" t="s">
        <v>205</v>
      </c>
      <c r="K28" s="167">
        <f>IF(J28="Y", 1, 0)</f>
        <v>0</v>
      </c>
      <c r="L28" s="89"/>
      <c r="M28" s="89"/>
    </row>
    <row r="29" spans="1:13" x14ac:dyDescent="0.2">
      <c r="A29" s="100" t="s">
        <v>284</v>
      </c>
      <c r="B29" s="144" t="s">
        <v>205</v>
      </c>
      <c r="C29" s="145">
        <f>IF(B29="Y", 2, 0)</f>
        <v>0</v>
      </c>
      <c r="D29" s="146" t="s">
        <v>205</v>
      </c>
      <c r="E29" s="145">
        <f>IF(D29="Y", 2, 0)</f>
        <v>0</v>
      </c>
      <c r="F29" s="179" t="s">
        <v>205</v>
      </c>
      <c r="G29" s="145">
        <f>IF(F29="Y", 2, 0)</f>
        <v>0</v>
      </c>
      <c r="H29" s="192" t="s">
        <v>205</v>
      </c>
      <c r="I29" s="145">
        <f>IF(H29="Y", 2, 0)</f>
        <v>0</v>
      </c>
      <c r="J29" s="166" t="s">
        <v>205</v>
      </c>
      <c r="K29" s="167">
        <f>IF(J29="Y", 2, 0)</f>
        <v>0</v>
      </c>
      <c r="L29" s="89"/>
      <c r="M29" s="89"/>
    </row>
    <row r="30" spans="1:13" x14ac:dyDescent="0.2">
      <c r="A30" s="100" t="s">
        <v>285</v>
      </c>
      <c r="B30" s="144" t="s">
        <v>205</v>
      </c>
      <c r="C30" s="145">
        <f>IF(B30="Y", 2, 0)</f>
        <v>0</v>
      </c>
      <c r="D30" s="146" t="s">
        <v>205</v>
      </c>
      <c r="E30" s="145">
        <f>IF(D30="Y", 2, 0)</f>
        <v>0</v>
      </c>
      <c r="F30" s="179" t="s">
        <v>205</v>
      </c>
      <c r="G30" s="145">
        <f>IF(F30="Y", 1, 0)</f>
        <v>0</v>
      </c>
      <c r="H30" s="192" t="s">
        <v>205</v>
      </c>
      <c r="I30" s="145">
        <f>IF(H30="Y", 1, 0)</f>
        <v>0</v>
      </c>
      <c r="J30" s="166" t="s">
        <v>205</v>
      </c>
      <c r="K30" s="167">
        <f>IF(J30="Y", 2, 0)</f>
        <v>0</v>
      </c>
      <c r="L30" s="89"/>
      <c r="M30" s="89"/>
    </row>
    <row r="31" spans="1:13" x14ac:dyDescent="0.2">
      <c r="A31" s="100" t="s">
        <v>286</v>
      </c>
      <c r="B31" s="144" t="s">
        <v>205</v>
      </c>
      <c r="C31" s="145">
        <f>IF(B31="Y", 1, 0)</f>
        <v>0</v>
      </c>
      <c r="D31" s="146" t="s">
        <v>205</v>
      </c>
      <c r="E31" s="145">
        <f>IF(D31="Y", 2, 0)</f>
        <v>0</v>
      </c>
      <c r="F31" s="179" t="s">
        <v>205</v>
      </c>
      <c r="G31" s="145">
        <f>IF(F31="Y", 2, 0)</f>
        <v>0</v>
      </c>
      <c r="H31" s="192" t="s">
        <v>205</v>
      </c>
      <c r="I31" s="145">
        <f>IF(H31="Y", 2, 0)</f>
        <v>0</v>
      </c>
      <c r="J31" s="166" t="s">
        <v>205</v>
      </c>
      <c r="K31" s="167">
        <f>IF(J31="Y", 1, 0)</f>
        <v>0</v>
      </c>
      <c r="L31" s="89"/>
      <c r="M31" s="89"/>
    </row>
    <row r="32" spans="1:13" ht="13.5" thickBot="1" x14ac:dyDescent="0.25">
      <c r="A32" s="110" t="s">
        <v>287</v>
      </c>
      <c r="B32" s="147" t="s">
        <v>205</v>
      </c>
      <c r="C32" s="148">
        <f>IF(B32="Y", -1, 0)</f>
        <v>0</v>
      </c>
      <c r="D32" s="149" t="s">
        <v>205</v>
      </c>
      <c r="E32" s="148">
        <f>IF(D32="Y", -1, 0)</f>
        <v>0</v>
      </c>
      <c r="F32" s="180" t="s">
        <v>205</v>
      </c>
      <c r="G32" s="148">
        <f>IF(F32="Y", 1, 0)</f>
        <v>0</v>
      </c>
      <c r="H32" s="193" t="s">
        <v>205</v>
      </c>
      <c r="I32" s="148">
        <f>IF(H32="Y", 1, 0)</f>
        <v>0</v>
      </c>
      <c r="J32" s="168" t="s">
        <v>205</v>
      </c>
      <c r="K32" s="169">
        <f>IF(J32="Y", 1, 0)</f>
        <v>0</v>
      </c>
      <c r="L32" s="89"/>
      <c r="M32" s="89"/>
    </row>
    <row r="33" spans="1:13" ht="13.5" thickBot="1" x14ac:dyDescent="0.25">
      <c r="A33" s="87" t="s">
        <v>288</v>
      </c>
      <c r="B33" s="152"/>
      <c r="D33" s="153"/>
      <c r="F33" s="182"/>
      <c r="H33" s="195"/>
      <c r="J33" s="171"/>
      <c r="L33" s="89"/>
      <c r="M33" s="89"/>
    </row>
    <row r="34" spans="1:13" x14ac:dyDescent="0.2">
      <c r="A34" s="113" t="s">
        <v>289</v>
      </c>
      <c r="B34" s="141"/>
      <c r="C34" s="142"/>
      <c r="D34" s="143"/>
      <c r="E34" s="142"/>
      <c r="F34" s="178"/>
      <c r="G34" s="142"/>
      <c r="H34" s="191"/>
      <c r="I34" s="142"/>
      <c r="J34" s="164"/>
      <c r="K34" s="165"/>
      <c r="L34" s="89"/>
      <c r="M34" s="89"/>
    </row>
    <row r="35" spans="1:13" x14ac:dyDescent="0.2">
      <c r="A35" s="101" t="s">
        <v>290</v>
      </c>
      <c r="B35" s="144" t="s">
        <v>205</v>
      </c>
      <c r="C35" s="145">
        <f>IF(B35="Y", 1, 0)</f>
        <v>0</v>
      </c>
      <c r="D35" s="146" t="s">
        <v>205</v>
      </c>
      <c r="E35" s="145">
        <f>IF(D35="Y", 1, 0)</f>
        <v>0</v>
      </c>
      <c r="F35" s="179" t="s">
        <v>205</v>
      </c>
      <c r="G35" s="145">
        <f>IF(F35="Y", 1, 0)</f>
        <v>0</v>
      </c>
      <c r="H35" s="192" t="s">
        <v>205</v>
      </c>
      <c r="I35" s="145">
        <f>IF(H35="Y", 1, 0)</f>
        <v>0</v>
      </c>
      <c r="J35" s="166" t="s">
        <v>205</v>
      </c>
      <c r="K35" s="167">
        <f>IF(J35="Y", -1, 0)</f>
        <v>0</v>
      </c>
      <c r="L35" s="89"/>
      <c r="M35" s="89"/>
    </row>
    <row r="36" spans="1:13" x14ac:dyDescent="0.2">
      <c r="A36" s="101" t="s">
        <v>291</v>
      </c>
      <c r="B36" s="144" t="s">
        <v>205</v>
      </c>
      <c r="C36" s="145">
        <f>IF(B36="Y", 2, 0)</f>
        <v>0</v>
      </c>
      <c r="D36" s="146" t="s">
        <v>205</v>
      </c>
      <c r="E36" s="145">
        <f>IF(D36="Y", 2, 0)</f>
        <v>0</v>
      </c>
      <c r="F36" s="179" t="s">
        <v>205</v>
      </c>
      <c r="G36" s="145">
        <f>IF(F36="Y", 2, 0)</f>
        <v>0</v>
      </c>
      <c r="H36" s="192" t="s">
        <v>205</v>
      </c>
      <c r="I36" s="145">
        <f>IF(H36="Y", 2, 0)</f>
        <v>0</v>
      </c>
      <c r="J36" s="166" t="s">
        <v>205</v>
      </c>
      <c r="K36" s="167">
        <f>IF(J36="Y", -1, 0)</f>
        <v>0</v>
      </c>
      <c r="L36" s="89"/>
      <c r="M36" s="89"/>
    </row>
    <row r="37" spans="1:13" x14ac:dyDescent="0.2">
      <c r="A37" s="101" t="s">
        <v>292</v>
      </c>
      <c r="B37" s="144" t="s">
        <v>205</v>
      </c>
      <c r="C37" s="145">
        <f>IF(B37="Y", 1, 0)</f>
        <v>0</v>
      </c>
      <c r="D37" s="146" t="s">
        <v>205</v>
      </c>
      <c r="E37" s="145">
        <f>IF(D37="Y", 1, 0)</f>
        <v>0</v>
      </c>
      <c r="F37" s="179" t="s">
        <v>205</v>
      </c>
      <c r="G37" s="145">
        <f>IF(F37="Y", 2, 0)</f>
        <v>0</v>
      </c>
      <c r="H37" s="192" t="s">
        <v>205</v>
      </c>
      <c r="I37" s="145">
        <f>IF(H37="Y", 2, 0)</f>
        <v>0</v>
      </c>
      <c r="J37" s="166" t="s">
        <v>205</v>
      </c>
      <c r="K37" s="167">
        <f>IF(J37="Y", 2, 0)</f>
        <v>0</v>
      </c>
      <c r="L37" s="89"/>
      <c r="M37" s="89"/>
    </row>
    <row r="38" spans="1:13" x14ac:dyDescent="0.2">
      <c r="A38" s="101" t="s">
        <v>293</v>
      </c>
      <c r="B38" s="144" t="s">
        <v>205</v>
      </c>
      <c r="C38" s="145">
        <f>IF(B38="Y", 1, 0)</f>
        <v>0</v>
      </c>
      <c r="D38" s="146" t="s">
        <v>205</v>
      </c>
      <c r="E38" s="145">
        <f>IF(D38="Y", 1, 0)</f>
        <v>0</v>
      </c>
      <c r="F38" s="179" t="s">
        <v>205</v>
      </c>
      <c r="G38" s="145">
        <f>IF(F38="Y", 1, 0)</f>
        <v>0</v>
      </c>
      <c r="H38" s="192" t="s">
        <v>205</v>
      </c>
      <c r="I38" s="145">
        <f>IF(H38="Y", 1, 0)</f>
        <v>0</v>
      </c>
      <c r="J38" s="166" t="s">
        <v>205</v>
      </c>
      <c r="K38" s="167">
        <f>IF(J38="Y", 2, 0)</f>
        <v>0</v>
      </c>
      <c r="L38" s="89"/>
      <c r="M38" s="89"/>
    </row>
    <row r="39" spans="1:13" ht="13.5" thickBot="1" x14ac:dyDescent="0.25">
      <c r="A39" s="114" t="s">
        <v>294</v>
      </c>
      <c r="B39" s="154" t="s">
        <v>205</v>
      </c>
      <c r="C39" s="155">
        <f>IF(B39="Y", -1, 0)</f>
        <v>0</v>
      </c>
      <c r="D39" s="156" t="s">
        <v>205</v>
      </c>
      <c r="E39" s="155">
        <f>IF(D39="Y", -1, 0)</f>
        <v>0</v>
      </c>
      <c r="F39" s="183" t="s">
        <v>205</v>
      </c>
      <c r="G39" s="155">
        <f>IF(F39="Y", -1, 0)</f>
        <v>0</v>
      </c>
      <c r="H39" s="196" t="s">
        <v>205</v>
      </c>
      <c r="I39" s="155">
        <f>IF(H39="Y", -1, 0)</f>
        <v>0</v>
      </c>
      <c r="J39" s="172" t="s">
        <v>205</v>
      </c>
      <c r="K39" s="173">
        <f>IF(J39="Y", 1, 0)</f>
        <v>0</v>
      </c>
      <c r="L39" s="89"/>
      <c r="M39" s="89"/>
    </row>
    <row r="40" spans="1:13" ht="13.5" thickTop="1" x14ac:dyDescent="0.2">
      <c r="A40" s="118" t="s">
        <v>295</v>
      </c>
      <c r="B40" s="157" t="s">
        <v>205</v>
      </c>
      <c r="C40" s="158">
        <f>IF(B40="Y", 1, 0)</f>
        <v>0</v>
      </c>
      <c r="D40" s="159" t="s">
        <v>205</v>
      </c>
      <c r="E40" s="158">
        <f>IF(D40="Y", 1, 0)</f>
        <v>0</v>
      </c>
      <c r="F40" s="184" t="s">
        <v>205</v>
      </c>
      <c r="G40" s="158">
        <f>IF(F40="Y", 1, 0)</f>
        <v>0</v>
      </c>
      <c r="H40" s="197" t="s">
        <v>205</v>
      </c>
      <c r="I40" s="158">
        <f>IF(H40="Y", 1, 0)</f>
        <v>0</v>
      </c>
      <c r="J40" s="174" t="s">
        <v>205</v>
      </c>
      <c r="K40" s="175">
        <f>IF(J40="Y", 2, 0)</f>
        <v>0</v>
      </c>
      <c r="L40" s="89"/>
      <c r="M40" s="89"/>
    </row>
    <row r="41" spans="1:13" ht="13.5" thickBot="1" x14ac:dyDescent="0.25">
      <c r="A41" s="122" t="s">
        <v>296</v>
      </c>
      <c r="B41" s="147" t="s">
        <v>205</v>
      </c>
      <c r="C41" s="148">
        <f>IF(B41="Y", -1, 0)</f>
        <v>0</v>
      </c>
      <c r="D41" s="149" t="s">
        <v>205</v>
      </c>
      <c r="E41" s="148">
        <f>IF(D41="Y", -1, 0)</f>
        <v>0</v>
      </c>
      <c r="F41" s="180" t="s">
        <v>205</v>
      </c>
      <c r="G41" s="148">
        <f>IF(F41="Y", 1, 0)</f>
        <v>0</v>
      </c>
      <c r="H41" s="193" t="s">
        <v>205</v>
      </c>
      <c r="I41" s="148">
        <f>IF(H41="Y", 1, 0)</f>
        <v>0</v>
      </c>
      <c r="J41" s="168" t="s">
        <v>205</v>
      </c>
      <c r="K41" s="169">
        <f>IF(J41="Y", 2, 0)</f>
        <v>0</v>
      </c>
      <c r="L41" s="89"/>
      <c r="M41" s="89"/>
    </row>
    <row r="42" spans="1:13" ht="13.5" thickBot="1" x14ac:dyDescent="0.25">
      <c r="A42" s="87" t="s">
        <v>297</v>
      </c>
      <c r="B42" s="150"/>
      <c r="D42" s="151"/>
      <c r="F42" s="181"/>
      <c r="H42" s="194"/>
      <c r="J42" s="170"/>
      <c r="L42" s="89"/>
      <c r="M42" s="89"/>
    </row>
    <row r="43" spans="1:13" x14ac:dyDescent="0.2">
      <c r="A43" s="113" t="s">
        <v>298</v>
      </c>
      <c r="B43" s="141" t="s">
        <v>205</v>
      </c>
      <c r="C43" s="142">
        <f>IF(B43="Y", 2, 0)</f>
        <v>0</v>
      </c>
      <c r="D43" s="143" t="s">
        <v>205</v>
      </c>
      <c r="E43" s="142">
        <f>IF(D43="Y", 1, 0)</f>
        <v>0</v>
      </c>
      <c r="F43" s="178" t="s">
        <v>205</v>
      </c>
      <c r="G43" s="142">
        <f>IF(F43="Y", 2, 0)</f>
        <v>0</v>
      </c>
      <c r="H43" s="191" t="s">
        <v>205</v>
      </c>
      <c r="I43" s="142">
        <f>IF(H43="Y", 1, 0)</f>
        <v>0</v>
      </c>
      <c r="J43" s="164" t="s">
        <v>205</v>
      </c>
      <c r="K43" s="165">
        <f>IF(J43="Y", 1, 0)</f>
        <v>0</v>
      </c>
      <c r="L43" s="89"/>
      <c r="M43" s="89"/>
    </row>
    <row r="44" spans="1:13" x14ac:dyDescent="0.2">
      <c r="A44" s="102" t="s">
        <v>299</v>
      </c>
      <c r="B44" s="144" t="s">
        <v>205</v>
      </c>
      <c r="C44" s="145">
        <f>IF(B44="Y", 2, 0)</f>
        <v>0</v>
      </c>
      <c r="D44" s="146" t="s">
        <v>205</v>
      </c>
      <c r="E44" s="145">
        <f>IF(D44="Y", 2, 0)</f>
        <v>0</v>
      </c>
      <c r="F44" s="179" t="s">
        <v>205</v>
      </c>
      <c r="G44" s="145">
        <f>IF(F44="Y", 2, 0)</f>
        <v>0</v>
      </c>
      <c r="H44" s="192" t="s">
        <v>205</v>
      </c>
      <c r="I44" s="145">
        <f>IF(H44="Y", 2, 0)</f>
        <v>0</v>
      </c>
      <c r="J44" s="166" t="s">
        <v>205</v>
      </c>
      <c r="K44" s="167">
        <f>IF(J44="Y", 2, 0)</f>
        <v>0</v>
      </c>
      <c r="L44" s="89"/>
      <c r="M44" s="89"/>
    </row>
    <row r="45" spans="1:13" x14ac:dyDescent="0.2">
      <c r="A45" s="102" t="s">
        <v>295</v>
      </c>
      <c r="B45" s="144" t="s">
        <v>205</v>
      </c>
      <c r="C45" s="145">
        <f>IF(B45="Y", 1, 0)</f>
        <v>0</v>
      </c>
      <c r="D45" s="146" t="s">
        <v>205</v>
      </c>
      <c r="E45" s="145">
        <f>IF(D45="Y", 1, 0)</f>
        <v>0</v>
      </c>
      <c r="F45" s="179" t="s">
        <v>205</v>
      </c>
      <c r="G45" s="145">
        <f>IF(F45="Y", 1, 0)</f>
        <v>0</v>
      </c>
      <c r="H45" s="192" t="s">
        <v>205</v>
      </c>
      <c r="I45" s="145">
        <f>IF(H45="Y", 1, 0)</f>
        <v>0</v>
      </c>
      <c r="J45" s="166" t="s">
        <v>205</v>
      </c>
      <c r="K45" s="167">
        <f>IF(J45="Y", 2, 0)</f>
        <v>0</v>
      </c>
      <c r="L45" s="89"/>
      <c r="M45" s="89"/>
    </row>
    <row r="46" spans="1:13" x14ac:dyDescent="0.2">
      <c r="A46" s="102" t="s">
        <v>300</v>
      </c>
      <c r="B46" s="144" t="s">
        <v>205</v>
      </c>
      <c r="C46" s="145">
        <f>IF(B46="Y", -1, 0)</f>
        <v>0</v>
      </c>
      <c r="D46" s="146" t="s">
        <v>205</v>
      </c>
      <c r="E46" s="145">
        <f>IF(D46="Y", -1, 0)</f>
        <v>0</v>
      </c>
      <c r="F46" s="179" t="s">
        <v>205</v>
      </c>
      <c r="G46" s="145">
        <f>IF(F46="Y", 1, 0)</f>
        <v>0</v>
      </c>
      <c r="H46" s="192" t="s">
        <v>205</v>
      </c>
      <c r="I46" s="145">
        <f>IF(H46="Y", 1, 0)</f>
        <v>0</v>
      </c>
      <c r="J46" s="166" t="s">
        <v>205</v>
      </c>
      <c r="K46" s="167">
        <f>IF(J46="Y", 2, 0)</f>
        <v>0</v>
      </c>
      <c r="L46" s="89"/>
      <c r="M46" s="89"/>
    </row>
    <row r="47" spans="1:13" x14ac:dyDescent="0.2">
      <c r="A47" s="102" t="s">
        <v>301</v>
      </c>
      <c r="B47" s="144" t="s">
        <v>205</v>
      </c>
      <c r="C47" s="145">
        <f>IF(B47="Y", 2, 0)</f>
        <v>0</v>
      </c>
      <c r="D47" s="146" t="s">
        <v>205</v>
      </c>
      <c r="E47" s="145">
        <f>IF(D47="Y", 2, 0)</f>
        <v>0</v>
      </c>
      <c r="F47" s="179" t="s">
        <v>205</v>
      </c>
      <c r="G47" s="145">
        <f>IF(F47="Y", 2, 0)</f>
        <v>0</v>
      </c>
      <c r="H47" s="192" t="s">
        <v>205</v>
      </c>
      <c r="I47" s="145">
        <f>IF(H47="Y", 2, 0)</f>
        <v>0</v>
      </c>
      <c r="J47" s="166" t="s">
        <v>205</v>
      </c>
      <c r="K47" s="167">
        <f>IF(J47="Y", -1, 0)</f>
        <v>0</v>
      </c>
      <c r="L47" s="89"/>
      <c r="M47" s="89"/>
    </row>
    <row r="48" spans="1:13" x14ac:dyDescent="0.2">
      <c r="A48" s="102" t="s">
        <v>302</v>
      </c>
      <c r="B48" s="144" t="s">
        <v>205</v>
      </c>
      <c r="C48" s="145">
        <f>IF(B48="Y", 1, 0)</f>
        <v>0</v>
      </c>
      <c r="D48" s="146" t="s">
        <v>205</v>
      </c>
      <c r="E48" s="145">
        <f>IF(D48="Y", -1, 0)</f>
        <v>0</v>
      </c>
      <c r="F48" s="179" t="s">
        <v>205</v>
      </c>
      <c r="G48" s="145">
        <f>IF(F48="Y", 1, 0)</f>
        <v>0</v>
      </c>
      <c r="H48" s="192" t="s">
        <v>205</v>
      </c>
      <c r="I48" s="145">
        <f>IF(H48="Y", -1, 0)</f>
        <v>0</v>
      </c>
      <c r="J48" s="166" t="s">
        <v>205</v>
      </c>
      <c r="K48" s="167">
        <f>IF(J48="Y", 1, 0)</f>
        <v>0</v>
      </c>
      <c r="L48" s="89"/>
      <c r="M48" s="89"/>
    </row>
    <row r="49" spans="1:13" x14ac:dyDescent="0.2">
      <c r="A49" s="102" t="s">
        <v>303</v>
      </c>
      <c r="B49" s="144" t="s">
        <v>205</v>
      </c>
      <c r="C49" s="145">
        <f>IF(B49="Y", 2, 0)</f>
        <v>0</v>
      </c>
      <c r="D49" s="146" t="s">
        <v>205</v>
      </c>
      <c r="E49" s="145">
        <f>IF(D49="Y", 2, 0)</f>
        <v>0</v>
      </c>
      <c r="F49" s="179" t="s">
        <v>205</v>
      </c>
      <c r="G49" s="145">
        <f>IF(F49="Y", 2, 0)</f>
        <v>0</v>
      </c>
      <c r="H49" s="192" t="s">
        <v>205</v>
      </c>
      <c r="I49" s="145">
        <f>IF(H49="Y", 2, 0)</f>
        <v>0</v>
      </c>
      <c r="J49" s="166" t="s">
        <v>205</v>
      </c>
      <c r="K49" s="167">
        <f>IF(J49="Y", -1, 0)</f>
        <v>0</v>
      </c>
      <c r="L49" s="89"/>
      <c r="M49" s="89"/>
    </row>
    <row r="50" spans="1:13" x14ac:dyDescent="0.2">
      <c r="A50" s="102" t="s">
        <v>304</v>
      </c>
      <c r="B50" s="144" t="s">
        <v>205</v>
      </c>
      <c r="C50" s="145">
        <f>IF(B50="Y", -1, 0)</f>
        <v>0</v>
      </c>
      <c r="D50" s="146" t="s">
        <v>205</v>
      </c>
      <c r="E50" s="145">
        <f>IF(D50="Y", -1, 0)</f>
        <v>0</v>
      </c>
      <c r="F50" s="179" t="s">
        <v>205</v>
      </c>
      <c r="G50" s="145">
        <f>IF(F50="Y", -1, 0)</f>
        <v>0</v>
      </c>
      <c r="H50" s="192" t="s">
        <v>205</v>
      </c>
      <c r="I50" s="145">
        <f>IF(H50="Y", -1, 0)</f>
        <v>0</v>
      </c>
      <c r="J50" s="166" t="s">
        <v>205</v>
      </c>
      <c r="K50" s="167">
        <f>IF(J50="Y", 1, 0)</f>
        <v>0</v>
      </c>
      <c r="L50" s="89"/>
      <c r="M50" s="89"/>
    </row>
    <row r="51" spans="1:13" ht="13.5" thickBot="1" x14ac:dyDescent="0.25">
      <c r="A51" s="122" t="s">
        <v>305</v>
      </c>
      <c r="B51" s="147" t="s">
        <v>205</v>
      </c>
      <c r="C51" s="148">
        <f>IF(B51="Y", 1, 0)</f>
        <v>0</v>
      </c>
      <c r="D51" s="149" t="s">
        <v>205</v>
      </c>
      <c r="E51" s="148">
        <f>IF(D51="Y", 2, 0)</f>
        <v>0</v>
      </c>
      <c r="F51" s="180" t="s">
        <v>205</v>
      </c>
      <c r="G51" s="148">
        <f>IF(F51="Y", 1, 0)</f>
        <v>0</v>
      </c>
      <c r="H51" s="193" t="s">
        <v>205</v>
      </c>
      <c r="I51" s="148">
        <f>IF(H51="Y", 2, 0)</f>
        <v>0</v>
      </c>
      <c r="J51" s="168" t="s">
        <v>205</v>
      </c>
      <c r="K51" s="169">
        <f>IF(J51="Y", 1, 0)</f>
        <v>0</v>
      </c>
      <c r="L51" s="89"/>
      <c r="M51" s="89"/>
    </row>
    <row r="52" spans="1:13" ht="13.5" thickBot="1" x14ac:dyDescent="0.25">
      <c r="A52" s="87" t="s">
        <v>306</v>
      </c>
      <c r="B52" s="150"/>
      <c r="D52" s="151"/>
      <c r="F52" s="181"/>
      <c r="H52" s="194"/>
      <c r="J52" s="170"/>
      <c r="L52" s="89"/>
      <c r="M52" s="89"/>
    </row>
    <row r="53" spans="1:13" x14ac:dyDescent="0.2">
      <c r="A53" s="113" t="s">
        <v>307</v>
      </c>
      <c r="B53" s="141" t="s">
        <v>205</v>
      </c>
      <c r="C53" s="142">
        <f>IF(B53="Y", 2, 0)</f>
        <v>0</v>
      </c>
      <c r="D53" s="143" t="s">
        <v>205</v>
      </c>
      <c r="E53" s="142">
        <f t="shared" ref="E53:E58" si="14">IF(D53="Y", 1, 0)</f>
        <v>0</v>
      </c>
      <c r="F53" s="178" t="s">
        <v>205</v>
      </c>
      <c r="G53" s="142">
        <f>IF(F53="Y", 2, 0)</f>
        <v>0</v>
      </c>
      <c r="H53" s="191" t="s">
        <v>205</v>
      </c>
      <c r="I53" s="142">
        <f>IF(H53="Y", 2, 0)</f>
        <v>0</v>
      </c>
      <c r="J53" s="164" t="s">
        <v>205</v>
      </c>
      <c r="K53" s="165">
        <f>IF(J53="Y", 1, 0)</f>
        <v>0</v>
      </c>
      <c r="L53" s="89"/>
      <c r="M53" s="89"/>
    </row>
    <row r="54" spans="1:13" x14ac:dyDescent="0.2">
      <c r="A54" s="102" t="s">
        <v>308</v>
      </c>
      <c r="B54" s="144" t="s">
        <v>205</v>
      </c>
      <c r="C54" s="145">
        <f>IF(B54="Y", 2, 0)</f>
        <v>0</v>
      </c>
      <c r="D54" s="146" t="s">
        <v>205</v>
      </c>
      <c r="E54" s="145">
        <f t="shared" si="14"/>
        <v>0</v>
      </c>
      <c r="F54" s="179" t="s">
        <v>205</v>
      </c>
      <c r="G54" s="145">
        <f>IF(F54="Y", 2, 0)</f>
        <v>0</v>
      </c>
      <c r="H54" s="192" t="s">
        <v>205</v>
      </c>
      <c r="I54" s="145">
        <f>IF(H54="Y", 1, 0)</f>
        <v>0</v>
      </c>
      <c r="J54" s="166" t="s">
        <v>205</v>
      </c>
      <c r="K54" s="167">
        <f>IF(J54="Y", 1, 0)</f>
        <v>0</v>
      </c>
      <c r="L54" s="89"/>
      <c r="M54" s="89"/>
    </row>
    <row r="55" spans="1:13" x14ac:dyDescent="0.2">
      <c r="A55" s="102" t="s">
        <v>309</v>
      </c>
      <c r="B55" s="144" t="s">
        <v>205</v>
      </c>
      <c r="C55" s="145">
        <f>IF(B55="Y", 2, 0)</f>
        <v>0</v>
      </c>
      <c r="D55" s="146" t="s">
        <v>205</v>
      </c>
      <c r="E55" s="145">
        <f t="shared" si="14"/>
        <v>0</v>
      </c>
      <c r="F55" s="179" t="s">
        <v>205</v>
      </c>
      <c r="G55" s="145">
        <f>IF(F55="Y", 2, 0)</f>
        <v>0</v>
      </c>
      <c r="H55" s="192" t="s">
        <v>205</v>
      </c>
      <c r="I55" s="145">
        <f>IF(H55="Y", 2, 0)</f>
        <v>0</v>
      </c>
      <c r="J55" s="166" t="s">
        <v>205</v>
      </c>
      <c r="K55" s="167">
        <f>IF(J55="Y", 2, 0)</f>
        <v>0</v>
      </c>
      <c r="L55" s="89"/>
      <c r="M55" s="89"/>
    </row>
    <row r="56" spans="1:13" x14ac:dyDescent="0.2">
      <c r="A56" s="102" t="s">
        <v>310</v>
      </c>
      <c r="B56" s="144" t="s">
        <v>205</v>
      </c>
      <c r="C56" s="145">
        <f>IF(B56="Y", 2, 0)</f>
        <v>0</v>
      </c>
      <c r="D56" s="146" t="s">
        <v>205</v>
      </c>
      <c r="E56" s="145">
        <f t="shared" si="14"/>
        <v>0</v>
      </c>
      <c r="F56" s="179" t="s">
        <v>205</v>
      </c>
      <c r="G56" s="145">
        <f>IF(F56="Y", 2, 0)</f>
        <v>0</v>
      </c>
      <c r="H56" s="192" t="s">
        <v>205</v>
      </c>
      <c r="I56" s="145">
        <f>IF(H56="Y", 1, 0)</f>
        <v>0</v>
      </c>
      <c r="J56" s="166" t="s">
        <v>205</v>
      </c>
      <c r="K56" s="167">
        <f>IF(J56="Y", -1, 0)</f>
        <v>0</v>
      </c>
      <c r="L56" s="89"/>
      <c r="M56" s="89"/>
    </row>
    <row r="57" spans="1:13" x14ac:dyDescent="0.2">
      <c r="A57" s="102" t="s">
        <v>311</v>
      </c>
      <c r="B57" s="144" t="s">
        <v>205</v>
      </c>
      <c r="C57" s="145">
        <f>IF(B57="Y", 2, 0)</f>
        <v>0</v>
      </c>
      <c r="D57" s="146" t="s">
        <v>205</v>
      </c>
      <c r="E57" s="145">
        <f t="shared" si="14"/>
        <v>0</v>
      </c>
      <c r="F57" s="179" t="s">
        <v>205</v>
      </c>
      <c r="G57" s="145">
        <f>IF(F57="Y", 2, 0)</f>
        <v>0</v>
      </c>
      <c r="H57" s="192" t="s">
        <v>205</v>
      </c>
      <c r="I57" s="145">
        <f>IF(H57="Y", 1, 0)</f>
        <v>0</v>
      </c>
      <c r="J57" s="166" t="s">
        <v>205</v>
      </c>
      <c r="K57" s="167">
        <f>IF(J57="Y", 1, 0)</f>
        <v>0</v>
      </c>
      <c r="L57" s="89"/>
      <c r="M57" s="89"/>
    </row>
    <row r="58" spans="1:13" x14ac:dyDescent="0.2">
      <c r="A58" s="102" t="s">
        <v>312</v>
      </c>
      <c r="B58" s="144" t="s">
        <v>205</v>
      </c>
      <c r="C58" s="145">
        <f>IF(B58="Y", 1, 0)</f>
        <v>0</v>
      </c>
      <c r="D58" s="146" t="s">
        <v>205</v>
      </c>
      <c r="E58" s="145">
        <f t="shared" si="14"/>
        <v>0</v>
      </c>
      <c r="F58" s="179" t="s">
        <v>205</v>
      </c>
      <c r="G58" s="145">
        <f>IF(F58="Y", 1, 0)</f>
        <v>0</v>
      </c>
      <c r="H58" s="192" t="s">
        <v>205</v>
      </c>
      <c r="I58" s="145">
        <f>IF(H58="Y", 1, 0)</f>
        <v>0</v>
      </c>
      <c r="J58" s="166" t="s">
        <v>205</v>
      </c>
      <c r="K58" s="167">
        <f>IF(J58="Y", 2, 0)</f>
        <v>0</v>
      </c>
      <c r="L58" s="89"/>
      <c r="M58" s="89"/>
    </row>
    <row r="59" spans="1:13" ht="13.5" thickBot="1" x14ac:dyDescent="0.25">
      <c r="A59" s="122" t="s">
        <v>313</v>
      </c>
      <c r="B59" s="147" t="s">
        <v>205</v>
      </c>
      <c r="C59" s="148">
        <f>IF(B59="Y", -1, 0)</f>
        <v>0</v>
      </c>
      <c r="D59" s="149" t="s">
        <v>205</v>
      </c>
      <c r="E59" s="148">
        <f>IF(D59="Y", -1, 0)</f>
        <v>0</v>
      </c>
      <c r="F59" s="180" t="s">
        <v>205</v>
      </c>
      <c r="G59" s="148">
        <f>IF(F59="Y", -1, 0)</f>
        <v>0</v>
      </c>
      <c r="H59" s="193" t="s">
        <v>205</v>
      </c>
      <c r="I59" s="148">
        <f>IF(H59="Y", -1, 0)</f>
        <v>0</v>
      </c>
      <c r="J59" s="168" t="s">
        <v>205</v>
      </c>
      <c r="K59" s="169">
        <f>IF(J59="Y", 1, 0)</f>
        <v>0</v>
      </c>
      <c r="L59" s="89"/>
      <c r="M59" s="89"/>
    </row>
    <row r="60" spans="1:13" ht="13.5" thickBot="1" x14ac:dyDescent="0.25">
      <c r="A60" s="87" t="s">
        <v>314</v>
      </c>
      <c r="B60" s="150"/>
      <c r="D60" s="151"/>
      <c r="F60" s="181"/>
      <c r="H60" s="194"/>
      <c r="J60" s="170"/>
      <c r="L60" s="89"/>
      <c r="M60" s="89"/>
    </row>
    <row r="61" spans="1:13" x14ac:dyDescent="0.2">
      <c r="A61" s="123" t="s">
        <v>315</v>
      </c>
      <c r="B61" s="141" t="s">
        <v>205</v>
      </c>
      <c r="C61" s="142">
        <f>IF(B61="Y", 2, 0)</f>
        <v>0</v>
      </c>
      <c r="D61" s="143" t="s">
        <v>205</v>
      </c>
      <c r="E61" s="142">
        <f>IF(D61="Y", 1, 0)</f>
        <v>0</v>
      </c>
      <c r="F61" s="178" t="s">
        <v>205</v>
      </c>
      <c r="G61" s="142">
        <f>IF(F61="Y", 2, 0)</f>
        <v>0</v>
      </c>
      <c r="H61" s="191" t="s">
        <v>205</v>
      </c>
      <c r="I61" s="142">
        <f>IF(H61="Y", 1, 0)</f>
        <v>0</v>
      </c>
      <c r="J61" s="164" t="s">
        <v>205</v>
      </c>
      <c r="K61" s="165">
        <f>IF(J61="Y", 1, 0)</f>
        <v>0</v>
      </c>
      <c r="L61" s="89"/>
      <c r="M61" s="89"/>
    </row>
    <row r="62" spans="1:13" x14ac:dyDescent="0.2">
      <c r="A62" s="102" t="s">
        <v>276</v>
      </c>
      <c r="B62" s="144" t="s">
        <v>205</v>
      </c>
      <c r="C62" s="145">
        <f>IF(B62="Y", 2, 0)</f>
        <v>0</v>
      </c>
      <c r="D62" s="146" t="s">
        <v>205</v>
      </c>
      <c r="E62" s="145">
        <f>IF(D62="Y", 2, 0)</f>
        <v>0</v>
      </c>
      <c r="F62" s="179" t="s">
        <v>205</v>
      </c>
      <c r="G62" s="145">
        <f>IF(F62="Y", 2, 0)</f>
        <v>0</v>
      </c>
      <c r="H62" s="192" t="s">
        <v>205</v>
      </c>
      <c r="I62" s="145">
        <f>IF(H62="Y", 2, 0)</f>
        <v>0</v>
      </c>
      <c r="J62" s="166" t="s">
        <v>205</v>
      </c>
      <c r="K62" s="167">
        <f>IF(J62="Y", 1, 0)</f>
        <v>0</v>
      </c>
      <c r="L62" s="89"/>
      <c r="M62" s="89"/>
    </row>
    <row r="63" spans="1:13" x14ac:dyDescent="0.2">
      <c r="A63" s="102" t="s">
        <v>316</v>
      </c>
      <c r="B63" s="144" t="s">
        <v>205</v>
      </c>
      <c r="C63" s="145">
        <f>IF(B63="Y", 1, 0)</f>
        <v>0</v>
      </c>
      <c r="D63" s="146" t="s">
        <v>205</v>
      </c>
      <c r="E63" s="145">
        <f>IF(D63="Y", 1, 0)</f>
        <v>0</v>
      </c>
      <c r="F63" s="179" t="s">
        <v>205</v>
      </c>
      <c r="G63" s="145">
        <f>IF(F63="Y", 1, 0)</f>
        <v>0</v>
      </c>
      <c r="H63" s="192" t="s">
        <v>205</v>
      </c>
      <c r="I63" s="145">
        <f>IF(H63="Y", 1, 0)</f>
        <v>0</v>
      </c>
      <c r="J63" s="166" t="s">
        <v>205</v>
      </c>
      <c r="K63" s="167">
        <f>IF(J63="Y", 1, 0)</f>
        <v>0</v>
      </c>
      <c r="L63" s="89"/>
      <c r="M63" s="89"/>
    </row>
    <row r="64" spans="1:13" x14ac:dyDescent="0.2">
      <c r="A64" s="102" t="s">
        <v>317</v>
      </c>
      <c r="B64" s="144" t="s">
        <v>205</v>
      </c>
      <c r="C64" s="145">
        <f>IF(B64="Y", 2, 0)</f>
        <v>0</v>
      </c>
      <c r="D64" s="146" t="s">
        <v>205</v>
      </c>
      <c r="E64" s="145">
        <f>IF(D64="Y", 2, 0)</f>
        <v>0</v>
      </c>
      <c r="F64" s="179" t="s">
        <v>205</v>
      </c>
      <c r="G64" s="145">
        <f>IF(F64="Y", 2, 0)</f>
        <v>0</v>
      </c>
      <c r="H64" s="192" t="s">
        <v>205</v>
      </c>
      <c r="I64" s="145">
        <f>IF(H64="Y", 2, 0)</f>
        <v>0</v>
      </c>
      <c r="J64" s="166" t="s">
        <v>205</v>
      </c>
      <c r="K64" s="167">
        <f>IF(J64="Y", -1, 0)</f>
        <v>0</v>
      </c>
      <c r="L64" s="89"/>
      <c r="M64" s="89"/>
    </row>
    <row r="65" spans="1:14" x14ac:dyDescent="0.2">
      <c r="A65" s="102" t="s">
        <v>305</v>
      </c>
      <c r="B65" s="144" t="s">
        <v>205</v>
      </c>
      <c r="C65" s="145">
        <f>IF(B65="Y", 1, 0)</f>
        <v>0</v>
      </c>
      <c r="D65" s="146" t="s">
        <v>205</v>
      </c>
      <c r="E65" s="145">
        <f>IF(D65="Y", 2, 0)</f>
        <v>0</v>
      </c>
      <c r="F65" s="179" t="s">
        <v>205</v>
      </c>
      <c r="G65" s="145">
        <f>IF(F65="Y", 1, 0)</f>
        <v>0</v>
      </c>
      <c r="H65" s="192" t="s">
        <v>205</v>
      </c>
      <c r="I65" s="145">
        <f>IF(H65="Y", 2, 0)</f>
        <v>0</v>
      </c>
      <c r="J65" s="166" t="s">
        <v>205</v>
      </c>
      <c r="K65" s="167">
        <f>IF(J65="Y", 1, 0)</f>
        <v>0</v>
      </c>
      <c r="L65" s="89"/>
      <c r="M65" s="89"/>
    </row>
    <row r="66" spans="1:14" x14ac:dyDescent="0.2">
      <c r="A66" s="102" t="s">
        <v>318</v>
      </c>
      <c r="B66" s="144" t="s">
        <v>205</v>
      </c>
      <c r="C66" s="145">
        <f>IF(B66="Y", 2, 0)</f>
        <v>0</v>
      </c>
      <c r="D66" s="146" t="s">
        <v>205</v>
      </c>
      <c r="E66" s="145">
        <f>IF(D66="Y", 1, 0)</f>
        <v>0</v>
      </c>
      <c r="F66" s="179" t="s">
        <v>205</v>
      </c>
      <c r="G66" s="145">
        <f>IF(F66="Y", 2, 0)</f>
        <v>0</v>
      </c>
      <c r="H66" s="192" t="s">
        <v>205</v>
      </c>
      <c r="I66" s="145">
        <f>IF(H66="Y", 1, 0)</f>
        <v>0</v>
      </c>
      <c r="J66" s="166" t="s">
        <v>205</v>
      </c>
      <c r="K66" s="167">
        <f>IF(J66="Y", 1, 0)</f>
        <v>0</v>
      </c>
      <c r="L66" s="89"/>
      <c r="M66" s="89"/>
    </row>
    <row r="67" spans="1:14" x14ac:dyDescent="0.2">
      <c r="A67" s="102" t="s">
        <v>319</v>
      </c>
      <c r="B67" s="144" t="s">
        <v>205</v>
      </c>
      <c r="C67" s="145">
        <f>IF(B67="Y", 2, 0)</f>
        <v>0</v>
      </c>
      <c r="D67" s="146" t="s">
        <v>205</v>
      </c>
      <c r="E67" s="145">
        <f>IF(D67="Y", 2, 0)</f>
        <v>0</v>
      </c>
      <c r="F67" s="179" t="s">
        <v>205</v>
      </c>
      <c r="G67" s="145">
        <f>IF(F67="Y", 2, 0)</f>
        <v>0</v>
      </c>
      <c r="H67" s="192" t="s">
        <v>205</v>
      </c>
      <c r="I67" s="145">
        <f>IF(H67="Y", 2, 0)</f>
        <v>0</v>
      </c>
      <c r="J67" s="166" t="s">
        <v>205</v>
      </c>
      <c r="K67" s="167">
        <f>IF(J67="Y", -1, 0)</f>
        <v>0</v>
      </c>
      <c r="L67" s="89"/>
      <c r="M67" s="89"/>
    </row>
    <row r="68" spans="1:14" x14ac:dyDescent="0.2">
      <c r="A68" s="102" t="s">
        <v>320</v>
      </c>
      <c r="B68" s="144" t="s">
        <v>205</v>
      </c>
      <c r="C68" s="145">
        <f>IF(B68="Y", 2, 0)</f>
        <v>0</v>
      </c>
      <c r="D68" s="146" t="s">
        <v>205</v>
      </c>
      <c r="E68" s="145">
        <f>IF(D68="Y", 2, 0)</f>
        <v>0</v>
      </c>
      <c r="F68" s="179" t="s">
        <v>205</v>
      </c>
      <c r="G68" s="145">
        <f>IF(F68="Y", 2, 0)</f>
        <v>0</v>
      </c>
      <c r="H68" s="192" t="s">
        <v>205</v>
      </c>
      <c r="I68" s="145">
        <f>IF(H68="Y", 2, 0)</f>
        <v>0</v>
      </c>
      <c r="J68" s="166" t="s">
        <v>205</v>
      </c>
      <c r="K68" s="167">
        <f>IF(J68="Y", 1, 0)</f>
        <v>0</v>
      </c>
      <c r="L68" s="89"/>
      <c r="M68" s="89"/>
    </row>
    <row r="69" spans="1:14" x14ac:dyDescent="0.2">
      <c r="A69" s="102" t="s">
        <v>321</v>
      </c>
      <c r="B69" s="144" t="s">
        <v>205</v>
      </c>
      <c r="C69" s="145">
        <f>IF(B69="Y", 2, 0)</f>
        <v>0</v>
      </c>
      <c r="D69" s="146" t="s">
        <v>205</v>
      </c>
      <c r="E69" s="145">
        <f>IF(D69="Y", 2, 0)</f>
        <v>0</v>
      </c>
      <c r="F69" s="179" t="s">
        <v>205</v>
      </c>
      <c r="G69" s="145">
        <f>IF(F69="Y", 1, 0)</f>
        <v>0</v>
      </c>
      <c r="H69" s="192" t="s">
        <v>205</v>
      </c>
      <c r="I69" s="145">
        <f>IF(H69="Y", 1, 0)</f>
        <v>0</v>
      </c>
      <c r="J69" s="166" t="s">
        <v>205</v>
      </c>
      <c r="K69" s="167">
        <f>IF(J69="Y", 1, 0)</f>
        <v>0</v>
      </c>
      <c r="L69" s="89"/>
      <c r="M69" s="89"/>
    </row>
    <row r="70" spans="1:14" x14ac:dyDescent="0.2">
      <c r="A70" s="102" t="s">
        <v>322</v>
      </c>
      <c r="B70" s="144" t="s">
        <v>205</v>
      </c>
      <c r="C70" s="145">
        <f>IF(B70="Y", 2, 0)</f>
        <v>0</v>
      </c>
      <c r="D70" s="146" t="s">
        <v>205</v>
      </c>
      <c r="E70" s="145">
        <f>IF(D70="Y", 2, 0)</f>
        <v>0</v>
      </c>
      <c r="F70" s="179" t="s">
        <v>205</v>
      </c>
      <c r="G70" s="145">
        <f>IF(F70="Y", 2, 0)</f>
        <v>0</v>
      </c>
      <c r="H70" s="192" t="s">
        <v>205</v>
      </c>
      <c r="I70" s="145">
        <f>IF(H70="Y", 2, 0)</f>
        <v>0</v>
      </c>
      <c r="J70" s="166" t="s">
        <v>205</v>
      </c>
      <c r="K70" s="167">
        <f t="shared" ref="K70:K71" si="15">IF(J70="Y", 1, 0)</f>
        <v>0</v>
      </c>
      <c r="L70" s="89"/>
      <c r="M70" s="89"/>
    </row>
    <row r="71" spans="1:14" x14ac:dyDescent="0.2">
      <c r="A71" s="102" t="s">
        <v>323</v>
      </c>
      <c r="B71" s="144" t="s">
        <v>205</v>
      </c>
      <c r="C71" s="145">
        <f>IF(B71="Y", 1, 0)</f>
        <v>0</v>
      </c>
      <c r="D71" s="146" t="s">
        <v>205</v>
      </c>
      <c r="E71" s="145">
        <f>IF(D71="Y", 2, 0)</f>
        <v>0</v>
      </c>
      <c r="F71" s="179" t="s">
        <v>205</v>
      </c>
      <c r="G71" s="145">
        <f>IF(F71="Y", 1, 0)</f>
        <v>0</v>
      </c>
      <c r="H71" s="192" t="s">
        <v>205</v>
      </c>
      <c r="I71" s="145">
        <f>IF(H71="Y", 2, 0)</f>
        <v>0</v>
      </c>
      <c r="J71" s="166" t="s">
        <v>205</v>
      </c>
      <c r="K71" s="167">
        <f t="shared" si="15"/>
        <v>0</v>
      </c>
      <c r="L71" s="89"/>
      <c r="M71" s="89"/>
    </row>
    <row r="72" spans="1:14" x14ac:dyDescent="0.2">
      <c r="A72" s="102" t="s">
        <v>324</v>
      </c>
      <c r="B72" s="144" t="s">
        <v>205</v>
      </c>
      <c r="C72" s="145">
        <f>IF(B72="Y", -1, 0)</f>
        <v>0</v>
      </c>
      <c r="D72" s="146" t="s">
        <v>205</v>
      </c>
      <c r="E72" s="145">
        <f>IF(D72="Y", -1, 0)</f>
        <v>0</v>
      </c>
      <c r="F72" s="179" t="s">
        <v>205</v>
      </c>
      <c r="G72" s="145">
        <f>IF(F72="Y", -1, 0)</f>
        <v>0</v>
      </c>
      <c r="H72" s="192" t="s">
        <v>205</v>
      </c>
      <c r="I72" s="145">
        <f>IF(H72="Y", -1, 0)</f>
        <v>0</v>
      </c>
      <c r="J72" s="166" t="s">
        <v>205</v>
      </c>
      <c r="K72" s="167">
        <f>IF(J72="Y", -1, 0)</f>
        <v>0</v>
      </c>
      <c r="L72" s="89"/>
      <c r="M72" s="89"/>
      <c r="N72" s="88"/>
    </row>
    <row r="73" spans="1:14" x14ac:dyDescent="0.2">
      <c r="A73" s="102" t="s">
        <v>325</v>
      </c>
      <c r="B73" s="144" t="s">
        <v>205</v>
      </c>
      <c r="C73" s="145">
        <f>IF(B73="Y", -1, 0)</f>
        <v>0</v>
      </c>
      <c r="D73" s="146" t="s">
        <v>205</v>
      </c>
      <c r="E73" s="145">
        <f>IF(D73="Y", -1, 0)</f>
        <v>0</v>
      </c>
      <c r="F73" s="179" t="s">
        <v>205</v>
      </c>
      <c r="G73" s="145">
        <f>IF(F73="Y", -1, 0)</f>
        <v>0</v>
      </c>
      <c r="H73" s="192" t="s">
        <v>205</v>
      </c>
      <c r="I73" s="145">
        <f>IF(H73="Y", -1, 0)</f>
        <v>0</v>
      </c>
      <c r="J73" s="166" t="s">
        <v>205</v>
      </c>
      <c r="K73" s="167">
        <f>IF(J73="Y", -1, 0)</f>
        <v>0</v>
      </c>
      <c r="L73" s="89"/>
      <c r="M73" s="89"/>
      <c r="N73" s="88"/>
    </row>
    <row r="74" spans="1:14" ht="13.5" thickBot="1" x14ac:dyDescent="0.25">
      <c r="A74" s="122" t="s">
        <v>326</v>
      </c>
      <c r="B74" s="147" t="s">
        <v>205</v>
      </c>
      <c r="C74" s="148">
        <f>IF(B74="Y", -1, 0)</f>
        <v>0</v>
      </c>
      <c r="D74" s="149" t="s">
        <v>205</v>
      </c>
      <c r="E74" s="148">
        <f>IF(D74="Y", -1, 0)</f>
        <v>0</v>
      </c>
      <c r="F74" s="180" t="s">
        <v>205</v>
      </c>
      <c r="G74" s="148">
        <f>IF(F74="Y", -1, 0)</f>
        <v>0</v>
      </c>
      <c r="H74" s="193" t="s">
        <v>205</v>
      </c>
      <c r="I74" s="148">
        <f>IF(H74="Y", -1, 0)</f>
        <v>0</v>
      </c>
      <c r="J74" s="168" t="s">
        <v>205</v>
      </c>
      <c r="K74" s="169">
        <f>IF(J74="Y", -1, 0)</f>
        <v>0</v>
      </c>
      <c r="L74" s="89"/>
      <c r="M74" s="89"/>
      <c r="N74" s="88"/>
    </row>
    <row r="75" spans="1:14" ht="13.5" thickBot="1" x14ac:dyDescent="0.25">
      <c r="A75" s="87" t="s">
        <v>327</v>
      </c>
      <c r="B75" s="150"/>
      <c r="D75" s="151"/>
      <c r="F75" s="181"/>
      <c r="H75" s="194"/>
      <c r="J75" s="170"/>
      <c r="L75" s="89"/>
      <c r="M75" s="89"/>
      <c r="N75" s="88"/>
    </row>
    <row r="76" spans="1:14" x14ac:dyDescent="0.2">
      <c r="A76" s="124" t="s">
        <v>328</v>
      </c>
      <c r="B76" s="141" t="s">
        <v>205</v>
      </c>
      <c r="C76" s="142">
        <f>IF(B76="Y", -1, 0)</f>
        <v>0</v>
      </c>
      <c r="D76" s="143" t="s">
        <v>205</v>
      </c>
      <c r="E76" s="142">
        <f>IF(D76="Y", 1, 0)</f>
        <v>0</v>
      </c>
      <c r="F76" s="178" t="s">
        <v>205</v>
      </c>
      <c r="G76" s="142">
        <f>IF(F76="Y", -1, 0)</f>
        <v>0</v>
      </c>
      <c r="H76" s="191" t="s">
        <v>205</v>
      </c>
      <c r="I76" s="142">
        <f>IF(H76="Y", 1, 0)</f>
        <v>0</v>
      </c>
      <c r="J76" s="164" t="s">
        <v>205</v>
      </c>
      <c r="K76" s="165">
        <f>IF(J76="Y", -1, 0)</f>
        <v>0</v>
      </c>
      <c r="L76" s="89"/>
      <c r="M76" s="89"/>
      <c r="N76" s="88"/>
    </row>
    <row r="77" spans="1:14" x14ac:dyDescent="0.2">
      <c r="A77" s="101" t="s">
        <v>329</v>
      </c>
      <c r="B77" s="144"/>
      <c r="C77" s="145">
        <f>IF(B77="Y", -1, 0)</f>
        <v>0</v>
      </c>
      <c r="D77" s="146"/>
      <c r="E77" s="145">
        <f>IF(D77="Y", -1, 0)</f>
        <v>0</v>
      </c>
      <c r="F77" s="179"/>
      <c r="G77" s="145">
        <f>IF(F77="Y", -1, 0)</f>
        <v>0</v>
      </c>
      <c r="H77" s="192"/>
      <c r="I77" s="145">
        <f>IF(H77="Y", -1, 0)</f>
        <v>0</v>
      </c>
      <c r="J77" s="166"/>
      <c r="K77" s="167">
        <f>IF(J77="Y", -1, 0)</f>
        <v>0</v>
      </c>
      <c r="L77" s="89"/>
      <c r="M77" s="89"/>
      <c r="N77" s="88"/>
    </row>
    <row r="78" spans="1:14" x14ac:dyDescent="0.2">
      <c r="A78" s="101" t="s">
        <v>330</v>
      </c>
      <c r="B78" s="144" t="s">
        <v>205</v>
      </c>
      <c r="C78" s="145">
        <f>IF(B78="Y", 1, 0)</f>
        <v>0</v>
      </c>
      <c r="D78" s="146" t="s">
        <v>205</v>
      </c>
      <c r="E78" s="145">
        <f>IF(D78="Y", 1, 0)</f>
        <v>0</v>
      </c>
      <c r="F78" s="179" t="s">
        <v>205</v>
      </c>
      <c r="G78" s="145">
        <f>IF(F78="Y", 1, 0)</f>
        <v>0</v>
      </c>
      <c r="H78" s="192" t="s">
        <v>205</v>
      </c>
      <c r="I78" s="145">
        <f>IF(H78="Y", 1, 0)</f>
        <v>0</v>
      </c>
      <c r="J78" s="166" t="s">
        <v>205</v>
      </c>
      <c r="K78" s="167">
        <f>IF(J78="Y", 1, 0)</f>
        <v>0</v>
      </c>
      <c r="L78" s="89"/>
      <c r="M78" s="89"/>
      <c r="N78" s="88"/>
    </row>
    <row r="79" spans="1:14" x14ac:dyDescent="0.2">
      <c r="A79" s="101" t="s">
        <v>331</v>
      </c>
      <c r="B79" s="144" t="s">
        <v>205</v>
      </c>
      <c r="C79" s="145">
        <f>IF(B79="Y", 2, 0)</f>
        <v>0</v>
      </c>
      <c r="D79" s="146" t="s">
        <v>205</v>
      </c>
      <c r="E79" s="145">
        <f>IF(D79="Y", 2, 0)</f>
        <v>0</v>
      </c>
      <c r="F79" s="179" t="s">
        <v>205</v>
      </c>
      <c r="G79" s="145">
        <f>IF(F79="Y", 2, 0)</f>
        <v>0</v>
      </c>
      <c r="H79" s="192" t="s">
        <v>205</v>
      </c>
      <c r="I79" s="145">
        <f>IF(H79="Y", 2, 0)</f>
        <v>0</v>
      </c>
      <c r="J79" s="166" t="s">
        <v>205</v>
      </c>
      <c r="K79" s="167">
        <f>IF(J79="Y", 2, 0)</f>
        <v>0</v>
      </c>
      <c r="L79" s="89"/>
      <c r="M79" s="89"/>
      <c r="N79" s="88"/>
    </row>
    <row r="80" spans="1:14" x14ac:dyDescent="0.2">
      <c r="A80" s="101" t="s">
        <v>332</v>
      </c>
      <c r="B80" s="144" t="s">
        <v>205</v>
      </c>
      <c r="C80" s="145">
        <f>IF(B80="Y", 1, 0)</f>
        <v>0</v>
      </c>
      <c r="D80" s="146" t="s">
        <v>205</v>
      </c>
      <c r="E80" s="145">
        <f>IF(D80="Y", 1, 0)</f>
        <v>0</v>
      </c>
      <c r="F80" s="179" t="s">
        <v>205</v>
      </c>
      <c r="G80" s="145">
        <f>IF(F80="Y", 1, 0)</f>
        <v>0</v>
      </c>
      <c r="H80" s="192" t="s">
        <v>205</v>
      </c>
      <c r="I80" s="145">
        <f>IF(H80="Y", 1, 0)</f>
        <v>0</v>
      </c>
      <c r="J80" s="166" t="s">
        <v>205</v>
      </c>
      <c r="K80" s="167">
        <f>IF(J80="Y", 1, 0)</f>
        <v>0</v>
      </c>
      <c r="L80" s="89"/>
      <c r="M80" s="89"/>
      <c r="N80" s="88"/>
    </row>
    <row r="81" spans="1:14" x14ac:dyDescent="0.2">
      <c r="A81" s="101" t="s">
        <v>333</v>
      </c>
      <c r="B81" s="144" t="s">
        <v>205</v>
      </c>
      <c r="C81" s="145">
        <f>IF(B81="Y", 1, 0)</f>
        <v>0</v>
      </c>
      <c r="D81" s="146" t="s">
        <v>205</v>
      </c>
      <c r="E81" s="145">
        <f>IF(D81="Y", 1, 0)</f>
        <v>0</v>
      </c>
      <c r="F81" s="179" t="s">
        <v>205</v>
      </c>
      <c r="G81" s="145">
        <f>IF(F81="Y", 1, 0)</f>
        <v>0</v>
      </c>
      <c r="H81" s="192" t="s">
        <v>205</v>
      </c>
      <c r="I81" s="145">
        <f>IF(H81="Y", 1, 0)</f>
        <v>0</v>
      </c>
      <c r="J81" s="166" t="s">
        <v>205</v>
      </c>
      <c r="K81" s="167">
        <f>IF(J81="Y", -1, 0)</f>
        <v>0</v>
      </c>
      <c r="L81" s="89"/>
      <c r="M81" s="89"/>
      <c r="N81" s="88"/>
    </row>
    <row r="82" spans="1:14" x14ac:dyDescent="0.2">
      <c r="A82" s="125" t="s">
        <v>334</v>
      </c>
      <c r="B82" s="144" t="s">
        <v>205</v>
      </c>
      <c r="C82" s="145">
        <f>IF(B82="Y", 1, 0)</f>
        <v>0</v>
      </c>
      <c r="D82" s="146" t="s">
        <v>205</v>
      </c>
      <c r="E82" s="145">
        <f>IF(D82="Y", 1, 0)</f>
        <v>0</v>
      </c>
      <c r="F82" s="179" t="s">
        <v>205</v>
      </c>
      <c r="G82" s="145">
        <f>IF(F82="Y", 1, 0)</f>
        <v>0</v>
      </c>
      <c r="H82" s="192" t="s">
        <v>205</v>
      </c>
      <c r="I82" s="145">
        <f>IF(H82="Y", 1, 0)</f>
        <v>0</v>
      </c>
      <c r="J82" s="166" t="s">
        <v>205</v>
      </c>
      <c r="K82" s="167">
        <f>IF(J82="Y", 2, 0)</f>
        <v>0</v>
      </c>
      <c r="L82" s="89"/>
      <c r="M82" s="89"/>
      <c r="N82" s="88"/>
    </row>
    <row r="83" spans="1:14" ht="13.5" thickBot="1" x14ac:dyDescent="0.25">
      <c r="A83" s="114" t="s">
        <v>335</v>
      </c>
      <c r="B83" s="154" t="s">
        <v>205</v>
      </c>
      <c r="C83" s="155">
        <f>IF(B83="Y", 1, 0)</f>
        <v>0</v>
      </c>
      <c r="D83" s="156" t="s">
        <v>205</v>
      </c>
      <c r="E83" s="155">
        <f>IF(D83="Y", 1, 0)</f>
        <v>0</v>
      </c>
      <c r="F83" s="183" t="s">
        <v>205</v>
      </c>
      <c r="G83" s="155">
        <f>IF(F83="Y", 1, 0)</f>
        <v>0</v>
      </c>
      <c r="H83" s="196" t="s">
        <v>205</v>
      </c>
      <c r="I83" s="155">
        <f>IF(H83="Y", 1, 0)</f>
        <v>0</v>
      </c>
      <c r="J83" s="172" t="s">
        <v>205</v>
      </c>
      <c r="K83" s="173">
        <f>IF(J83="Y", 2, 0)</f>
        <v>0</v>
      </c>
      <c r="L83" s="89"/>
      <c r="M83" s="89"/>
      <c r="N83" s="88"/>
    </row>
    <row r="84" spans="1:14" ht="14.25" thickTop="1" thickBot="1" x14ac:dyDescent="0.25">
      <c r="A84" s="126" t="s">
        <v>336</v>
      </c>
      <c r="B84" s="160" t="s">
        <v>205</v>
      </c>
      <c r="C84" s="161">
        <f>IF(B84="Y", 1, 0)</f>
        <v>0</v>
      </c>
      <c r="D84" s="162" t="s">
        <v>205</v>
      </c>
      <c r="E84" s="161">
        <f>IF(D84="Y", 1, 0)</f>
        <v>0</v>
      </c>
      <c r="F84" s="185" t="s">
        <v>205</v>
      </c>
      <c r="G84" s="161">
        <f>IF(F84="Y", 1, 0)</f>
        <v>0</v>
      </c>
      <c r="H84" s="198" t="s">
        <v>205</v>
      </c>
      <c r="I84" s="161">
        <f>IF(H84="Y", 1, 0)</f>
        <v>0</v>
      </c>
      <c r="J84" s="176" t="s">
        <v>205</v>
      </c>
      <c r="K84" s="177">
        <f>IF(J84="Y", 1, 0)</f>
        <v>0</v>
      </c>
      <c r="L84" s="89"/>
      <c r="M84" s="89"/>
      <c r="N84" s="88"/>
    </row>
    <row r="85" spans="1:14" ht="13.5" thickBot="1" x14ac:dyDescent="0.25">
      <c r="A85" s="87" t="s">
        <v>337</v>
      </c>
      <c r="B85" s="150"/>
      <c r="D85" s="151"/>
      <c r="F85" s="181"/>
      <c r="H85" s="194"/>
      <c r="J85" s="170"/>
      <c r="L85" s="89"/>
      <c r="M85" s="89"/>
      <c r="N85" s="88"/>
    </row>
    <row r="86" spans="1:14" x14ac:dyDescent="0.2">
      <c r="A86" s="90" t="s">
        <v>338</v>
      </c>
      <c r="B86" s="141"/>
      <c r="C86" s="142"/>
      <c r="D86" s="143"/>
      <c r="E86" s="142"/>
      <c r="F86" s="178"/>
      <c r="G86" s="142"/>
      <c r="H86" s="191"/>
      <c r="I86" s="142"/>
      <c r="J86" s="164"/>
      <c r="K86" s="165"/>
      <c r="L86" s="89"/>
      <c r="M86" s="89"/>
      <c r="N86" s="88"/>
    </row>
    <row r="87" spans="1:14" x14ac:dyDescent="0.2">
      <c r="A87" s="101" t="s">
        <v>339</v>
      </c>
      <c r="B87" s="144" t="s">
        <v>205</v>
      </c>
      <c r="C87" s="145">
        <f>IF(B87="Y", 2, 0)</f>
        <v>0</v>
      </c>
      <c r="D87" s="146" t="s">
        <v>205</v>
      </c>
      <c r="E87" s="145">
        <f>IF(D87="Y", 2, 0)</f>
        <v>0</v>
      </c>
      <c r="F87" s="179" t="s">
        <v>205</v>
      </c>
      <c r="G87" s="145">
        <f>IF(F87="Y", 2, 0)</f>
        <v>0</v>
      </c>
      <c r="H87" s="192" t="s">
        <v>205</v>
      </c>
      <c r="I87" s="145">
        <f>IF(H87="Y", 2, 0)</f>
        <v>0</v>
      </c>
      <c r="J87" s="166" t="s">
        <v>205</v>
      </c>
      <c r="K87" s="167">
        <f>IF(J87="Y", 2, 0)</f>
        <v>0</v>
      </c>
      <c r="L87" s="89"/>
      <c r="M87" s="89"/>
      <c r="N87" s="88"/>
    </row>
    <row r="88" spans="1:14" x14ac:dyDescent="0.2">
      <c r="A88" s="101" t="s">
        <v>340</v>
      </c>
      <c r="B88" s="144" t="s">
        <v>205</v>
      </c>
      <c r="C88" s="145">
        <f>IF(B88="Y", 1, 0)</f>
        <v>0</v>
      </c>
      <c r="D88" s="146" t="s">
        <v>205</v>
      </c>
      <c r="E88" s="145">
        <f>IF(D88="Y", 1, 0)</f>
        <v>0</v>
      </c>
      <c r="F88" s="179" t="s">
        <v>205</v>
      </c>
      <c r="G88" s="145">
        <f>IF(F88="Y", 1, 0)</f>
        <v>0</v>
      </c>
      <c r="H88" s="192" t="s">
        <v>205</v>
      </c>
      <c r="I88" s="145">
        <f>IF(H88="Y", 1, 0)</f>
        <v>0</v>
      </c>
      <c r="J88" s="166" t="s">
        <v>205</v>
      </c>
      <c r="K88" s="167">
        <f>IF(J88="Y", 1, 0)</f>
        <v>0</v>
      </c>
      <c r="L88" s="89"/>
      <c r="M88" s="89"/>
      <c r="N88" s="88"/>
    </row>
    <row r="89" spans="1:14" x14ac:dyDescent="0.2">
      <c r="A89" s="101" t="s">
        <v>341</v>
      </c>
      <c r="B89" s="144" t="s">
        <v>205</v>
      </c>
      <c r="C89" s="145">
        <f>IF(B89="Y", 1, 0)</f>
        <v>0</v>
      </c>
      <c r="D89" s="146" t="s">
        <v>205</v>
      </c>
      <c r="E89" s="145">
        <f>IF(D89="Y", 1, 0)</f>
        <v>0</v>
      </c>
      <c r="F89" s="179" t="s">
        <v>205</v>
      </c>
      <c r="G89" s="145">
        <f>IF(F89="Y", 1, 0)</f>
        <v>0</v>
      </c>
      <c r="H89" s="192" t="s">
        <v>205</v>
      </c>
      <c r="I89" s="145">
        <f>IF(H89="Y", 1, 0)</f>
        <v>0</v>
      </c>
      <c r="J89" s="166" t="s">
        <v>205</v>
      </c>
      <c r="K89" s="167">
        <f>IF(J89="Y", 1, 0)</f>
        <v>0</v>
      </c>
      <c r="L89" s="89"/>
      <c r="M89" s="89"/>
      <c r="N89" s="88"/>
    </row>
    <row r="90" spans="1:14" x14ac:dyDescent="0.2">
      <c r="A90" s="101" t="s">
        <v>342</v>
      </c>
      <c r="B90" s="144" t="s">
        <v>205</v>
      </c>
      <c r="C90" s="145">
        <f>IF(B90="Y", 2, 0)</f>
        <v>0</v>
      </c>
      <c r="D90" s="146" t="s">
        <v>205</v>
      </c>
      <c r="E90" s="145">
        <f>IF(D90="Y", 2, 0)</f>
        <v>0</v>
      </c>
      <c r="F90" s="179" t="s">
        <v>205</v>
      </c>
      <c r="G90" s="145">
        <f>IF(F90="Y", 2, 0)</f>
        <v>0</v>
      </c>
      <c r="H90" s="192" t="s">
        <v>205</v>
      </c>
      <c r="I90" s="145">
        <f>IF(H90="Y", 2, 0)</f>
        <v>0</v>
      </c>
      <c r="J90" s="166" t="s">
        <v>205</v>
      </c>
      <c r="K90" s="167">
        <f>IF(J90="Y", 2, 0)</f>
        <v>0</v>
      </c>
      <c r="L90" s="89"/>
      <c r="M90" s="89"/>
      <c r="N90" s="88"/>
    </row>
    <row r="91" spans="1:14" ht="13.5" thickBot="1" x14ac:dyDescent="0.25">
      <c r="A91" s="114" t="s">
        <v>343</v>
      </c>
      <c r="B91" s="154" t="s">
        <v>205</v>
      </c>
      <c r="C91" s="155">
        <f>IF(B91="Y", 1, 0)</f>
        <v>0</v>
      </c>
      <c r="D91" s="156" t="s">
        <v>205</v>
      </c>
      <c r="E91" s="155">
        <f>IF(D91="Y", 1, 0)</f>
        <v>0</v>
      </c>
      <c r="F91" s="183" t="s">
        <v>205</v>
      </c>
      <c r="G91" s="155">
        <f>IF(F91="Y", 1, 0)</f>
        <v>0</v>
      </c>
      <c r="H91" s="196" t="s">
        <v>205</v>
      </c>
      <c r="I91" s="155">
        <f>IF(H91="Y", 1, 0)</f>
        <v>0</v>
      </c>
      <c r="J91" s="172" t="s">
        <v>205</v>
      </c>
      <c r="K91" s="173">
        <f>IF(J91="Y", 1, 0)</f>
        <v>0</v>
      </c>
      <c r="L91" s="89"/>
      <c r="M91" s="89"/>
    </row>
    <row r="92" spans="1:14" ht="13.5" thickTop="1" x14ac:dyDescent="0.2">
      <c r="A92" s="130" t="s">
        <v>344</v>
      </c>
      <c r="B92" s="157"/>
      <c r="C92" s="158"/>
      <c r="D92" s="159"/>
      <c r="E92" s="158"/>
      <c r="F92" s="184"/>
      <c r="G92" s="158"/>
      <c r="H92" s="197"/>
      <c r="I92" s="158"/>
      <c r="J92" s="174"/>
      <c r="K92" s="175"/>
      <c r="L92" s="89"/>
      <c r="M92" s="89"/>
    </row>
    <row r="93" spans="1:14" x14ac:dyDescent="0.2">
      <c r="A93" s="101" t="s">
        <v>345</v>
      </c>
      <c r="B93" s="144" t="s">
        <v>205</v>
      </c>
      <c r="C93" s="145">
        <f>IF(B93="Y", 2, 0)</f>
        <v>0</v>
      </c>
      <c r="D93" s="146" t="s">
        <v>205</v>
      </c>
      <c r="E93" s="145">
        <f>IF(D93="Y", 2, 0)</f>
        <v>0</v>
      </c>
      <c r="F93" s="179" t="s">
        <v>205</v>
      </c>
      <c r="G93" s="145">
        <f>IF(F93="Y", 2, 0)</f>
        <v>0</v>
      </c>
      <c r="H93" s="192" t="s">
        <v>205</v>
      </c>
      <c r="I93" s="145">
        <f>IF(H93="Y", 2, 0)</f>
        <v>0</v>
      </c>
      <c r="J93" s="166" t="s">
        <v>205</v>
      </c>
      <c r="K93" s="167">
        <f>IF(J93="Y", 2, 0)</f>
        <v>0</v>
      </c>
      <c r="L93" s="89"/>
      <c r="M93" s="89"/>
    </row>
    <row r="94" spans="1:14" x14ac:dyDescent="0.2">
      <c r="A94" s="101" t="s">
        <v>346</v>
      </c>
      <c r="B94" s="144" t="s">
        <v>205</v>
      </c>
      <c r="C94" s="145">
        <f>IF(B94="Y", 2, 0)</f>
        <v>0</v>
      </c>
      <c r="D94" s="146" t="s">
        <v>205</v>
      </c>
      <c r="E94" s="145">
        <f>IF(D94="Y", 2, 0)</f>
        <v>0</v>
      </c>
      <c r="F94" s="179" t="s">
        <v>205</v>
      </c>
      <c r="G94" s="145">
        <f>IF(F94="Y", 2, 0)</f>
        <v>0</v>
      </c>
      <c r="H94" s="192" t="s">
        <v>205</v>
      </c>
      <c r="I94" s="145">
        <f>IF(H94="Y", 2, 0)</f>
        <v>0</v>
      </c>
      <c r="J94" s="166" t="s">
        <v>205</v>
      </c>
      <c r="K94" s="167">
        <f>IF(J94="Y", 2, 0)</f>
        <v>0</v>
      </c>
      <c r="L94" s="89"/>
      <c r="M94" s="89"/>
      <c r="N94" s="88"/>
    </row>
    <row r="95" spans="1:14" x14ac:dyDescent="0.2">
      <c r="A95" s="101" t="s">
        <v>347</v>
      </c>
      <c r="B95" s="144" t="s">
        <v>205</v>
      </c>
      <c r="C95" s="145">
        <f>IF(B95="Y", 1, 0)</f>
        <v>0</v>
      </c>
      <c r="D95" s="146" t="s">
        <v>205</v>
      </c>
      <c r="E95" s="145">
        <f>IF(D95="Y", 1, 0)</f>
        <v>0</v>
      </c>
      <c r="F95" s="179" t="s">
        <v>205</v>
      </c>
      <c r="G95" s="145">
        <f>IF(F95="Y", 1, 0)</f>
        <v>0</v>
      </c>
      <c r="H95" s="192" t="s">
        <v>205</v>
      </c>
      <c r="I95" s="145">
        <f>IF(H95="Y", 1, 0)</f>
        <v>0</v>
      </c>
      <c r="J95" s="166" t="s">
        <v>205</v>
      </c>
      <c r="K95" s="167">
        <f>IF(J95="Y", 1, 0)</f>
        <v>0</v>
      </c>
      <c r="L95" s="89"/>
      <c r="M95" s="89"/>
    </row>
    <row r="96" spans="1:14" ht="13.5" thickBot="1" x14ac:dyDescent="0.25">
      <c r="A96" s="103" t="s">
        <v>348</v>
      </c>
      <c r="B96" s="147" t="s">
        <v>205</v>
      </c>
      <c r="C96" s="148">
        <f>IF(B96="Y", -1, 0)</f>
        <v>0</v>
      </c>
      <c r="D96" s="149" t="s">
        <v>205</v>
      </c>
      <c r="E96" s="148">
        <f>IF(D96="Y", 1, 0)</f>
        <v>0</v>
      </c>
      <c r="F96" s="180" t="s">
        <v>205</v>
      </c>
      <c r="G96" s="148">
        <f>IF(F96="Y", -1, 0)</f>
        <v>0</v>
      </c>
      <c r="H96" s="193" t="s">
        <v>205</v>
      </c>
      <c r="I96" s="148">
        <f>IF(H96="Y", 1, 0)</f>
        <v>0</v>
      </c>
      <c r="J96" s="168" t="s">
        <v>205</v>
      </c>
      <c r="K96" s="169">
        <f>IF(J96="Y", 1, 0)</f>
        <v>0</v>
      </c>
      <c r="L96" s="89"/>
      <c r="M96" s="89"/>
    </row>
    <row r="97" spans="1:13" ht="13.5" thickBot="1" x14ac:dyDescent="0.25">
      <c r="A97" s="131" t="s">
        <v>349</v>
      </c>
      <c r="B97" s="150"/>
      <c r="D97" s="151"/>
      <c r="F97" s="181"/>
      <c r="H97" s="194"/>
      <c r="J97" s="170"/>
      <c r="L97" s="89"/>
      <c r="M97" s="89"/>
    </row>
    <row r="98" spans="1:13" x14ac:dyDescent="0.2">
      <c r="A98" s="90" t="s">
        <v>350</v>
      </c>
      <c r="B98" s="141"/>
      <c r="C98" s="142"/>
      <c r="D98" s="143"/>
      <c r="E98" s="142"/>
      <c r="F98" s="178"/>
      <c r="G98" s="142"/>
      <c r="H98" s="191"/>
      <c r="I98" s="142"/>
      <c r="J98" s="164"/>
      <c r="K98" s="165"/>
      <c r="L98" s="89"/>
      <c r="M98" s="89"/>
    </row>
    <row r="99" spans="1:13" x14ac:dyDescent="0.2">
      <c r="A99" s="101" t="s">
        <v>351</v>
      </c>
      <c r="B99" s="144" t="s">
        <v>205</v>
      </c>
      <c r="C99" s="145">
        <f>IF(B99="Y", 1, 0)</f>
        <v>0</v>
      </c>
      <c r="D99" s="146" t="s">
        <v>205</v>
      </c>
      <c r="E99" s="145">
        <f>IF(D99="Y", 1, 0)</f>
        <v>0</v>
      </c>
      <c r="F99" s="179" t="s">
        <v>205</v>
      </c>
      <c r="G99" s="145">
        <f>IF(F99="Y", 1, 0)</f>
        <v>0</v>
      </c>
      <c r="H99" s="192" t="s">
        <v>205</v>
      </c>
      <c r="I99" s="145">
        <f>IF(H99="Y", 1, 0)</f>
        <v>0</v>
      </c>
      <c r="J99" s="166" t="s">
        <v>205</v>
      </c>
      <c r="K99" s="167">
        <f t="shared" ref="K99:K104" si="16">IF(J99="Y", 1, 0)</f>
        <v>0</v>
      </c>
      <c r="L99" s="89"/>
      <c r="M99" s="89"/>
    </row>
    <row r="100" spans="1:13" x14ac:dyDescent="0.2">
      <c r="A100" s="101" t="s">
        <v>352</v>
      </c>
      <c r="B100" s="144" t="s">
        <v>205</v>
      </c>
      <c r="C100" s="145">
        <f>IF(B100="Y", 2, 0)</f>
        <v>0</v>
      </c>
      <c r="D100" s="146" t="s">
        <v>205</v>
      </c>
      <c r="E100" s="145">
        <f>IF(D100="Y", 1, 0)</f>
        <v>0</v>
      </c>
      <c r="F100" s="179" t="s">
        <v>205</v>
      </c>
      <c r="G100" s="145">
        <f>IF(F100="Y", 2, 0)</f>
        <v>0</v>
      </c>
      <c r="H100" s="192" t="s">
        <v>205</v>
      </c>
      <c r="I100" s="145">
        <f>IF(H100="Y", 1, 0)</f>
        <v>0</v>
      </c>
      <c r="J100" s="166" t="s">
        <v>205</v>
      </c>
      <c r="K100" s="167">
        <f t="shared" si="16"/>
        <v>0</v>
      </c>
      <c r="L100" s="89"/>
      <c r="M100" s="89"/>
    </row>
    <row r="101" spans="1:13" x14ac:dyDescent="0.2">
      <c r="A101" s="101" t="s">
        <v>353</v>
      </c>
      <c r="B101" s="144" t="s">
        <v>205</v>
      </c>
      <c r="C101" s="145">
        <f>IF(B101="Y", 2, 0)</f>
        <v>0</v>
      </c>
      <c r="D101" s="146" t="s">
        <v>205</v>
      </c>
      <c r="E101" s="145">
        <f>IF(D101="Y", 2, 0)</f>
        <v>0</v>
      </c>
      <c r="F101" s="179" t="s">
        <v>205</v>
      </c>
      <c r="G101" s="145">
        <f>IF(F101="Y", 2, 0)</f>
        <v>0</v>
      </c>
      <c r="H101" s="192" t="s">
        <v>205</v>
      </c>
      <c r="I101" s="145">
        <f>IF(H101="Y", 2, 0)</f>
        <v>0</v>
      </c>
      <c r="J101" s="166" t="s">
        <v>205</v>
      </c>
      <c r="K101" s="167">
        <f t="shared" si="16"/>
        <v>0</v>
      </c>
      <c r="L101" s="89"/>
      <c r="M101" s="89"/>
    </row>
    <row r="102" spans="1:13" ht="13.5" thickBot="1" x14ac:dyDescent="0.25">
      <c r="A102" s="103" t="s">
        <v>354</v>
      </c>
      <c r="B102" s="147" t="s">
        <v>205</v>
      </c>
      <c r="C102" s="148">
        <f>IF(B102="Y", 1, 0)</f>
        <v>0</v>
      </c>
      <c r="D102" s="149" t="s">
        <v>205</v>
      </c>
      <c r="E102" s="148">
        <f>IF(D102="Y", 1, 0)</f>
        <v>0</v>
      </c>
      <c r="F102" s="180" t="s">
        <v>205</v>
      </c>
      <c r="G102" s="148">
        <f>IF(F102="Y", 1, 0)</f>
        <v>0</v>
      </c>
      <c r="H102" s="193" t="s">
        <v>205</v>
      </c>
      <c r="I102" s="148">
        <f>IF(H102="Y", 1, 0)</f>
        <v>0</v>
      </c>
      <c r="J102" s="168" t="s">
        <v>205</v>
      </c>
      <c r="K102" s="169">
        <f t="shared" si="16"/>
        <v>0</v>
      </c>
      <c r="L102" s="89"/>
      <c r="M102" s="89"/>
    </row>
    <row r="103" spans="1:13" x14ac:dyDescent="0.2">
      <c r="A103" s="118" t="s">
        <v>355</v>
      </c>
      <c r="B103" s="157" t="s">
        <v>205</v>
      </c>
      <c r="C103" s="158">
        <f>IF(B103="Y", 2, 0)</f>
        <v>0</v>
      </c>
      <c r="D103" s="159" t="s">
        <v>205</v>
      </c>
      <c r="E103" s="158">
        <f>IF(D103="Y", 1, 0)</f>
        <v>0</v>
      </c>
      <c r="F103" s="184" t="s">
        <v>205</v>
      </c>
      <c r="G103" s="158">
        <f>IF(F103="Y", 2, 0)</f>
        <v>0</v>
      </c>
      <c r="H103" s="197" t="s">
        <v>205</v>
      </c>
      <c r="I103" s="158">
        <f>IF(H103="Y", 1, 0)</f>
        <v>0</v>
      </c>
      <c r="J103" s="174" t="s">
        <v>205</v>
      </c>
      <c r="K103" s="175">
        <f t="shared" si="16"/>
        <v>0</v>
      </c>
      <c r="L103" s="89"/>
      <c r="M103" s="89"/>
    </row>
    <row r="104" spans="1:13" x14ac:dyDescent="0.2">
      <c r="A104" s="102" t="s">
        <v>356</v>
      </c>
      <c r="B104" s="144" t="s">
        <v>205</v>
      </c>
      <c r="C104" s="145">
        <f>IF(B104="Y", 2, 0)</f>
        <v>0</v>
      </c>
      <c r="D104" s="146" t="s">
        <v>205</v>
      </c>
      <c r="E104" s="145">
        <f>IF(D104="Y", 2, 0)</f>
        <v>0</v>
      </c>
      <c r="F104" s="179" t="s">
        <v>205</v>
      </c>
      <c r="G104" s="145">
        <f>IF(F104="Y", 2, 0)</f>
        <v>0</v>
      </c>
      <c r="H104" s="192" t="s">
        <v>205</v>
      </c>
      <c r="I104" s="145">
        <f>IF(H104="Y", 2, 0)</f>
        <v>0</v>
      </c>
      <c r="J104" s="166" t="s">
        <v>205</v>
      </c>
      <c r="K104" s="167">
        <f t="shared" si="16"/>
        <v>0</v>
      </c>
      <c r="L104" s="89"/>
      <c r="M104" s="89"/>
    </row>
    <row r="105" spans="1:13" x14ac:dyDescent="0.2">
      <c r="A105" s="102" t="s">
        <v>357</v>
      </c>
      <c r="B105" s="144" t="s">
        <v>205</v>
      </c>
      <c r="C105" s="145">
        <f>IF(B105="Y", 2, 0)</f>
        <v>0</v>
      </c>
      <c r="D105" s="146" t="s">
        <v>205</v>
      </c>
      <c r="E105" s="145">
        <f>IF(D105="Y", 1, 0)</f>
        <v>0</v>
      </c>
      <c r="F105" s="179" t="s">
        <v>205</v>
      </c>
      <c r="G105" s="145">
        <f>IF(F105="Y", 2, 0)</f>
        <v>0</v>
      </c>
      <c r="H105" s="192" t="s">
        <v>205</v>
      </c>
      <c r="I105" s="145">
        <f>IF(H105="Y", 1, 0)</f>
        <v>0</v>
      </c>
      <c r="J105" s="166" t="s">
        <v>205</v>
      </c>
      <c r="K105" s="167">
        <f>IF(J105="Y", 2, 0)</f>
        <v>0</v>
      </c>
      <c r="L105" s="89"/>
      <c r="M105" s="89"/>
    </row>
    <row r="106" spans="1:13" x14ac:dyDescent="0.2">
      <c r="A106" s="102" t="s">
        <v>358</v>
      </c>
      <c r="B106" s="144" t="s">
        <v>205</v>
      </c>
      <c r="C106" s="145" t="s">
        <v>359</v>
      </c>
      <c r="D106" s="146" t="s">
        <v>205</v>
      </c>
      <c r="E106" s="145" t="s">
        <v>359</v>
      </c>
      <c r="F106" s="179" t="s">
        <v>205</v>
      </c>
      <c r="G106" s="145" t="s">
        <v>359</v>
      </c>
      <c r="H106" s="192" t="s">
        <v>205</v>
      </c>
      <c r="I106" s="145" t="s">
        <v>359</v>
      </c>
      <c r="J106" s="166" t="s">
        <v>205</v>
      </c>
      <c r="K106" s="167">
        <f>IF(J106="Y", -1, 0)</f>
        <v>0</v>
      </c>
      <c r="L106" s="89"/>
      <c r="M106" s="89"/>
    </row>
    <row r="107" spans="1:13" x14ac:dyDescent="0.2">
      <c r="A107" s="102" t="s">
        <v>360</v>
      </c>
      <c r="B107" s="144" t="s">
        <v>205</v>
      </c>
      <c r="C107" s="145">
        <f>IF(B107="Y", 2, 0)</f>
        <v>0</v>
      </c>
      <c r="D107" s="146" t="s">
        <v>205</v>
      </c>
      <c r="E107" s="145">
        <f>IF(D107="Y", 2, 0)</f>
        <v>0</v>
      </c>
      <c r="F107" s="179" t="s">
        <v>205</v>
      </c>
      <c r="G107" s="145">
        <f>IF(F107="Y", 1, 0)</f>
        <v>0</v>
      </c>
      <c r="H107" s="192" t="s">
        <v>205</v>
      </c>
      <c r="I107" s="145">
        <f>IF(H107="Y", 1, 0)</f>
        <v>0</v>
      </c>
      <c r="J107" s="166" t="s">
        <v>205</v>
      </c>
      <c r="K107" s="167">
        <f>IF(J107="Y", 1, 0)</f>
        <v>0</v>
      </c>
      <c r="L107" s="89"/>
      <c r="M107" s="89"/>
    </row>
    <row r="108" spans="1:13" x14ac:dyDescent="0.2">
      <c r="A108" s="102" t="s">
        <v>361</v>
      </c>
      <c r="B108" s="144" t="s">
        <v>205</v>
      </c>
      <c r="C108" s="145">
        <f>IF(B108="Y", 2, 0)</f>
        <v>0</v>
      </c>
      <c r="D108" s="146" t="s">
        <v>205</v>
      </c>
      <c r="E108" s="145">
        <f>IF(D108="Y", 2, 0)</f>
        <v>0</v>
      </c>
      <c r="F108" s="179" t="s">
        <v>205</v>
      </c>
      <c r="G108" s="145">
        <f>IF(F108="Y", 1, 0)</f>
        <v>0</v>
      </c>
      <c r="H108" s="192" t="s">
        <v>205</v>
      </c>
      <c r="I108" s="145">
        <f>IF(H108="Y", 1, 0)</f>
        <v>0</v>
      </c>
      <c r="J108" s="166" t="s">
        <v>205</v>
      </c>
      <c r="K108" s="167">
        <f>IF(J108="Y", 1, 0)</f>
        <v>0</v>
      </c>
      <c r="L108" s="89"/>
      <c r="M108" s="89"/>
    </row>
    <row r="109" spans="1:13" ht="13.5" thickBot="1" x14ac:dyDescent="0.25">
      <c r="A109" s="122" t="s">
        <v>362</v>
      </c>
      <c r="B109" s="147" t="s">
        <v>205</v>
      </c>
      <c r="C109" s="148">
        <f>IF(B109="Y", 1, 0)</f>
        <v>0</v>
      </c>
      <c r="D109" s="149" t="s">
        <v>205</v>
      </c>
      <c r="E109" s="148">
        <f>IF(D109="Y", 1, 0)</f>
        <v>0</v>
      </c>
      <c r="F109" s="180" t="s">
        <v>205</v>
      </c>
      <c r="G109" s="148">
        <f>IF(F109="Y", 1, 0)</f>
        <v>0</v>
      </c>
      <c r="H109" s="193" t="s">
        <v>205</v>
      </c>
      <c r="I109" s="148">
        <f>IF(H109="Y", 1, 0)</f>
        <v>0</v>
      </c>
      <c r="J109" s="168" t="s">
        <v>205</v>
      </c>
      <c r="K109" s="169">
        <f>IF(J109="Y", 2, 0)</f>
        <v>0</v>
      </c>
      <c r="L109" s="89"/>
      <c r="M109" s="89"/>
    </row>
    <row r="110" spans="1:13" ht="13.5" thickBot="1" x14ac:dyDescent="0.25">
      <c r="A110" s="131" t="s">
        <v>363</v>
      </c>
      <c r="B110" s="150"/>
      <c r="D110" s="151"/>
      <c r="F110" s="181"/>
      <c r="H110" s="194"/>
      <c r="J110" s="170"/>
      <c r="L110" s="89"/>
      <c r="M110" s="89"/>
    </row>
    <row r="111" spans="1:13" x14ac:dyDescent="0.2">
      <c r="A111" s="113" t="s">
        <v>364</v>
      </c>
      <c r="B111" s="141" t="s">
        <v>205</v>
      </c>
      <c r="C111" s="142">
        <f>IF(B111="Y", -1, 0)</f>
        <v>0</v>
      </c>
      <c r="D111" s="143" t="s">
        <v>205</v>
      </c>
      <c r="E111" s="142">
        <f>IF(D111="Y", -1, 0)</f>
        <v>0</v>
      </c>
      <c r="F111" s="178" t="s">
        <v>205</v>
      </c>
      <c r="G111" s="142">
        <f t="shared" ref="G111:G126" si="17">IF(F111="Y", 1, 0)</f>
        <v>0</v>
      </c>
      <c r="H111" s="191" t="s">
        <v>205</v>
      </c>
      <c r="I111" s="142">
        <f>IF(H111="Y", -1, 0)</f>
        <v>0</v>
      </c>
      <c r="J111" s="164" t="s">
        <v>205</v>
      </c>
      <c r="K111" s="142">
        <f t="shared" ref="K111:K127" si="18">IF(J111="Y", 1, 0)</f>
        <v>0</v>
      </c>
      <c r="L111" s="132" t="s">
        <v>205</v>
      </c>
      <c r="M111" s="94">
        <f>IF(L111="Y", 2, 0)</f>
        <v>0</v>
      </c>
    </row>
    <row r="112" spans="1:13" x14ac:dyDescent="0.2">
      <c r="A112" s="102" t="s">
        <v>365</v>
      </c>
      <c r="B112" s="144" t="s">
        <v>205</v>
      </c>
      <c r="C112" s="145">
        <f>IF(B112="Y", 2, 0)</f>
        <v>0</v>
      </c>
      <c r="D112" s="146" t="s">
        <v>205</v>
      </c>
      <c r="E112" s="145">
        <f>IF(D112="Y", 2, 0)</f>
        <v>0</v>
      </c>
      <c r="F112" s="179" t="s">
        <v>205</v>
      </c>
      <c r="G112" s="145">
        <f>IF(F112="Y", 2, 0)</f>
        <v>0</v>
      </c>
      <c r="H112" s="192" t="s">
        <v>205</v>
      </c>
      <c r="I112" s="145">
        <f>IF(H112="Y", 2, 0)</f>
        <v>0</v>
      </c>
      <c r="J112" s="166" t="s">
        <v>205</v>
      </c>
      <c r="K112" s="145">
        <f>IF(J112="Y", 2, 0)</f>
        <v>0</v>
      </c>
      <c r="L112" s="133" t="s">
        <v>205</v>
      </c>
      <c r="M112" s="99">
        <f t="shared" ref="M112:M113" si="19">IF(L112="Y", 2, 0)</f>
        <v>0</v>
      </c>
    </row>
    <row r="113" spans="1:13" x14ac:dyDescent="0.2">
      <c r="A113" s="102" t="s">
        <v>366</v>
      </c>
      <c r="B113" s="144" t="s">
        <v>205</v>
      </c>
      <c r="C113" s="145">
        <f t="shared" ref="C113:C126" si="20">IF(B113="Y", 1, 0)</f>
        <v>0</v>
      </c>
      <c r="D113" s="146" t="s">
        <v>205</v>
      </c>
      <c r="E113" s="145">
        <f t="shared" ref="E113:E126" si="21">IF(D113="Y", 1, 0)</f>
        <v>0</v>
      </c>
      <c r="F113" s="179" t="s">
        <v>205</v>
      </c>
      <c r="G113" s="145">
        <f t="shared" si="17"/>
        <v>0</v>
      </c>
      <c r="H113" s="192" t="s">
        <v>205</v>
      </c>
      <c r="I113" s="145">
        <f t="shared" ref="I113:I126" si="22">IF(H113="Y", 1, 0)</f>
        <v>0</v>
      </c>
      <c r="J113" s="166" t="s">
        <v>205</v>
      </c>
      <c r="K113" s="145">
        <f t="shared" si="18"/>
        <v>0</v>
      </c>
      <c r="L113" s="133" t="s">
        <v>205</v>
      </c>
      <c r="M113" s="99">
        <f t="shared" si="19"/>
        <v>0</v>
      </c>
    </row>
    <row r="114" spans="1:13" x14ac:dyDescent="0.2">
      <c r="A114" s="102" t="s">
        <v>367</v>
      </c>
      <c r="B114" s="144" t="s">
        <v>205</v>
      </c>
      <c r="C114" s="145">
        <f t="shared" si="20"/>
        <v>0</v>
      </c>
      <c r="D114" s="146" t="s">
        <v>205</v>
      </c>
      <c r="E114" s="145">
        <f t="shared" si="21"/>
        <v>0</v>
      </c>
      <c r="F114" s="179" t="s">
        <v>205</v>
      </c>
      <c r="G114" s="145">
        <f t="shared" si="17"/>
        <v>0</v>
      </c>
      <c r="H114" s="192" t="s">
        <v>205</v>
      </c>
      <c r="I114" s="145">
        <f t="shared" si="22"/>
        <v>0</v>
      </c>
      <c r="J114" s="166" t="s">
        <v>205</v>
      </c>
      <c r="K114" s="145">
        <f t="shared" si="18"/>
        <v>0</v>
      </c>
      <c r="L114" s="133" t="s">
        <v>205</v>
      </c>
      <c r="M114" s="99">
        <f t="shared" ref="M114:M132" si="23">IF(L114="Y", 1, 0)</f>
        <v>0</v>
      </c>
    </row>
    <row r="115" spans="1:13" x14ac:dyDescent="0.2">
      <c r="A115" s="102" t="s">
        <v>368</v>
      </c>
      <c r="B115" s="144" t="s">
        <v>205</v>
      </c>
      <c r="C115" s="145">
        <f>IF(B115="Y", 2, 0)</f>
        <v>0</v>
      </c>
      <c r="D115" s="146" t="s">
        <v>205</v>
      </c>
      <c r="E115" s="145">
        <f>IF(D115="Y", 2, 0)</f>
        <v>0</v>
      </c>
      <c r="F115" s="179" t="s">
        <v>205</v>
      </c>
      <c r="G115" s="145">
        <f>IF(F115="Y", 2, 0)</f>
        <v>0</v>
      </c>
      <c r="H115" s="192" t="s">
        <v>205</v>
      </c>
      <c r="I115" s="145">
        <f>IF(H115="Y", 2, 0)</f>
        <v>0</v>
      </c>
      <c r="J115" s="166" t="s">
        <v>205</v>
      </c>
      <c r="K115" s="145">
        <f>IF(J115="Y", 2, 0)</f>
        <v>0</v>
      </c>
      <c r="L115" s="133" t="s">
        <v>205</v>
      </c>
      <c r="M115" s="99">
        <f>IF(L115="Y", 2, 0)</f>
        <v>0</v>
      </c>
    </row>
    <row r="116" spans="1:13" x14ac:dyDescent="0.2">
      <c r="A116" s="102" t="s">
        <v>369</v>
      </c>
      <c r="B116" s="144" t="s">
        <v>205</v>
      </c>
      <c r="C116" s="145">
        <f>IF(B116="Y", 2, 0)</f>
        <v>0</v>
      </c>
      <c r="D116" s="146" t="s">
        <v>205</v>
      </c>
      <c r="E116" s="145">
        <f>IF(D116="Y", 2, 0)</f>
        <v>0</v>
      </c>
      <c r="F116" s="179" t="s">
        <v>205</v>
      </c>
      <c r="G116" s="145">
        <f>IF(F116="Y", 2, 0)</f>
        <v>0</v>
      </c>
      <c r="H116" s="192" t="s">
        <v>205</v>
      </c>
      <c r="I116" s="145">
        <f>IF(H116="Y", 2, 0)</f>
        <v>0</v>
      </c>
      <c r="J116" s="166" t="s">
        <v>205</v>
      </c>
      <c r="K116" s="145">
        <f>IF(J116="Y", 2, 0)</f>
        <v>0</v>
      </c>
      <c r="L116" s="133" t="s">
        <v>205</v>
      </c>
      <c r="M116" s="99">
        <f>IF(L116="Y", 2, 0)</f>
        <v>0</v>
      </c>
    </row>
    <row r="117" spans="1:13" x14ac:dyDescent="0.2">
      <c r="A117" s="102" t="s">
        <v>370</v>
      </c>
      <c r="B117" s="144" t="s">
        <v>205</v>
      </c>
      <c r="C117" s="145">
        <f>IF(B117="Y", 2, 0)</f>
        <v>0</v>
      </c>
      <c r="D117" s="146" t="s">
        <v>205</v>
      </c>
      <c r="E117" s="145">
        <f>IF(D117="Y", 2, 0)</f>
        <v>0</v>
      </c>
      <c r="F117" s="179" t="s">
        <v>205</v>
      </c>
      <c r="G117" s="145">
        <f>IF(F117="Y", 2, 0)</f>
        <v>0</v>
      </c>
      <c r="H117" s="192" t="s">
        <v>205</v>
      </c>
      <c r="I117" s="145">
        <f>IF(H117="Y", 2, 0)</f>
        <v>0</v>
      </c>
      <c r="J117" s="166" t="s">
        <v>205</v>
      </c>
      <c r="K117" s="145">
        <f>IF(J117="Y", 2, 0)</f>
        <v>0</v>
      </c>
      <c r="L117" s="133" t="s">
        <v>205</v>
      </c>
      <c r="M117" s="99">
        <f>IF(L117="Y", 2, 0)</f>
        <v>0</v>
      </c>
    </row>
    <row r="118" spans="1:13" x14ac:dyDescent="0.2">
      <c r="A118" s="102" t="s">
        <v>371</v>
      </c>
      <c r="B118" s="144" t="s">
        <v>205</v>
      </c>
      <c r="C118" s="145">
        <f>IF(B118="Y", 2, 0)</f>
        <v>0</v>
      </c>
      <c r="D118" s="146" t="s">
        <v>205</v>
      </c>
      <c r="E118" s="145">
        <f>IF(D118="Y", 2, 0)</f>
        <v>0</v>
      </c>
      <c r="F118" s="179" t="s">
        <v>205</v>
      </c>
      <c r="G118" s="145">
        <f>IF(F118="Y", 2, 0)</f>
        <v>0</v>
      </c>
      <c r="H118" s="192" t="s">
        <v>205</v>
      </c>
      <c r="I118" s="145">
        <f>IF(H118="Y", 2, 0)</f>
        <v>0</v>
      </c>
      <c r="J118" s="166" t="s">
        <v>205</v>
      </c>
      <c r="K118" s="145">
        <f>IF(J118="Y", 2, 0)</f>
        <v>0</v>
      </c>
      <c r="L118" s="133" t="s">
        <v>205</v>
      </c>
      <c r="M118" s="99">
        <f>IF(L118="Y", 2, 0)</f>
        <v>0</v>
      </c>
    </row>
    <row r="119" spans="1:13" x14ac:dyDescent="0.2">
      <c r="A119" s="102" t="s">
        <v>372</v>
      </c>
      <c r="B119" s="144" t="s">
        <v>205</v>
      </c>
      <c r="C119" s="145">
        <f t="shared" si="20"/>
        <v>0</v>
      </c>
      <c r="D119" s="146" t="s">
        <v>205</v>
      </c>
      <c r="E119" s="145">
        <f t="shared" si="21"/>
        <v>0</v>
      </c>
      <c r="F119" s="179" t="s">
        <v>205</v>
      </c>
      <c r="G119" s="145">
        <f t="shared" si="17"/>
        <v>0</v>
      </c>
      <c r="H119" s="192" t="s">
        <v>205</v>
      </c>
      <c r="I119" s="145">
        <f t="shared" si="22"/>
        <v>0</v>
      </c>
      <c r="J119" s="166" t="s">
        <v>205</v>
      </c>
      <c r="K119" s="145">
        <f t="shared" si="18"/>
        <v>0</v>
      </c>
      <c r="L119" s="133" t="s">
        <v>205</v>
      </c>
      <c r="M119" s="99">
        <f t="shared" si="23"/>
        <v>0</v>
      </c>
    </row>
    <row r="120" spans="1:13" x14ac:dyDescent="0.2">
      <c r="A120" s="102" t="s">
        <v>373</v>
      </c>
      <c r="B120" s="144" t="s">
        <v>205</v>
      </c>
      <c r="C120" s="145">
        <f t="shared" si="20"/>
        <v>0</v>
      </c>
      <c r="D120" s="146" t="s">
        <v>205</v>
      </c>
      <c r="E120" s="145">
        <f t="shared" si="21"/>
        <v>0</v>
      </c>
      <c r="F120" s="179" t="s">
        <v>205</v>
      </c>
      <c r="G120" s="145">
        <f t="shared" si="17"/>
        <v>0</v>
      </c>
      <c r="H120" s="192" t="s">
        <v>205</v>
      </c>
      <c r="I120" s="145">
        <f t="shared" si="22"/>
        <v>0</v>
      </c>
      <c r="J120" s="166" t="s">
        <v>205</v>
      </c>
      <c r="K120" s="145">
        <f t="shared" si="18"/>
        <v>0</v>
      </c>
      <c r="L120" s="133" t="s">
        <v>205</v>
      </c>
      <c r="M120" s="99">
        <f t="shared" si="23"/>
        <v>0</v>
      </c>
    </row>
    <row r="121" spans="1:13" x14ac:dyDescent="0.2">
      <c r="A121" s="102" t="s">
        <v>374</v>
      </c>
      <c r="B121" s="144" t="s">
        <v>205</v>
      </c>
      <c r="C121" s="145">
        <f t="shared" si="20"/>
        <v>0</v>
      </c>
      <c r="D121" s="146" t="s">
        <v>205</v>
      </c>
      <c r="E121" s="145">
        <f t="shared" si="21"/>
        <v>0</v>
      </c>
      <c r="F121" s="179" t="s">
        <v>205</v>
      </c>
      <c r="G121" s="145">
        <f t="shared" si="17"/>
        <v>0</v>
      </c>
      <c r="H121" s="192" t="s">
        <v>205</v>
      </c>
      <c r="I121" s="145">
        <f t="shared" si="22"/>
        <v>0</v>
      </c>
      <c r="J121" s="166" t="s">
        <v>205</v>
      </c>
      <c r="K121" s="145">
        <f t="shared" si="18"/>
        <v>0</v>
      </c>
      <c r="L121" s="133" t="s">
        <v>205</v>
      </c>
      <c r="M121" s="99">
        <f t="shared" si="23"/>
        <v>0</v>
      </c>
    </row>
    <row r="122" spans="1:13" x14ac:dyDescent="0.2">
      <c r="A122" s="102" t="s">
        <v>375</v>
      </c>
      <c r="B122" s="144" t="s">
        <v>205</v>
      </c>
      <c r="C122" s="145">
        <f>IF(B122="Y", -1, 0)</f>
        <v>0</v>
      </c>
      <c r="D122" s="146" t="s">
        <v>205</v>
      </c>
      <c r="E122" s="145">
        <f>IF(D122="Y", -1, 0)</f>
        <v>0</v>
      </c>
      <c r="F122" s="179" t="s">
        <v>205</v>
      </c>
      <c r="G122" s="145">
        <f>IF(F122="Y", -1, 0)</f>
        <v>0</v>
      </c>
      <c r="H122" s="192" t="s">
        <v>205</v>
      </c>
      <c r="I122" s="145">
        <f>IF(H122="Y", -1, 0)</f>
        <v>0</v>
      </c>
      <c r="J122" s="166" t="s">
        <v>205</v>
      </c>
      <c r="K122" s="145">
        <f t="shared" si="18"/>
        <v>0</v>
      </c>
      <c r="L122" s="133" t="s">
        <v>205</v>
      </c>
      <c r="M122" s="99">
        <f t="shared" si="23"/>
        <v>0</v>
      </c>
    </row>
    <row r="123" spans="1:13" x14ac:dyDescent="0.2">
      <c r="A123" s="102" t="s">
        <v>376</v>
      </c>
      <c r="B123" s="144" t="s">
        <v>205</v>
      </c>
      <c r="C123" s="145">
        <f t="shared" ref="C123:C124" si="24">IF(B123="Y", 2, 0)</f>
        <v>0</v>
      </c>
      <c r="D123" s="146" t="s">
        <v>205</v>
      </c>
      <c r="E123" s="145">
        <f t="shared" ref="E123:E124" si="25">IF(D123="Y", 2, 0)</f>
        <v>0</v>
      </c>
      <c r="F123" s="179" t="s">
        <v>205</v>
      </c>
      <c r="G123" s="145">
        <f t="shared" ref="G123:G124" si="26">IF(F123="Y", 2, 0)</f>
        <v>0</v>
      </c>
      <c r="H123" s="192" t="s">
        <v>205</v>
      </c>
      <c r="I123" s="145">
        <f t="shared" ref="I123:I124" si="27">IF(H123="Y", 2, 0)</f>
        <v>0</v>
      </c>
      <c r="J123" s="166" t="s">
        <v>205</v>
      </c>
      <c r="K123" s="145">
        <f t="shared" ref="K123:K124" si="28">IF(J123="Y", 2, 0)</f>
        <v>0</v>
      </c>
      <c r="L123" s="133" t="s">
        <v>205</v>
      </c>
      <c r="M123" s="99">
        <f t="shared" ref="M123:M124" si="29">IF(L123="Y", 2, 0)</f>
        <v>0</v>
      </c>
    </row>
    <row r="124" spans="1:13" x14ac:dyDescent="0.2">
      <c r="A124" s="102" t="s">
        <v>377</v>
      </c>
      <c r="B124" s="144" t="s">
        <v>205</v>
      </c>
      <c r="C124" s="145">
        <f t="shared" si="24"/>
        <v>0</v>
      </c>
      <c r="D124" s="146" t="s">
        <v>205</v>
      </c>
      <c r="E124" s="145">
        <f t="shared" si="25"/>
        <v>0</v>
      </c>
      <c r="F124" s="179" t="s">
        <v>205</v>
      </c>
      <c r="G124" s="145">
        <f t="shared" si="26"/>
        <v>0</v>
      </c>
      <c r="H124" s="192" t="s">
        <v>205</v>
      </c>
      <c r="I124" s="145">
        <f t="shared" si="27"/>
        <v>0</v>
      </c>
      <c r="J124" s="166" t="s">
        <v>205</v>
      </c>
      <c r="K124" s="145">
        <f t="shared" si="28"/>
        <v>0</v>
      </c>
      <c r="L124" s="133" t="s">
        <v>205</v>
      </c>
      <c r="M124" s="99">
        <f t="shared" si="29"/>
        <v>0</v>
      </c>
    </row>
    <row r="125" spans="1:13" x14ac:dyDescent="0.2">
      <c r="A125" s="102" t="s">
        <v>378</v>
      </c>
      <c r="B125" s="144" t="s">
        <v>205</v>
      </c>
      <c r="C125" s="145">
        <f t="shared" si="20"/>
        <v>0</v>
      </c>
      <c r="D125" s="146" t="s">
        <v>205</v>
      </c>
      <c r="E125" s="145">
        <f t="shared" si="21"/>
        <v>0</v>
      </c>
      <c r="F125" s="179" t="s">
        <v>205</v>
      </c>
      <c r="G125" s="145">
        <f t="shared" si="17"/>
        <v>0</v>
      </c>
      <c r="H125" s="192" t="s">
        <v>205</v>
      </c>
      <c r="I125" s="145">
        <f t="shared" si="22"/>
        <v>0</v>
      </c>
      <c r="J125" s="166" t="s">
        <v>205</v>
      </c>
      <c r="K125" s="145">
        <f t="shared" si="18"/>
        <v>0</v>
      </c>
      <c r="L125" s="133" t="s">
        <v>205</v>
      </c>
      <c r="M125" s="99">
        <f t="shared" ref="M125" si="30">IF(L125="Y", 1, 0)</f>
        <v>0</v>
      </c>
    </row>
    <row r="126" spans="1:13" x14ac:dyDescent="0.2">
      <c r="A126" s="102" t="s">
        <v>379</v>
      </c>
      <c r="B126" s="144" t="s">
        <v>205</v>
      </c>
      <c r="C126" s="145">
        <f t="shared" si="20"/>
        <v>0</v>
      </c>
      <c r="D126" s="146" t="s">
        <v>205</v>
      </c>
      <c r="E126" s="145">
        <f t="shared" si="21"/>
        <v>0</v>
      </c>
      <c r="F126" s="179" t="s">
        <v>205</v>
      </c>
      <c r="G126" s="145">
        <f t="shared" si="17"/>
        <v>0</v>
      </c>
      <c r="H126" s="192" t="s">
        <v>205</v>
      </c>
      <c r="I126" s="145">
        <f t="shared" si="22"/>
        <v>0</v>
      </c>
      <c r="J126" s="166" t="s">
        <v>205</v>
      </c>
      <c r="K126" s="145">
        <f t="shared" si="18"/>
        <v>0</v>
      </c>
      <c r="L126" s="133" t="s">
        <v>205</v>
      </c>
      <c r="M126" s="99">
        <f t="shared" si="23"/>
        <v>0</v>
      </c>
    </row>
    <row r="127" spans="1:13" x14ac:dyDescent="0.2">
      <c r="A127" s="102" t="s">
        <v>307</v>
      </c>
      <c r="B127" s="144" t="s">
        <v>205</v>
      </c>
      <c r="C127" s="145">
        <f t="shared" ref="C127:C133" si="31">IF(B127="Y", 2, 0)</f>
        <v>0</v>
      </c>
      <c r="D127" s="146" t="s">
        <v>205</v>
      </c>
      <c r="E127" s="145">
        <f t="shared" ref="E127:E133" si="32">IF(D127="Y", 2, 0)</f>
        <v>0</v>
      </c>
      <c r="F127" s="179" t="s">
        <v>205</v>
      </c>
      <c r="G127" s="145">
        <f>IF(F127="Y", 2, 0)</f>
        <v>0</v>
      </c>
      <c r="H127" s="192" t="s">
        <v>205</v>
      </c>
      <c r="I127" s="145">
        <f>IF(H127="Y", 2, 0)</f>
        <v>0</v>
      </c>
      <c r="J127" s="166" t="s">
        <v>205</v>
      </c>
      <c r="K127" s="145">
        <f t="shared" si="18"/>
        <v>0</v>
      </c>
      <c r="L127" s="133" t="s">
        <v>205</v>
      </c>
      <c r="M127" s="99">
        <f t="shared" si="23"/>
        <v>0</v>
      </c>
    </row>
    <row r="128" spans="1:13" x14ac:dyDescent="0.2">
      <c r="A128" s="102" t="s">
        <v>380</v>
      </c>
      <c r="B128" s="144" t="s">
        <v>205</v>
      </c>
      <c r="C128" s="145">
        <f t="shared" si="31"/>
        <v>0</v>
      </c>
      <c r="D128" s="146" t="s">
        <v>205</v>
      </c>
      <c r="E128" s="145">
        <f t="shared" si="32"/>
        <v>0</v>
      </c>
      <c r="F128" s="179" t="s">
        <v>205</v>
      </c>
      <c r="G128" s="145">
        <f>IF(F128="Y", 1, 0)</f>
        <v>0</v>
      </c>
      <c r="H128" s="192" t="s">
        <v>205</v>
      </c>
      <c r="I128" s="145">
        <f>IF(H128="Y", 1, 0)</f>
        <v>0</v>
      </c>
      <c r="J128" s="166" t="s">
        <v>205</v>
      </c>
      <c r="K128" s="145">
        <f>IF(J128="Y", -1, 0)</f>
        <v>0</v>
      </c>
      <c r="L128" s="133" t="s">
        <v>205</v>
      </c>
      <c r="M128" s="99">
        <f t="shared" si="23"/>
        <v>0</v>
      </c>
    </row>
    <row r="129" spans="1:14" x14ac:dyDescent="0.2">
      <c r="A129" s="102" t="s">
        <v>381</v>
      </c>
      <c r="B129" s="144" t="s">
        <v>205</v>
      </c>
      <c r="C129" s="145">
        <f>IF(B129="Y", 1, 0)</f>
        <v>0</v>
      </c>
      <c r="D129" s="146" t="s">
        <v>205</v>
      </c>
      <c r="E129" s="145">
        <f>IF(D129="Y", 1, 0)</f>
        <v>0</v>
      </c>
      <c r="F129" s="179" t="s">
        <v>205</v>
      </c>
      <c r="G129" s="145">
        <f>IF(F129="Y", 1, 0)</f>
        <v>0</v>
      </c>
      <c r="H129" s="192" t="s">
        <v>205</v>
      </c>
      <c r="I129" s="145">
        <f>IF(H129="Y", 1, 0)</f>
        <v>0</v>
      </c>
      <c r="J129" s="166" t="s">
        <v>205</v>
      </c>
      <c r="K129" s="145">
        <f>IF(J129="Y", 1, 0)</f>
        <v>0</v>
      </c>
      <c r="L129" s="133" t="s">
        <v>205</v>
      </c>
      <c r="M129" s="99">
        <f t="shared" si="23"/>
        <v>0</v>
      </c>
    </row>
    <row r="130" spans="1:14" x14ac:dyDescent="0.2">
      <c r="A130" s="102" t="s">
        <v>382</v>
      </c>
      <c r="B130" s="144" t="s">
        <v>205</v>
      </c>
      <c r="C130" s="145">
        <f t="shared" si="31"/>
        <v>0</v>
      </c>
      <c r="D130" s="146" t="s">
        <v>205</v>
      </c>
      <c r="E130" s="145">
        <f t="shared" si="32"/>
        <v>0</v>
      </c>
      <c r="F130" s="179" t="s">
        <v>205</v>
      </c>
      <c r="G130" s="145">
        <f>IF(F130="Y", 1, 0)</f>
        <v>0</v>
      </c>
      <c r="H130" s="192" t="s">
        <v>205</v>
      </c>
      <c r="I130" s="145">
        <f>IF(H130="Y", 1, 0)</f>
        <v>0</v>
      </c>
      <c r="J130" s="166" t="s">
        <v>205</v>
      </c>
      <c r="K130" s="145">
        <f>IF(J130="Y", -1, 0)</f>
        <v>0</v>
      </c>
      <c r="L130" s="133" t="s">
        <v>205</v>
      </c>
      <c r="M130" s="99">
        <f t="shared" si="23"/>
        <v>0</v>
      </c>
    </row>
    <row r="131" spans="1:14" x14ac:dyDescent="0.2">
      <c r="A131" s="102" t="s">
        <v>383</v>
      </c>
      <c r="B131" s="144" t="s">
        <v>205</v>
      </c>
      <c r="C131" s="145">
        <f t="shared" si="31"/>
        <v>0</v>
      </c>
      <c r="D131" s="146" t="s">
        <v>205</v>
      </c>
      <c r="E131" s="145">
        <f t="shared" si="32"/>
        <v>0</v>
      </c>
      <c r="F131" s="179" t="s">
        <v>205</v>
      </c>
      <c r="G131" s="145">
        <f>IF(F131="Y", 1, 0)</f>
        <v>0</v>
      </c>
      <c r="H131" s="192" t="s">
        <v>205</v>
      </c>
      <c r="I131" s="145">
        <f>IF(H131="Y", 1, 0)</f>
        <v>0</v>
      </c>
      <c r="J131" s="166" t="s">
        <v>205</v>
      </c>
      <c r="K131" s="145">
        <f>IF(J131="Y", -1, 0)</f>
        <v>0</v>
      </c>
      <c r="L131" s="133" t="s">
        <v>205</v>
      </c>
      <c r="M131" s="99">
        <f t="shared" si="23"/>
        <v>0</v>
      </c>
    </row>
    <row r="132" spans="1:14" x14ac:dyDescent="0.2">
      <c r="A132" s="102" t="s">
        <v>276</v>
      </c>
      <c r="B132" s="144" t="s">
        <v>205</v>
      </c>
      <c r="C132" s="145">
        <f t="shared" si="31"/>
        <v>0</v>
      </c>
      <c r="D132" s="146" t="s">
        <v>205</v>
      </c>
      <c r="E132" s="145">
        <f t="shared" si="32"/>
        <v>0</v>
      </c>
      <c r="F132" s="179" t="s">
        <v>205</v>
      </c>
      <c r="G132" s="145">
        <f>IF(F132="Y", 1, 0)</f>
        <v>0</v>
      </c>
      <c r="H132" s="192" t="s">
        <v>205</v>
      </c>
      <c r="I132" s="145">
        <f>IF(H132="Y", 1, 0)</f>
        <v>0</v>
      </c>
      <c r="J132" s="166" t="s">
        <v>205</v>
      </c>
      <c r="K132" s="145">
        <f>IF(J132="Y", 1, 0)</f>
        <v>0</v>
      </c>
      <c r="L132" s="133" t="s">
        <v>205</v>
      </c>
      <c r="M132" s="99">
        <f t="shared" si="23"/>
        <v>0</v>
      </c>
    </row>
    <row r="133" spans="1:14" ht="13.5" thickBot="1" x14ac:dyDescent="0.25">
      <c r="A133" s="122" t="s">
        <v>384</v>
      </c>
      <c r="B133" s="147" t="s">
        <v>205</v>
      </c>
      <c r="C133" s="148">
        <f t="shared" si="31"/>
        <v>0</v>
      </c>
      <c r="D133" s="149" t="s">
        <v>205</v>
      </c>
      <c r="E133" s="148">
        <f t="shared" si="32"/>
        <v>0</v>
      </c>
      <c r="F133" s="180" t="s">
        <v>205</v>
      </c>
      <c r="G133" s="148">
        <f>IF(F133="Y", 2, 0)</f>
        <v>0</v>
      </c>
      <c r="H133" s="193" t="s">
        <v>205</v>
      </c>
      <c r="I133" s="148">
        <f>IF(H133="Y", 2, 0)</f>
        <v>0</v>
      </c>
      <c r="J133" s="168" t="s">
        <v>205</v>
      </c>
      <c r="K133" s="148">
        <f>IF(J133="Y", 2, 0)</f>
        <v>0</v>
      </c>
      <c r="L133" s="134" t="s">
        <v>205</v>
      </c>
      <c r="M133" s="107">
        <f>IF(L133="Y", 2, 0)</f>
        <v>0</v>
      </c>
      <c r="N133" s="88"/>
    </row>
    <row r="134" spans="1:14" ht="13.5" thickBot="1" x14ac:dyDescent="0.25">
      <c r="A134" s="131" t="s">
        <v>309</v>
      </c>
      <c r="B134" s="150"/>
      <c r="D134" s="151"/>
      <c r="F134" s="181"/>
      <c r="H134" s="194"/>
      <c r="J134" s="170"/>
      <c r="L134" s="135"/>
    </row>
    <row r="135" spans="1:14" x14ac:dyDescent="0.2">
      <c r="A135" s="113" t="s">
        <v>385</v>
      </c>
      <c r="B135" s="141" t="s">
        <v>205</v>
      </c>
      <c r="C135" s="142">
        <f>IF(B135="Y", 2, 0)</f>
        <v>0</v>
      </c>
      <c r="D135" s="143" t="s">
        <v>205</v>
      </c>
      <c r="E135" s="142">
        <f>IF(D135="Y", 2, 0)</f>
        <v>0</v>
      </c>
      <c r="F135" s="178" t="s">
        <v>205</v>
      </c>
      <c r="G135" s="142">
        <f>IF(F135="Y", 2, 0)</f>
        <v>0</v>
      </c>
      <c r="H135" s="191" t="s">
        <v>205</v>
      </c>
      <c r="I135" s="142">
        <f>IF(H135="Y", 2, 0)</f>
        <v>0</v>
      </c>
      <c r="J135" s="164" t="s">
        <v>205</v>
      </c>
      <c r="K135" s="142">
        <f>IF(J135="Y", 2, 0)</f>
        <v>0</v>
      </c>
      <c r="L135" s="132" t="s">
        <v>205</v>
      </c>
      <c r="M135" s="94">
        <f>IF(L135="Y", 2, 0)</f>
        <v>0</v>
      </c>
    </row>
    <row r="136" spans="1:14" x14ac:dyDescent="0.2">
      <c r="A136" s="102" t="s">
        <v>386</v>
      </c>
      <c r="B136" s="144" t="s">
        <v>205</v>
      </c>
      <c r="C136" s="145">
        <f t="shared" ref="C136:C137" si="33">IF(B136="Y", 2, 0)</f>
        <v>0</v>
      </c>
      <c r="D136" s="146" t="s">
        <v>205</v>
      </c>
      <c r="E136" s="145">
        <f t="shared" ref="E136:E137" si="34">IF(D136="Y", 2, 0)</f>
        <v>0</v>
      </c>
      <c r="F136" s="179" t="s">
        <v>205</v>
      </c>
      <c r="G136" s="145">
        <f t="shared" ref="G136:G137" si="35">IF(F136="Y", 2, 0)</f>
        <v>0</v>
      </c>
      <c r="H136" s="192" t="s">
        <v>205</v>
      </c>
      <c r="I136" s="145">
        <f t="shared" ref="I136:I137" si="36">IF(H136="Y", 2, 0)</f>
        <v>0</v>
      </c>
      <c r="J136" s="166" t="s">
        <v>205</v>
      </c>
      <c r="K136" s="145">
        <f t="shared" ref="K136:K137" si="37">IF(J136="Y", 2, 0)</f>
        <v>0</v>
      </c>
      <c r="L136" s="133" t="s">
        <v>251</v>
      </c>
      <c r="M136" s="99">
        <f t="shared" ref="M136:M137" si="38">IF(L136="Y", 2, 0)</f>
        <v>2</v>
      </c>
    </row>
    <row r="137" spans="1:14" ht="13.5" thickBot="1" x14ac:dyDescent="0.25">
      <c r="A137" s="122" t="s">
        <v>387</v>
      </c>
      <c r="B137" s="147" t="s">
        <v>205</v>
      </c>
      <c r="C137" s="148">
        <f t="shared" si="33"/>
        <v>0</v>
      </c>
      <c r="D137" s="149" t="s">
        <v>205</v>
      </c>
      <c r="E137" s="148">
        <f t="shared" si="34"/>
        <v>0</v>
      </c>
      <c r="F137" s="180" t="s">
        <v>205</v>
      </c>
      <c r="G137" s="148">
        <f t="shared" si="35"/>
        <v>0</v>
      </c>
      <c r="H137" s="193" t="s">
        <v>205</v>
      </c>
      <c r="I137" s="148">
        <f t="shared" si="36"/>
        <v>0</v>
      </c>
      <c r="J137" s="168" t="s">
        <v>205</v>
      </c>
      <c r="K137" s="148">
        <f t="shared" si="37"/>
        <v>0</v>
      </c>
      <c r="L137" s="134" t="s">
        <v>205</v>
      </c>
      <c r="M137" s="107">
        <f t="shared" si="38"/>
        <v>0</v>
      </c>
    </row>
    <row r="138" spans="1:14" ht="13.5" thickBot="1" x14ac:dyDescent="0.25">
      <c r="A138" s="131" t="s">
        <v>388</v>
      </c>
      <c r="B138" s="150"/>
      <c r="D138" s="151"/>
      <c r="F138" s="181"/>
      <c r="H138" s="194"/>
      <c r="J138" s="170"/>
      <c r="L138" s="135"/>
    </row>
    <row r="139" spans="1:14" x14ac:dyDescent="0.2">
      <c r="A139" s="113" t="s">
        <v>389</v>
      </c>
      <c r="B139" s="141" t="s">
        <v>205</v>
      </c>
      <c r="C139" s="142">
        <f>IF(B139="Y", 2, 0)</f>
        <v>0</v>
      </c>
      <c r="D139" s="143" t="s">
        <v>205</v>
      </c>
      <c r="E139" s="142">
        <f>IF(D139="Y", 2, 0)</f>
        <v>0</v>
      </c>
      <c r="F139" s="178" t="s">
        <v>205</v>
      </c>
      <c r="G139" s="142">
        <f>IF(F139="Y", 2, 0)</f>
        <v>0</v>
      </c>
      <c r="H139" s="191" t="s">
        <v>205</v>
      </c>
      <c r="I139" s="142">
        <f>IF(H139="Y", 2, 0)</f>
        <v>0</v>
      </c>
      <c r="J139" s="164" t="s">
        <v>205</v>
      </c>
      <c r="K139" s="142">
        <f>IF(J139="Y", 2, 0)</f>
        <v>0</v>
      </c>
      <c r="L139" s="132" t="s">
        <v>251</v>
      </c>
      <c r="M139" s="94">
        <f>IF(L139="Y", 2, 0)</f>
        <v>2</v>
      </c>
      <c r="N139" s="136"/>
    </row>
    <row r="140" spans="1:14" x14ac:dyDescent="0.2">
      <c r="A140" s="102" t="s">
        <v>390</v>
      </c>
      <c r="B140" s="144" t="s">
        <v>205</v>
      </c>
      <c r="C140" s="145">
        <f>IF(B140="Y", 1, 0)</f>
        <v>0</v>
      </c>
      <c r="D140" s="146" t="s">
        <v>205</v>
      </c>
      <c r="E140" s="145">
        <f>IF(D140="Y", 1, 0)</f>
        <v>0</v>
      </c>
      <c r="F140" s="179" t="s">
        <v>205</v>
      </c>
      <c r="G140" s="145">
        <f>IF(F140="Y", 1, 0)</f>
        <v>0</v>
      </c>
      <c r="H140" s="192" t="s">
        <v>205</v>
      </c>
      <c r="I140" s="145">
        <f>IF(H140="Y", 1, 0)</f>
        <v>0</v>
      </c>
      <c r="J140" s="166" t="s">
        <v>205</v>
      </c>
      <c r="K140" s="145">
        <f>IF(J140="Y", 1, 0)</f>
        <v>0</v>
      </c>
      <c r="L140" s="133" t="s">
        <v>251</v>
      </c>
      <c r="M140" s="99">
        <f>IF(L140="Y", 1, 0)</f>
        <v>1</v>
      </c>
    </row>
    <row r="141" spans="1:14" x14ac:dyDescent="0.2">
      <c r="A141" s="102" t="s">
        <v>391</v>
      </c>
      <c r="B141" s="144" t="s">
        <v>205</v>
      </c>
      <c r="C141" s="145">
        <f>IF(B141="Y", 1, 0)</f>
        <v>0</v>
      </c>
      <c r="D141" s="146" t="s">
        <v>205</v>
      </c>
      <c r="E141" s="145">
        <f>IF(D141="Y", 1, 0)</f>
        <v>0</v>
      </c>
      <c r="F141" s="179" t="s">
        <v>205</v>
      </c>
      <c r="G141" s="145">
        <f>IF(F141="Y", 1, 0)</f>
        <v>0</v>
      </c>
      <c r="H141" s="192" t="s">
        <v>205</v>
      </c>
      <c r="I141" s="145">
        <f>IF(H141="Y", 1, 0)</f>
        <v>0</v>
      </c>
      <c r="J141" s="166" t="s">
        <v>205</v>
      </c>
      <c r="K141" s="145">
        <f>IF(J141="Y", 1, 0)</f>
        <v>0</v>
      </c>
      <c r="L141" s="133" t="s">
        <v>205</v>
      </c>
      <c r="M141" s="99">
        <f>IF(L141="Y", 1, 0)</f>
        <v>0</v>
      </c>
    </row>
    <row r="142" spans="1:14" x14ac:dyDescent="0.2">
      <c r="A142" s="102" t="s">
        <v>392</v>
      </c>
      <c r="B142" s="144" t="s">
        <v>205</v>
      </c>
      <c r="C142" s="145">
        <f t="shared" ref="C142:C146" si="39">IF(B142="Y", 2, 0)</f>
        <v>0</v>
      </c>
      <c r="D142" s="146" t="s">
        <v>205</v>
      </c>
      <c r="E142" s="145">
        <f t="shared" ref="E142:E146" si="40">IF(D142="Y", 2, 0)</f>
        <v>0</v>
      </c>
      <c r="F142" s="179" t="s">
        <v>205</v>
      </c>
      <c r="G142" s="145">
        <f t="shared" ref="G142:G146" si="41">IF(F142="Y", 2, 0)</f>
        <v>0</v>
      </c>
      <c r="H142" s="192" t="s">
        <v>205</v>
      </c>
      <c r="I142" s="145">
        <f t="shared" ref="I142:I146" si="42">IF(H142="Y", 2, 0)</f>
        <v>0</v>
      </c>
      <c r="J142" s="166" t="s">
        <v>205</v>
      </c>
      <c r="K142" s="145">
        <f t="shared" ref="K142:K146" si="43">IF(J142="Y", 2, 0)</f>
        <v>0</v>
      </c>
      <c r="L142" s="133" t="s">
        <v>205</v>
      </c>
      <c r="M142" s="99">
        <f t="shared" ref="M142:M146" si="44">IF(L142="Y", 2, 0)</f>
        <v>0</v>
      </c>
    </row>
    <row r="143" spans="1:14" x14ac:dyDescent="0.2">
      <c r="A143" s="102" t="s">
        <v>393</v>
      </c>
      <c r="B143" s="144" t="s">
        <v>205</v>
      </c>
      <c r="C143" s="145">
        <f>IF(B143="Y", 1, 0)</f>
        <v>0</v>
      </c>
      <c r="D143" s="146" t="s">
        <v>205</v>
      </c>
      <c r="E143" s="145">
        <f>IF(D143="Y", 1, 0)</f>
        <v>0</v>
      </c>
      <c r="F143" s="179" t="s">
        <v>205</v>
      </c>
      <c r="G143" s="145">
        <f>IF(F143="Y", 1, 0)</f>
        <v>0</v>
      </c>
      <c r="H143" s="192" t="s">
        <v>205</v>
      </c>
      <c r="I143" s="145">
        <f>IF(H143="Y", 1, 0)</f>
        <v>0</v>
      </c>
      <c r="J143" s="166" t="s">
        <v>205</v>
      </c>
      <c r="K143" s="145">
        <f>IF(J143="Y", 1, 0)</f>
        <v>0</v>
      </c>
      <c r="L143" s="133" t="s">
        <v>205</v>
      </c>
      <c r="M143" s="99">
        <f>IF(L143="Y", 1, 0)</f>
        <v>0</v>
      </c>
    </row>
    <row r="144" spans="1:14" x14ac:dyDescent="0.2">
      <c r="A144" s="102" t="s">
        <v>394</v>
      </c>
      <c r="B144" s="144" t="s">
        <v>205</v>
      </c>
      <c r="C144" s="145">
        <f>IF(B144="Y", 1, 0)</f>
        <v>0</v>
      </c>
      <c r="D144" s="146" t="s">
        <v>205</v>
      </c>
      <c r="E144" s="145">
        <f>IF(D144="Y", 1, 0)</f>
        <v>0</v>
      </c>
      <c r="F144" s="179" t="s">
        <v>205</v>
      </c>
      <c r="G144" s="145">
        <f>IF(F144="Y", 1, 0)</f>
        <v>0</v>
      </c>
      <c r="H144" s="192" t="s">
        <v>205</v>
      </c>
      <c r="I144" s="145">
        <f>IF(H144="Y", 1, 0)</f>
        <v>0</v>
      </c>
      <c r="J144" s="166" t="s">
        <v>205</v>
      </c>
      <c r="K144" s="145">
        <f>IF(J144="Y", 1, 0)</f>
        <v>0</v>
      </c>
      <c r="L144" s="133" t="s">
        <v>205</v>
      </c>
      <c r="M144" s="99">
        <f>IF(L144="Y", 1, 0)</f>
        <v>0</v>
      </c>
    </row>
    <row r="145" spans="1:15" x14ac:dyDescent="0.2">
      <c r="A145" s="102" t="s">
        <v>395</v>
      </c>
      <c r="B145" s="144" t="s">
        <v>205</v>
      </c>
      <c r="C145" s="145">
        <f t="shared" si="39"/>
        <v>0</v>
      </c>
      <c r="D145" s="146" t="s">
        <v>205</v>
      </c>
      <c r="E145" s="145">
        <f t="shared" si="40"/>
        <v>0</v>
      </c>
      <c r="F145" s="179" t="s">
        <v>205</v>
      </c>
      <c r="G145" s="145">
        <f t="shared" si="41"/>
        <v>0</v>
      </c>
      <c r="H145" s="192" t="s">
        <v>205</v>
      </c>
      <c r="I145" s="145">
        <f t="shared" si="42"/>
        <v>0</v>
      </c>
      <c r="J145" s="166" t="s">
        <v>205</v>
      </c>
      <c r="K145" s="145">
        <f t="shared" si="43"/>
        <v>0</v>
      </c>
      <c r="L145" s="133" t="s">
        <v>251</v>
      </c>
      <c r="M145" s="99">
        <f t="shared" si="44"/>
        <v>2</v>
      </c>
    </row>
    <row r="146" spans="1:15" ht="13.5" thickBot="1" x14ac:dyDescent="0.25">
      <c r="A146" s="122" t="s">
        <v>396</v>
      </c>
      <c r="B146" s="147" t="s">
        <v>205</v>
      </c>
      <c r="C146" s="148">
        <f t="shared" si="39"/>
        <v>0</v>
      </c>
      <c r="D146" s="149" t="s">
        <v>205</v>
      </c>
      <c r="E146" s="148">
        <f t="shared" si="40"/>
        <v>0</v>
      </c>
      <c r="F146" s="180" t="s">
        <v>205</v>
      </c>
      <c r="G146" s="148">
        <f t="shared" si="41"/>
        <v>0</v>
      </c>
      <c r="H146" s="193" t="s">
        <v>205</v>
      </c>
      <c r="I146" s="148">
        <f t="shared" si="42"/>
        <v>0</v>
      </c>
      <c r="J146" s="168" t="s">
        <v>205</v>
      </c>
      <c r="K146" s="148">
        <f t="shared" si="43"/>
        <v>0</v>
      </c>
      <c r="L146" s="134" t="s">
        <v>205</v>
      </c>
      <c r="M146" s="107">
        <f t="shared" si="44"/>
        <v>0</v>
      </c>
    </row>
    <row r="147" spans="1:15" ht="13.5" thickBot="1" x14ac:dyDescent="0.25">
      <c r="A147" s="131" t="s">
        <v>397</v>
      </c>
      <c r="B147" s="150"/>
      <c r="D147" s="151"/>
      <c r="F147" s="181"/>
      <c r="H147" s="194"/>
      <c r="J147" s="170"/>
      <c r="L147" s="135"/>
    </row>
    <row r="148" spans="1:15" x14ac:dyDescent="0.2">
      <c r="A148" s="113" t="s">
        <v>398</v>
      </c>
      <c r="B148" s="141" t="s">
        <v>205</v>
      </c>
      <c r="C148" s="142">
        <f>IF(B148="Y", 1, 0)</f>
        <v>0</v>
      </c>
      <c r="D148" s="143" t="s">
        <v>205</v>
      </c>
      <c r="E148" s="142">
        <f>IF(D148="Y", 1, 0)</f>
        <v>0</v>
      </c>
      <c r="F148" s="178" t="s">
        <v>205</v>
      </c>
      <c r="G148" s="142">
        <f>IF(F148="Y", 1, 0)</f>
        <v>0</v>
      </c>
      <c r="H148" s="191" t="s">
        <v>205</v>
      </c>
      <c r="I148" s="142">
        <f>IF(H148="Y", 1, 0)</f>
        <v>0</v>
      </c>
      <c r="J148" s="164" t="s">
        <v>205</v>
      </c>
      <c r="K148" s="142">
        <f>IF(J148="Y", 1, 0)</f>
        <v>0</v>
      </c>
      <c r="L148" s="132" t="s">
        <v>251</v>
      </c>
      <c r="M148" s="94">
        <f>IF(L148="Y", 1, 0)</f>
        <v>1</v>
      </c>
    </row>
    <row r="149" spans="1:15" ht="13.5" thickBot="1" x14ac:dyDescent="0.25">
      <c r="A149" s="122" t="s">
        <v>399</v>
      </c>
      <c r="B149" s="147" t="s">
        <v>205</v>
      </c>
      <c r="C149" s="148">
        <f>IF(B149="Y", 1, 0)</f>
        <v>0</v>
      </c>
      <c r="D149" s="149" t="s">
        <v>205</v>
      </c>
      <c r="E149" s="148">
        <f>IF(D149="Y", 1, 0)</f>
        <v>0</v>
      </c>
      <c r="F149" s="180" t="s">
        <v>205</v>
      </c>
      <c r="G149" s="148">
        <f>IF(F149="Y", 1, 0)</f>
        <v>0</v>
      </c>
      <c r="H149" s="193" t="s">
        <v>205</v>
      </c>
      <c r="I149" s="148">
        <f>IF(H149="Y", 1, 0)</f>
        <v>0</v>
      </c>
      <c r="J149" s="168" t="s">
        <v>205</v>
      </c>
      <c r="K149" s="148">
        <f>IF(J149="Y", 1, 0)</f>
        <v>0</v>
      </c>
      <c r="L149" s="134" t="s">
        <v>205</v>
      </c>
      <c r="M149" s="107">
        <f>IF(L149="Y", 1, 0)</f>
        <v>0</v>
      </c>
    </row>
    <row r="150" spans="1:15" x14ac:dyDescent="0.2">
      <c r="A150" s="88"/>
      <c r="N150" s="88"/>
      <c r="O150" s="88"/>
    </row>
    <row r="151" spans="1:15" x14ac:dyDescent="0.2">
      <c r="A151" s="137" t="s">
        <v>400</v>
      </c>
      <c r="C151" s="89">
        <f>SUM(C2:C149)</f>
        <v>0</v>
      </c>
      <c r="E151" s="89">
        <f>SUM(E2:E149)</f>
        <v>0</v>
      </c>
      <c r="G151" s="89">
        <f>SUM(G2:G149)</f>
        <v>0</v>
      </c>
      <c r="I151" s="89">
        <f>SUM(I2:I133)</f>
        <v>0</v>
      </c>
      <c r="K151" s="89">
        <f>SUM(K2:K133)</f>
        <v>0</v>
      </c>
      <c r="M151" s="88">
        <f>SUM(M2:M149)</f>
        <v>8</v>
      </c>
    </row>
    <row r="152" spans="1:15" x14ac:dyDescent="0.2">
      <c r="A152" s="137" t="s">
        <v>401</v>
      </c>
      <c r="C152" s="89">
        <v>148</v>
      </c>
      <c r="E152" s="89">
        <v>143</v>
      </c>
      <c r="G152" s="89">
        <v>128</v>
      </c>
      <c r="I152" s="89">
        <v>114</v>
      </c>
      <c r="K152" s="89">
        <v>99</v>
      </c>
      <c r="M152" s="88">
        <v>53</v>
      </c>
    </row>
    <row r="153" spans="1:15" x14ac:dyDescent="0.2">
      <c r="A153" s="137" t="s">
        <v>402</v>
      </c>
      <c r="C153" s="163">
        <f>C151/C152</f>
        <v>0</v>
      </c>
      <c r="E153" s="163">
        <f>E151/E152</f>
        <v>0</v>
      </c>
      <c r="G153" s="186">
        <f>G151/G152</f>
        <v>0</v>
      </c>
      <c r="I153" s="163">
        <f>I151/I152</f>
        <v>0</v>
      </c>
      <c r="K153" s="163">
        <f>K151/K152</f>
        <v>0</v>
      </c>
      <c r="M153" s="138">
        <f>M151/M152</f>
        <v>0.15094339622641509</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01236E5D-778E-445A-8815-B744C2FC09B6}">
      <formula1>"-,Y"</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3271-3E90-4518-B284-E9BB15684C12}">
  <dimension ref="A1:M100"/>
  <sheetViews>
    <sheetView topLeftCell="A11"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480</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63" customHeight="1" x14ac:dyDescent="0.25">
      <c r="B5" s="551" t="s">
        <v>6</v>
      </c>
      <c r="C5" s="553" t="s">
        <v>7</v>
      </c>
      <c r="D5" s="387" t="s">
        <v>218</v>
      </c>
      <c r="E5" s="387" t="s">
        <v>220</v>
      </c>
      <c r="F5" s="386" t="s">
        <v>250</v>
      </c>
      <c r="G5" s="384">
        <f>IF(F5="Y", 'read first'!$B$23, 0)</f>
        <v>0</v>
      </c>
      <c r="H5" s="378" t="s">
        <v>217</v>
      </c>
      <c r="I5" s="378" t="s">
        <v>771</v>
      </c>
    </row>
    <row r="6" spans="2:9" ht="30" x14ac:dyDescent="0.25">
      <c r="B6" s="552"/>
      <c r="C6" s="548"/>
      <c r="D6" s="387" t="s">
        <v>179</v>
      </c>
      <c r="E6" s="387" t="s">
        <v>221</v>
      </c>
      <c r="F6" s="386" t="s">
        <v>250</v>
      </c>
      <c r="G6" s="384">
        <f>IF(F6="Y", 'read first'!$B$23, 0)</f>
        <v>0</v>
      </c>
      <c r="H6" s="378" t="s">
        <v>196</v>
      </c>
      <c r="I6" s="378"/>
    </row>
    <row r="7" spans="2:9" ht="58.5" customHeight="1" x14ac:dyDescent="0.25">
      <c r="B7" s="378" t="s">
        <v>10</v>
      </c>
      <c r="C7" s="19" t="s">
        <v>11</v>
      </c>
      <c r="D7" s="387" t="s">
        <v>12</v>
      </c>
      <c r="E7" s="387" t="s">
        <v>222</v>
      </c>
      <c r="F7" s="386" t="s">
        <v>251</v>
      </c>
      <c r="G7" s="384">
        <f>IF(F7="Y", 'read first'!$B$23, 0)</f>
        <v>2.2229999999999999</v>
      </c>
      <c r="H7" s="378" t="s">
        <v>176</v>
      </c>
      <c r="I7" s="378"/>
    </row>
    <row r="8" spans="2:9" ht="40.5" customHeight="1" x14ac:dyDescent="0.25">
      <c r="B8" s="551" t="s">
        <v>14</v>
      </c>
      <c r="C8" s="19" t="s">
        <v>15</v>
      </c>
      <c r="D8" s="387" t="s">
        <v>197</v>
      </c>
      <c r="E8" s="387" t="s">
        <v>223</v>
      </c>
      <c r="F8" s="386" t="s">
        <v>250</v>
      </c>
      <c r="G8" s="384">
        <f>IF(F8="Y", 'read first'!$B$23, 0)</f>
        <v>0</v>
      </c>
      <c r="H8" s="378" t="s">
        <v>16</v>
      </c>
      <c r="I8" s="378"/>
    </row>
    <row r="9" spans="2:9" ht="36.75" customHeight="1" x14ac:dyDescent="0.25">
      <c r="B9" s="552"/>
      <c r="C9" s="19" t="s">
        <v>17</v>
      </c>
      <c r="D9" s="387" t="s">
        <v>180</v>
      </c>
      <c r="E9" s="387" t="s">
        <v>224</v>
      </c>
      <c r="F9" s="386" t="s">
        <v>251</v>
      </c>
      <c r="G9" s="384">
        <f>IF(F9="Y", 'read first'!$B$23, 0)</f>
        <v>2.2229999999999999</v>
      </c>
      <c r="H9" s="378" t="s">
        <v>18</v>
      </c>
      <c r="I9" s="378"/>
    </row>
    <row r="10" spans="2:9" ht="46.5" customHeight="1" x14ac:dyDescent="0.25">
      <c r="B10" s="378" t="s">
        <v>19</v>
      </c>
      <c r="C10" s="19" t="s">
        <v>20</v>
      </c>
      <c r="D10" s="387" t="s">
        <v>415</v>
      </c>
      <c r="E10" s="387" t="s">
        <v>225</v>
      </c>
      <c r="F10" s="386" t="s">
        <v>251</v>
      </c>
      <c r="G10" s="384">
        <f>IF(F10="Y", 'read first'!$B$23, 0)</f>
        <v>2.2229999999999999</v>
      </c>
      <c r="H10" s="378" t="s">
        <v>175</v>
      </c>
      <c r="I10" s="378"/>
    </row>
    <row r="11" spans="2:9" ht="30" x14ac:dyDescent="0.25">
      <c r="B11" s="554" t="s">
        <v>22</v>
      </c>
      <c r="C11" s="19" t="s">
        <v>23</v>
      </c>
      <c r="D11" s="387" t="s">
        <v>24</v>
      </c>
      <c r="E11" s="387" t="s">
        <v>226</v>
      </c>
      <c r="F11" s="386" t="s">
        <v>250</v>
      </c>
      <c r="G11" s="384">
        <f>IF(F11="Y", 'read first'!$B$23, 0)</f>
        <v>0</v>
      </c>
      <c r="H11" s="378" t="s">
        <v>25</v>
      </c>
      <c r="I11" s="378"/>
    </row>
    <row r="12" spans="2:9" ht="93.75" customHeight="1" x14ac:dyDescent="0.25">
      <c r="B12" s="554"/>
      <c r="C12" s="378" t="s">
        <v>26</v>
      </c>
      <c r="D12" s="20" t="s">
        <v>198</v>
      </c>
      <c r="E12" s="20" t="s">
        <v>227</v>
      </c>
      <c r="F12" s="35" t="s">
        <v>251</v>
      </c>
      <c r="G12" s="384">
        <f>IF(F12="Y", 'read first'!$B$23, 0)</f>
        <v>2.2229999999999999</v>
      </c>
      <c r="H12" s="31" t="s">
        <v>177</v>
      </c>
      <c r="I12" s="378"/>
    </row>
    <row r="13" spans="2:9" ht="55.5" customHeight="1" x14ac:dyDescent="0.25">
      <c r="B13" s="378" t="s">
        <v>28</v>
      </c>
      <c r="C13" s="19" t="s">
        <v>29</v>
      </c>
      <c r="D13" s="20" t="s">
        <v>199</v>
      </c>
      <c r="E13" s="20" t="s">
        <v>227</v>
      </c>
      <c r="F13" s="35" t="s">
        <v>251</v>
      </c>
      <c r="G13" s="384">
        <f>IF(F13="Y", 'read first'!$B$23, 0)</f>
        <v>2.2229999999999999</v>
      </c>
      <c r="H13" s="31" t="s">
        <v>30</v>
      </c>
      <c r="I13" s="399" t="s">
        <v>481</v>
      </c>
    </row>
    <row r="14" spans="2:9" x14ac:dyDescent="0.25">
      <c r="D14" s="21" t="s">
        <v>31</v>
      </c>
      <c r="E14" s="21"/>
      <c r="G14" s="384">
        <f>SUM(G5:G13)</f>
        <v>11.114999999999998</v>
      </c>
    </row>
    <row r="15" spans="2:9" x14ac:dyDescent="0.25">
      <c r="D15" s="21"/>
      <c r="E15" s="21"/>
      <c r="G15" s="22">
        <f>G14/'read first'!$B$24</f>
        <v>0.55555555555555558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380" t="s">
        <v>182</v>
      </c>
      <c r="E19" s="380" t="s">
        <v>228</v>
      </c>
      <c r="F19" s="386" t="s">
        <v>250</v>
      </c>
      <c r="G19" s="381">
        <f>IF(F19="Y", 'read first'!$C$23, 0)</f>
        <v>0</v>
      </c>
      <c r="H19" s="379" t="s">
        <v>200</v>
      </c>
      <c r="I19" s="379"/>
    </row>
    <row r="20" spans="2:9" ht="54" customHeight="1" x14ac:dyDescent="0.25">
      <c r="B20" s="549"/>
      <c r="C20" s="1" t="s">
        <v>35</v>
      </c>
      <c r="D20" s="556" t="s">
        <v>36</v>
      </c>
      <c r="E20" s="556" t="s">
        <v>227</v>
      </c>
      <c r="F20" s="562" t="s">
        <v>250</v>
      </c>
      <c r="G20" s="565">
        <f>IF(F20="Y", 'read first'!$C$23, 0)</f>
        <v>0</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382"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382" t="s">
        <v>431</v>
      </c>
      <c r="I23" s="382"/>
    </row>
    <row r="24" spans="2:9" ht="68.25" customHeight="1" x14ac:dyDescent="0.25">
      <c r="B24" s="543"/>
      <c r="C24" s="547"/>
      <c r="D24" s="56" t="s">
        <v>43</v>
      </c>
      <c r="E24" s="56" t="s">
        <v>227</v>
      </c>
      <c r="F24" s="35" t="s">
        <v>513</v>
      </c>
      <c r="G24" s="57" cm="1">
        <f t="array" ref="G24">_xlfn.IFS(F24="H", 'read first'!I23, F24="M",'read first'!I24, F24="L",'read first'!I25, F24="neg",'read first'!I26)</f>
        <v>0.85</v>
      </c>
      <c r="H24" s="53" t="s">
        <v>206</v>
      </c>
      <c r="I24" s="549"/>
    </row>
    <row r="25" spans="2:9" ht="36" customHeight="1" x14ac:dyDescent="0.25">
      <c r="B25" s="543"/>
      <c r="C25" s="548"/>
      <c r="D25" s="27" t="s">
        <v>201</v>
      </c>
      <c r="E25" s="27" t="s">
        <v>227</v>
      </c>
      <c r="F25" s="35" t="s">
        <v>251</v>
      </c>
      <c r="G25" s="384">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384">
        <f>IF(F29="Y", 0.83, 0)</f>
        <v>0.83</v>
      </c>
      <c r="H29" s="577" t="s">
        <v>167</v>
      </c>
      <c r="I29" s="578" t="s">
        <v>720</v>
      </c>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386" t="s">
        <v>250</v>
      </c>
      <c r="G32" s="384">
        <f>IF(F32="Y",'read first'!$C$23, 0)</f>
        <v>0</v>
      </c>
      <c r="H32" s="554" t="s">
        <v>166</v>
      </c>
      <c r="I32" s="554"/>
    </row>
    <row r="33" spans="2:9" ht="57.95" customHeight="1" x14ac:dyDescent="0.25">
      <c r="B33" s="543"/>
      <c r="C33" s="547"/>
      <c r="D33" s="30" t="s">
        <v>57</v>
      </c>
      <c r="E33" s="30" t="s">
        <v>232</v>
      </c>
      <c r="F33" s="386" t="s">
        <v>251</v>
      </c>
      <c r="G33" s="384">
        <f>IF(F33="Y", 'read first'!$C$23, 0)</f>
        <v>1.65</v>
      </c>
      <c r="H33" s="554"/>
      <c r="I33" s="554"/>
    </row>
    <row r="34" spans="2:9" ht="52.5" customHeight="1" x14ac:dyDescent="0.25">
      <c r="B34" s="543"/>
      <c r="C34" s="548"/>
      <c r="D34" s="30" t="s">
        <v>184</v>
      </c>
      <c r="E34" s="30" t="s">
        <v>233</v>
      </c>
      <c r="F34" s="386" t="s">
        <v>250</v>
      </c>
      <c r="G34" s="384">
        <f>IF(F34="Y", 'read first'!$C$23, 0)</f>
        <v>0</v>
      </c>
      <c r="H34" s="554"/>
      <c r="I34" s="554"/>
    </row>
    <row r="35" spans="2:9" ht="38.1" customHeight="1" x14ac:dyDescent="0.25">
      <c r="B35" s="543"/>
      <c r="C35" s="382" t="s">
        <v>58</v>
      </c>
      <c r="D35" s="28" t="s">
        <v>59</v>
      </c>
      <c r="E35" s="28" t="s">
        <v>227</v>
      </c>
      <c r="F35" s="35" t="s">
        <v>251</v>
      </c>
      <c r="G35" s="384">
        <f>IF(F35="Y", 'read first'!$C$23, 0)</f>
        <v>1.65</v>
      </c>
      <c r="H35" s="31" t="s">
        <v>203</v>
      </c>
      <c r="I35" s="378"/>
    </row>
    <row r="36" spans="2:9" ht="85.5" customHeight="1" x14ac:dyDescent="0.25">
      <c r="B36" s="382" t="s">
        <v>60</v>
      </c>
      <c r="C36" s="19" t="s">
        <v>61</v>
      </c>
      <c r="D36" s="30" t="s">
        <v>62</v>
      </c>
      <c r="E36" s="30" t="s">
        <v>234</v>
      </c>
      <c r="F36" s="386" t="s">
        <v>250</v>
      </c>
      <c r="G36" s="384">
        <f>IF(F36="Y", 'read first'!$C$23, 0)</f>
        <v>0</v>
      </c>
      <c r="H36" s="378" t="s">
        <v>178</v>
      </c>
      <c r="I36" s="378"/>
    </row>
    <row r="37" spans="2:9" x14ac:dyDescent="0.25">
      <c r="D37" s="21" t="s">
        <v>31</v>
      </c>
      <c r="E37" s="21"/>
      <c r="G37" s="384">
        <f>SUM(G19:G36)</f>
        <v>9.1100000000000012</v>
      </c>
    </row>
    <row r="38" spans="2:9" x14ac:dyDescent="0.25">
      <c r="D38" s="21"/>
      <c r="E38" s="21"/>
      <c r="G38" s="22">
        <f>G37/'read first'!$C$24</f>
        <v>0.46010101010101023</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387" t="s">
        <v>67</v>
      </c>
      <c r="E42" s="387" t="s">
        <v>235</v>
      </c>
      <c r="F42" s="386" t="s">
        <v>250</v>
      </c>
      <c r="G42" s="384">
        <f>IF(F42="Y", 'read first'!$D$23, 0)</f>
        <v>0</v>
      </c>
      <c r="H42" s="378" t="s">
        <v>68</v>
      </c>
      <c r="I42" s="378"/>
    </row>
    <row r="43" spans="2:9" ht="30" customHeight="1" x14ac:dyDescent="0.25">
      <c r="B43" s="549"/>
      <c r="C43" s="19" t="s">
        <v>69</v>
      </c>
      <c r="D43" s="385" t="s">
        <v>70</v>
      </c>
      <c r="E43" s="74" t="s">
        <v>227</v>
      </c>
      <c r="F43" s="386" t="s">
        <v>250</v>
      </c>
      <c r="G43" s="384">
        <f>IF(F43="Y", 'read first'!$D$23, 0)</f>
        <v>0</v>
      </c>
      <c r="H43" s="378" t="s">
        <v>71</v>
      </c>
      <c r="I43" s="378"/>
    </row>
    <row r="44" spans="2:9" ht="30" x14ac:dyDescent="0.25">
      <c r="B44" s="550"/>
      <c r="C44" s="19" t="s">
        <v>72</v>
      </c>
      <c r="D44" s="387" t="s">
        <v>73</v>
      </c>
      <c r="E44" s="387" t="s">
        <v>227</v>
      </c>
      <c r="F44" s="386" t="s">
        <v>250</v>
      </c>
      <c r="G44" s="384">
        <f>IF(F44="Y", 'read first'!$D$23, 0)</f>
        <v>0</v>
      </c>
      <c r="H44" s="378" t="s">
        <v>74</v>
      </c>
      <c r="I44" s="378"/>
    </row>
    <row r="45" spans="2:9" ht="30" x14ac:dyDescent="0.25">
      <c r="B45" s="382" t="s">
        <v>75</v>
      </c>
      <c r="C45" s="19" t="s">
        <v>76</v>
      </c>
      <c r="D45" s="387" t="s">
        <v>77</v>
      </c>
      <c r="E45" s="387" t="s">
        <v>227</v>
      </c>
      <c r="F45" s="386" t="s">
        <v>251</v>
      </c>
      <c r="G45" s="384">
        <f>IF(F45="Y", 'read first'!$D$23, 0)</f>
        <v>2.2000000000000002</v>
      </c>
      <c r="H45" s="378" t="s">
        <v>78</v>
      </c>
      <c r="I45" s="378"/>
    </row>
    <row r="46" spans="2:9" ht="37.5" customHeight="1" x14ac:dyDescent="0.25">
      <c r="B46" s="33" t="s">
        <v>79</v>
      </c>
      <c r="C46" s="33" t="s">
        <v>80</v>
      </c>
      <c r="D46" s="34" t="s">
        <v>81</v>
      </c>
      <c r="E46" s="34" t="s">
        <v>227</v>
      </c>
      <c r="F46" s="35" t="s">
        <v>250</v>
      </c>
      <c r="G46" s="384">
        <f>IF(F46="Y", 'read first'!$D$23, 0)</f>
        <v>0</v>
      </c>
      <c r="H46" s="31" t="s">
        <v>165</v>
      </c>
      <c r="I46" s="378"/>
    </row>
    <row r="47" spans="2:9" ht="69" customHeight="1" x14ac:dyDescent="0.25">
      <c r="B47" s="382" t="s">
        <v>82</v>
      </c>
      <c r="C47" s="19" t="s">
        <v>83</v>
      </c>
      <c r="D47" s="387" t="s">
        <v>84</v>
      </c>
      <c r="E47" s="387" t="s">
        <v>227</v>
      </c>
      <c r="F47" s="386" t="s">
        <v>251</v>
      </c>
      <c r="G47" s="384">
        <f>IF(F47="Y", 'read first'!$D$23, 0)</f>
        <v>2.2000000000000002</v>
      </c>
      <c r="H47" s="378" t="s">
        <v>85</v>
      </c>
      <c r="I47" s="378"/>
    </row>
    <row r="48" spans="2:9" ht="30" x14ac:dyDescent="0.25">
      <c r="B48" s="382" t="s">
        <v>86</v>
      </c>
      <c r="C48" s="19" t="s">
        <v>87</v>
      </c>
      <c r="D48" s="387" t="s">
        <v>88</v>
      </c>
      <c r="E48" s="387" t="s">
        <v>236</v>
      </c>
      <c r="F48" s="386" t="s">
        <v>251</v>
      </c>
      <c r="G48" s="384">
        <f>IF(F48="Y", 'read first'!$D$23, 0)</f>
        <v>2.2000000000000002</v>
      </c>
      <c r="H48" s="378" t="s">
        <v>89</v>
      </c>
      <c r="I48" s="378"/>
    </row>
    <row r="49" spans="2:9" ht="45" x14ac:dyDescent="0.25">
      <c r="B49" s="382" t="s">
        <v>90</v>
      </c>
      <c r="C49" s="19" t="s">
        <v>91</v>
      </c>
      <c r="D49" s="387" t="s">
        <v>92</v>
      </c>
      <c r="E49" s="387" t="s">
        <v>237</v>
      </c>
      <c r="F49" s="386" t="s">
        <v>251</v>
      </c>
      <c r="G49" s="384">
        <f>IF(F49="Y", 'read first'!$D$23, 0)</f>
        <v>2.2000000000000002</v>
      </c>
      <c r="H49" s="378" t="s">
        <v>93</v>
      </c>
      <c r="I49" s="378"/>
    </row>
    <row r="50" spans="2:9" x14ac:dyDescent="0.25">
      <c r="B50" s="37"/>
      <c r="G50" s="384">
        <f>SUM(G42:G49)</f>
        <v>8.8000000000000007</v>
      </c>
    </row>
    <row r="51" spans="2:9" x14ac:dyDescent="0.25">
      <c r="B51" s="37"/>
      <c r="G51" s="22">
        <f>G50/'read first'!$D$24</f>
        <v>0.44444444444444448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387" t="s">
        <v>97</v>
      </c>
      <c r="E55" s="75" t="s">
        <v>227</v>
      </c>
      <c r="F55" s="386" t="s">
        <v>251</v>
      </c>
      <c r="G55" s="384">
        <f>IF(F55="Y", 'read first'!$E$23, 0)</f>
        <v>2.5</v>
      </c>
      <c r="H55" s="383" t="s">
        <v>98</v>
      </c>
      <c r="I55" s="383"/>
    </row>
    <row r="56" spans="2:9" ht="38.1" customHeight="1" x14ac:dyDescent="0.25">
      <c r="B56" s="543"/>
      <c r="C56" s="19" t="s">
        <v>99</v>
      </c>
      <c r="D56" s="387" t="s">
        <v>100</v>
      </c>
      <c r="E56" s="75" t="s">
        <v>227</v>
      </c>
      <c r="F56" s="386" t="s">
        <v>251</v>
      </c>
      <c r="G56" s="384">
        <f>IF(F56="Y", 'read first'!$E$23, 0)</f>
        <v>2.5</v>
      </c>
      <c r="H56" s="383" t="s">
        <v>101</v>
      </c>
      <c r="I56" s="383"/>
    </row>
    <row r="57" spans="2:9" ht="51" customHeight="1" x14ac:dyDescent="0.25">
      <c r="B57" s="382" t="s">
        <v>102</v>
      </c>
      <c r="C57" s="19" t="s">
        <v>44</v>
      </c>
      <c r="D57" s="387" t="s">
        <v>103</v>
      </c>
      <c r="E57" s="75" t="s">
        <v>227</v>
      </c>
      <c r="F57" s="39" t="str">
        <f>F26</f>
        <v>Y</v>
      </c>
      <c r="G57" s="384">
        <f>IF(F57="Y", 'read first'!$E$23, 0)</f>
        <v>2.5</v>
      </c>
      <c r="H57" s="383" t="s">
        <v>207</v>
      </c>
      <c r="I57" s="383"/>
    </row>
    <row r="58" spans="2:9" ht="49.5" customHeight="1" x14ac:dyDescent="0.25">
      <c r="B58" s="382" t="s">
        <v>104</v>
      </c>
      <c r="C58" s="19" t="s">
        <v>96</v>
      </c>
      <c r="D58" s="387" t="s">
        <v>131</v>
      </c>
      <c r="E58" s="75" t="s">
        <v>230</v>
      </c>
      <c r="F58" s="39" t="s">
        <v>210</v>
      </c>
      <c r="G58" s="384">
        <f>G29+G30</f>
        <v>1.66</v>
      </c>
      <c r="H58" s="383" t="s">
        <v>208</v>
      </c>
      <c r="I58" s="383"/>
    </row>
    <row r="59" spans="2:9" ht="37.5" customHeight="1" x14ac:dyDescent="0.25">
      <c r="B59" s="543" t="s">
        <v>105</v>
      </c>
      <c r="C59" s="19" t="s">
        <v>72</v>
      </c>
      <c r="D59" s="387" t="s">
        <v>106</v>
      </c>
      <c r="E59" s="75" t="s">
        <v>227</v>
      </c>
      <c r="F59" s="386" t="s">
        <v>250</v>
      </c>
      <c r="G59" s="384">
        <f>IF(F59="Y", 'read first'!$E$23, 0)</f>
        <v>0</v>
      </c>
      <c r="H59" s="383" t="s">
        <v>132</v>
      </c>
      <c r="I59" s="383"/>
    </row>
    <row r="60" spans="2:9" ht="38.1" customHeight="1" x14ac:dyDescent="0.25">
      <c r="B60" s="543"/>
      <c r="C60" s="19" t="s">
        <v>99</v>
      </c>
      <c r="D60" s="387" t="s">
        <v>133</v>
      </c>
      <c r="E60" s="75" t="s">
        <v>238</v>
      </c>
      <c r="F60" s="386" t="s">
        <v>251</v>
      </c>
      <c r="G60" s="384">
        <f>IF(F60="Y", 'read first'!$E$23, 0)</f>
        <v>2.5</v>
      </c>
      <c r="H60" s="383" t="s">
        <v>134</v>
      </c>
      <c r="I60" s="383"/>
    </row>
    <row r="61" spans="2:9" ht="30" x14ac:dyDescent="0.25">
      <c r="B61" s="382" t="s">
        <v>107</v>
      </c>
      <c r="C61" s="19" t="s">
        <v>108</v>
      </c>
      <c r="D61" s="387" t="s">
        <v>185</v>
      </c>
      <c r="E61" s="75" t="s">
        <v>239</v>
      </c>
      <c r="F61" s="386" t="s">
        <v>251</v>
      </c>
      <c r="G61" s="384">
        <f>IF(F61="Y", 'read first'!$E$23, 0)</f>
        <v>2.5</v>
      </c>
      <c r="H61" s="383" t="s">
        <v>135</v>
      </c>
      <c r="I61" s="383"/>
    </row>
    <row r="62" spans="2:9" ht="38.1" customHeight="1" x14ac:dyDescent="0.25">
      <c r="B62" s="382" t="s">
        <v>109</v>
      </c>
      <c r="C62" s="19" t="s">
        <v>110</v>
      </c>
      <c r="D62" s="387" t="s">
        <v>111</v>
      </c>
      <c r="E62" s="75" t="s">
        <v>227</v>
      </c>
      <c r="F62" s="386" t="s">
        <v>251</v>
      </c>
      <c r="G62" s="384">
        <f>IF(F62="Y", 'read first'!$E$23, 0)</f>
        <v>2.5</v>
      </c>
      <c r="H62" s="383" t="s">
        <v>136</v>
      </c>
      <c r="I62" s="383"/>
    </row>
    <row r="63" spans="2:9" x14ac:dyDescent="0.25">
      <c r="G63" s="384">
        <f>SUM(G55:G62)</f>
        <v>16.66</v>
      </c>
    </row>
    <row r="64" spans="2:9" x14ac:dyDescent="0.25">
      <c r="G64" s="41">
        <f>G63/'read first'!$E$24</f>
        <v>0.83299999999999996</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382" t="s">
        <v>121</v>
      </c>
      <c r="C68" s="19" t="s">
        <v>170</v>
      </c>
      <c r="D68" s="387" t="s">
        <v>171</v>
      </c>
      <c r="E68" s="387" t="s">
        <v>226</v>
      </c>
      <c r="F68" s="386" t="str">
        <f>F11</f>
        <v>N</v>
      </c>
      <c r="G68" s="384">
        <f>IF(F68="Y", 'read first'!$G$23, 0)</f>
        <v>0</v>
      </c>
      <c r="H68" s="382" t="s">
        <v>427</v>
      </c>
      <c r="I68" s="382"/>
    </row>
    <row r="69" spans="1:13" s="4" customFormat="1" ht="67.5" customHeight="1" x14ac:dyDescent="0.25">
      <c r="A69" s="3"/>
      <c r="B69" s="382" t="s">
        <v>122</v>
      </c>
      <c r="C69" s="19" t="s">
        <v>123</v>
      </c>
      <c r="D69" s="387" t="s">
        <v>124</v>
      </c>
      <c r="E69" s="387" t="s">
        <v>240</v>
      </c>
      <c r="F69" s="386" t="s">
        <v>251</v>
      </c>
      <c r="G69" s="384">
        <f>IF(F69="Y", 'read first'!$G$23, 0)</f>
        <v>2</v>
      </c>
      <c r="H69" s="382" t="s">
        <v>143</v>
      </c>
      <c r="I69" s="382"/>
      <c r="J69" s="59"/>
      <c r="K69" s="59"/>
      <c r="L69" s="59"/>
      <c r="M69" s="59"/>
    </row>
    <row r="70" spans="1:13" s="4" customFormat="1" ht="74.25" customHeight="1" x14ac:dyDescent="0.25">
      <c r="A70" s="3"/>
      <c r="B70" s="382" t="s">
        <v>125</v>
      </c>
      <c r="C70" s="19" t="s">
        <v>144</v>
      </c>
      <c r="D70" s="387" t="s">
        <v>126</v>
      </c>
      <c r="E70" s="387" t="s">
        <v>241</v>
      </c>
      <c r="F70" s="386" t="s">
        <v>251</v>
      </c>
      <c r="G70" s="384">
        <f>IF(F70="Y", 'read first'!$G$23, 0)</f>
        <v>2</v>
      </c>
      <c r="H70" s="382" t="s">
        <v>142</v>
      </c>
      <c r="I70" s="382"/>
      <c r="J70" s="59"/>
      <c r="K70" s="59"/>
      <c r="L70" s="59"/>
      <c r="M70" s="59"/>
    </row>
    <row r="71" spans="1:13" s="4" customFormat="1" ht="64.5" customHeight="1" x14ac:dyDescent="0.25">
      <c r="A71" s="3"/>
      <c r="B71" s="382" t="s">
        <v>127</v>
      </c>
      <c r="C71" s="19" t="s">
        <v>128</v>
      </c>
      <c r="D71" s="387" t="s">
        <v>129</v>
      </c>
      <c r="E71" s="387" t="s">
        <v>242</v>
      </c>
      <c r="F71" s="386" t="s">
        <v>250</v>
      </c>
      <c r="G71" s="384">
        <f>IF(F71="Y", 'read first'!$G$23, 0)</f>
        <v>0</v>
      </c>
      <c r="H71" s="382" t="s">
        <v>169</v>
      </c>
      <c r="I71" s="382"/>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384">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382" t="s">
        <v>187</v>
      </c>
      <c r="B79" s="382" t="s">
        <v>114</v>
      </c>
      <c r="C79" s="36" t="s">
        <v>145</v>
      </c>
      <c r="D79" s="387" t="s">
        <v>164</v>
      </c>
      <c r="E79" s="387" t="s">
        <v>244</v>
      </c>
      <c r="F79" s="386" t="s">
        <v>251</v>
      </c>
      <c r="G79" s="44">
        <f>IF(F79="Y", 'read first'!$F$23, 0)</f>
        <v>2</v>
      </c>
      <c r="H79" s="45" t="s">
        <v>146</v>
      </c>
    </row>
    <row r="80" spans="1:13" ht="45" x14ac:dyDescent="0.25">
      <c r="A80" s="379" t="s">
        <v>188</v>
      </c>
      <c r="B80" s="379" t="s">
        <v>115</v>
      </c>
      <c r="C80" s="36" t="s">
        <v>145</v>
      </c>
      <c r="D80" s="385" t="s">
        <v>116</v>
      </c>
      <c r="E80" s="385" t="s">
        <v>245</v>
      </c>
      <c r="F80" s="386" t="s">
        <v>250</v>
      </c>
      <c r="G80" s="44">
        <f>IF(F80="Y", 'read first'!$F$23, 0)</f>
        <v>0</v>
      </c>
      <c r="H80" s="47" t="s">
        <v>147</v>
      </c>
    </row>
    <row r="81" spans="1:8" x14ac:dyDescent="0.25">
      <c r="A81" s="555" t="s">
        <v>189</v>
      </c>
      <c r="B81" s="587" t="s">
        <v>117</v>
      </c>
      <c r="C81" s="48" t="s">
        <v>118</v>
      </c>
      <c r="D81" s="387" t="s">
        <v>51</v>
      </c>
      <c r="E81" s="387" t="s">
        <v>246</v>
      </c>
      <c r="F81" s="386" t="str">
        <f>F29</f>
        <v>Y</v>
      </c>
      <c r="G81" s="44">
        <f>IF(F81="Y", 1, 0)</f>
        <v>1</v>
      </c>
      <c r="H81" s="551" t="s">
        <v>52</v>
      </c>
    </row>
    <row r="82" spans="1:8" x14ac:dyDescent="0.25">
      <c r="A82" s="586"/>
      <c r="B82" s="588"/>
      <c r="C82" s="48" t="s">
        <v>119</v>
      </c>
      <c r="D82" s="582" t="s">
        <v>53</v>
      </c>
      <c r="E82" s="590" t="s">
        <v>247</v>
      </c>
      <c r="F82" s="590" t="str">
        <f>F30</f>
        <v>Y</v>
      </c>
      <c r="G82" s="593">
        <f t="shared" ref="G82:G83" si="0">IF(F82="Y", 1, 0)</f>
        <v>1</v>
      </c>
      <c r="H82" s="586"/>
    </row>
    <row r="83" spans="1:8" x14ac:dyDescent="0.25">
      <c r="A83" s="586"/>
      <c r="B83" s="589"/>
      <c r="C83" s="48" t="s">
        <v>130</v>
      </c>
      <c r="D83" s="552"/>
      <c r="E83" s="591"/>
      <c r="F83" s="592"/>
      <c r="G83" s="594">
        <f t="shared" si="0"/>
        <v>0</v>
      </c>
      <c r="H83" s="552"/>
    </row>
    <row r="84" spans="1:8" ht="58.5" customHeight="1" x14ac:dyDescent="0.25">
      <c r="A84" s="552"/>
      <c r="B84" s="382" t="s">
        <v>138</v>
      </c>
      <c r="C84" s="19" t="s">
        <v>148</v>
      </c>
      <c r="D84" s="387" t="s">
        <v>149</v>
      </c>
      <c r="E84" s="387" t="s">
        <v>248</v>
      </c>
      <c r="F84" s="386" t="s">
        <v>250</v>
      </c>
      <c r="G84" s="44">
        <f>IF(F84="Y", 'read first'!$F$23, 0)</f>
        <v>0</v>
      </c>
      <c r="H84" s="383" t="s">
        <v>150</v>
      </c>
    </row>
    <row r="85" spans="1:8" ht="60" x14ac:dyDescent="0.25">
      <c r="A85" s="379" t="s">
        <v>190</v>
      </c>
      <c r="B85" s="49" t="s">
        <v>151</v>
      </c>
      <c r="C85" s="378" t="s">
        <v>152</v>
      </c>
      <c r="D85" s="20" t="s">
        <v>162</v>
      </c>
      <c r="E85" s="20" t="s">
        <v>227</v>
      </c>
      <c r="F85" s="35" t="s">
        <v>251</v>
      </c>
      <c r="G85" s="44">
        <f>IF(F85="Y", 'read first'!$F$23, 0)</f>
        <v>2</v>
      </c>
      <c r="H85" s="20" t="s">
        <v>153</v>
      </c>
    </row>
    <row r="86" spans="1:8" ht="45" x14ac:dyDescent="0.25">
      <c r="A86" s="382" t="s">
        <v>191</v>
      </c>
      <c r="B86" s="382" t="s">
        <v>154</v>
      </c>
      <c r="C86" s="382" t="s">
        <v>155</v>
      </c>
      <c r="D86" s="20" t="s">
        <v>163</v>
      </c>
      <c r="E86" s="20" t="s">
        <v>227</v>
      </c>
      <c r="F86" s="35" t="s">
        <v>251</v>
      </c>
      <c r="G86" s="44">
        <f>IF(F86="Y", 'read first'!$F$23, 0)</f>
        <v>2</v>
      </c>
      <c r="H86" s="20" t="s">
        <v>156</v>
      </c>
    </row>
    <row r="87" spans="1:8" ht="47.25" customHeight="1" x14ac:dyDescent="0.25">
      <c r="A87" s="587" t="s">
        <v>192</v>
      </c>
      <c r="B87" s="554" t="s">
        <v>22</v>
      </c>
      <c r="C87" s="19" t="s">
        <v>23</v>
      </c>
      <c r="D87" s="387" t="s">
        <v>24</v>
      </c>
      <c r="E87" s="387" t="s">
        <v>226</v>
      </c>
      <c r="F87" s="386" t="str">
        <f>F11</f>
        <v>N</v>
      </c>
      <c r="G87" s="384">
        <f>IF(F87="Y", 'read first'!$F$23, 0)</f>
        <v>0</v>
      </c>
      <c r="H87" s="378" t="s">
        <v>25</v>
      </c>
    </row>
    <row r="88" spans="1:8" ht="67.5" customHeight="1" x14ac:dyDescent="0.25">
      <c r="A88" s="595"/>
      <c r="B88" s="554"/>
      <c r="C88" s="378" t="s">
        <v>26</v>
      </c>
      <c r="D88" s="20" t="s">
        <v>27</v>
      </c>
      <c r="E88" s="20" t="s">
        <v>227</v>
      </c>
      <c r="F88" s="35" t="s">
        <v>251</v>
      </c>
      <c r="G88" s="44">
        <f>IF(F88="Y", 'read first'!$F$23, 0)</f>
        <v>2</v>
      </c>
      <c r="H88" s="20" t="s">
        <v>157</v>
      </c>
    </row>
    <row r="89" spans="1:8" ht="38.25" customHeight="1" x14ac:dyDescent="0.25">
      <c r="A89" s="555" t="s">
        <v>193</v>
      </c>
      <c r="B89" s="555" t="s">
        <v>65</v>
      </c>
      <c r="C89" s="19" t="s">
        <v>66</v>
      </c>
      <c r="D89" s="387" t="s">
        <v>67</v>
      </c>
      <c r="E89" s="387" t="s">
        <v>235</v>
      </c>
      <c r="F89" s="386" t="str">
        <f>F42</f>
        <v>N</v>
      </c>
      <c r="G89" s="44">
        <f>IF(F89="Y", 'read first'!$F$23, 0)</f>
        <v>0</v>
      </c>
      <c r="H89" s="378" t="s">
        <v>68</v>
      </c>
    </row>
    <row r="90" spans="1:8" ht="30" x14ac:dyDescent="0.25">
      <c r="A90" s="586"/>
      <c r="B90" s="549"/>
      <c r="C90" s="19" t="s">
        <v>69</v>
      </c>
      <c r="D90" s="385" t="s">
        <v>70</v>
      </c>
      <c r="E90" s="74" t="s">
        <v>227</v>
      </c>
      <c r="F90" s="386" t="str">
        <f>F43</f>
        <v>N</v>
      </c>
      <c r="G90" s="44">
        <f>IF(F90="Y", 'read first'!$F$23, 0)</f>
        <v>0</v>
      </c>
      <c r="H90" s="378" t="s">
        <v>71</v>
      </c>
    </row>
    <row r="91" spans="1:8" ht="36.75" customHeight="1" x14ac:dyDescent="0.25">
      <c r="A91" s="586"/>
      <c r="B91" s="550"/>
      <c r="C91" s="19" t="s">
        <v>72</v>
      </c>
      <c r="D91" s="387" t="s">
        <v>73</v>
      </c>
      <c r="E91" s="387" t="s">
        <v>227</v>
      </c>
      <c r="F91" s="386" t="str">
        <f>F60</f>
        <v>Y</v>
      </c>
      <c r="G91" s="44">
        <f>IF(F91="Y", 'read first'!$F$23, 0)</f>
        <v>2</v>
      </c>
      <c r="H91" s="378" t="s">
        <v>74</v>
      </c>
    </row>
    <row r="92" spans="1:8" ht="28.5" customHeight="1" x14ac:dyDescent="0.25">
      <c r="A92" s="596" t="s">
        <v>194</v>
      </c>
      <c r="B92" s="551" t="s">
        <v>6</v>
      </c>
      <c r="C92" s="553" t="s">
        <v>7</v>
      </c>
      <c r="D92" s="387" t="s">
        <v>173</v>
      </c>
      <c r="E92" s="387" t="s">
        <v>220</v>
      </c>
      <c r="F92" s="386" t="str">
        <f>F5</f>
        <v>N</v>
      </c>
      <c r="G92" s="44">
        <f>IF(F92="Y", 'read first'!$F$23, 0)</f>
        <v>0</v>
      </c>
      <c r="H92" s="378" t="s">
        <v>8</v>
      </c>
    </row>
    <row r="93" spans="1:8" ht="30" x14ac:dyDescent="0.25">
      <c r="A93" s="597"/>
      <c r="B93" s="552"/>
      <c r="C93" s="548"/>
      <c r="D93" s="387" t="s">
        <v>179</v>
      </c>
      <c r="E93" s="387" t="s">
        <v>221</v>
      </c>
      <c r="F93" s="386" t="str">
        <f>F6</f>
        <v>N</v>
      </c>
      <c r="G93" s="44">
        <f>IF(F93="Y", 'read first'!$F$23, 0)</f>
        <v>0</v>
      </c>
      <c r="H93" s="378" t="s">
        <v>9</v>
      </c>
    </row>
    <row r="94" spans="1:8" ht="30" x14ac:dyDescent="0.25">
      <c r="A94" s="597"/>
      <c r="B94" s="378" t="s">
        <v>10</v>
      </c>
      <c r="C94" s="19" t="s">
        <v>11</v>
      </c>
      <c r="D94" s="387" t="s">
        <v>12</v>
      </c>
      <c r="E94" s="387" t="s">
        <v>222</v>
      </c>
      <c r="F94" s="386" t="str">
        <f>F7</f>
        <v>Y</v>
      </c>
      <c r="G94" s="44">
        <f>IF(F94="Y", 'read first'!$F$23, 0)</f>
        <v>2</v>
      </c>
      <c r="H94" s="378" t="s">
        <v>13</v>
      </c>
    </row>
    <row r="95" spans="1:8" ht="45" x14ac:dyDescent="0.25">
      <c r="A95" s="597"/>
      <c r="B95" s="378" t="s">
        <v>19</v>
      </c>
      <c r="C95" s="19" t="s">
        <v>20</v>
      </c>
      <c r="D95" s="387" t="s">
        <v>415</v>
      </c>
      <c r="E95" s="387" t="s">
        <v>225</v>
      </c>
      <c r="F95" s="386" t="str">
        <f>F10</f>
        <v>Y</v>
      </c>
      <c r="G95" s="44">
        <f>IF(F95="Y", 'read first'!$F$23, 0)</f>
        <v>2</v>
      </c>
      <c r="H95" s="378" t="s">
        <v>21</v>
      </c>
    </row>
    <row r="96" spans="1:8" ht="30" x14ac:dyDescent="0.25">
      <c r="A96" s="597"/>
      <c r="B96" s="554" t="s">
        <v>22</v>
      </c>
      <c r="C96" s="19" t="s">
        <v>23</v>
      </c>
      <c r="D96" s="387" t="s">
        <v>24</v>
      </c>
      <c r="E96" s="387" t="s">
        <v>226</v>
      </c>
      <c r="F96" s="386" t="str">
        <f>F11</f>
        <v>N</v>
      </c>
      <c r="G96" s="44">
        <f>IF(F96="Y", 'read first'!$F$23, 0)</f>
        <v>0</v>
      </c>
      <c r="H96" s="378" t="s">
        <v>25</v>
      </c>
    </row>
    <row r="97" spans="1:8" ht="34.5" customHeight="1" x14ac:dyDescent="0.25">
      <c r="A97" s="598"/>
      <c r="B97" s="554"/>
      <c r="C97" s="378" t="s">
        <v>26</v>
      </c>
      <c r="D97" s="20" t="s">
        <v>27</v>
      </c>
      <c r="E97" s="20" t="s">
        <v>227</v>
      </c>
      <c r="F97" s="35" t="s">
        <v>251</v>
      </c>
      <c r="G97" s="44">
        <f>IF(F97="Y", 'read first'!$F$23, 0)</f>
        <v>2</v>
      </c>
      <c r="H97" s="20" t="s">
        <v>174</v>
      </c>
    </row>
    <row r="98" spans="1:8" ht="33.75" customHeight="1" x14ac:dyDescent="0.25">
      <c r="A98" s="378" t="s">
        <v>195</v>
      </c>
      <c r="B98" s="378" t="s">
        <v>158</v>
      </c>
      <c r="C98" s="378" t="s">
        <v>159</v>
      </c>
      <c r="D98" s="387" t="s">
        <v>160</v>
      </c>
      <c r="E98" s="75" t="s">
        <v>227</v>
      </c>
      <c r="F98" s="386" t="s">
        <v>251</v>
      </c>
      <c r="G98" s="44">
        <f>IF(F98="Y", 'read first'!$F$23, 0)</f>
        <v>2</v>
      </c>
      <c r="H98" s="383" t="s">
        <v>161</v>
      </c>
    </row>
    <row r="99" spans="1:8" x14ac:dyDescent="0.25">
      <c r="G99" s="44">
        <f>SUM(G79:G98)</f>
        <v>20</v>
      </c>
    </row>
    <row r="100" spans="1:8" x14ac:dyDescent="0.25">
      <c r="G100" s="22">
        <f>G99/G78</f>
        <v>0.58823529411764708</v>
      </c>
    </row>
  </sheetData>
  <mergeCells count="58">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A31B2376-C853-4FFD-AD24-1305090DEA75}">
      <formula1>"-,H, M, L, NEG"</formula1>
    </dataValidation>
    <dataValidation type="list" allowBlank="1" showInputMessage="1" showErrorMessage="1" sqref="F5:F13 F25:F26 F42:F49 F79:F81 F84:F95 F29:F30 F32:F36 F19:F22 F55:F56 F59:F62 F68:F73 F97:F98" xr:uid="{924F9551-8817-4B5F-88F5-D95BB953D964}">
      <formula1>"-,Y,N"</formula1>
    </dataValidation>
    <dataValidation type="list" allowBlank="1" showInputMessage="1" showErrorMessage="1" sqref="H23" xr:uid="{0F0D657D-B1A1-432F-81D2-6D520FCA1808}">
      <formula1>"[Choose from list], Regional Boulevard, Community Boulevard, Regional Street, Community Street, Industrial Street, Regional Trail, Greenway"</formula1>
    </dataValidation>
  </dataValidations>
  <hyperlinks>
    <hyperlink ref="C5:C6" r:id="rId1" display="Equity Focus Area map layer" xr:uid="{121D9545-EC45-4039-90B0-03B937443E8F}"/>
    <hyperlink ref="C7" r:id="rId2" display="Economic Value Atlas walkability and Community Service accessibility score" xr:uid="{8EFB2E95-341C-4D45-8EC4-518A023AF39C}"/>
    <hyperlink ref="C8" r:id="rId3" display="Regional Barometer: Life expectancy at birth layer" xr:uid="{7C0D093A-73DC-4322-95D8-A6A55695AE7F}"/>
    <hyperlink ref="C10" r:id="rId4" display="Economic Value Atlas: Job access layers (for both low and middle/high wage jobs)" xr:uid="{293C78AD-665E-477B-9E84-8C4E9CBC0A6D}"/>
    <hyperlink ref="C11" r:id="rId5" display="·         Regional Investment Measure project list" xr:uid="{6161E567-CD3A-4813-BEDE-D7FFB456B131}"/>
    <hyperlink ref="C19" r:id="rId6" display="HCC network map" xr:uid="{3ABFAF85-5C2B-444F-B19D-50D2538041BE}"/>
    <hyperlink ref="C23" r:id="rId7" display="Regional Trails and Greenways network" xr:uid="{E74AAB24-2BD5-4DAF-A44C-3614611A0C1C}"/>
    <hyperlink ref="C29" r:id="rId8" display="·         Regional Bike Network Map" xr:uid="{15847F41-6715-4E89-9A66-7FA2FB084893}"/>
    <hyperlink ref="C26" r:id="rId9" display="·         Livable Streets design guide" xr:uid="{A68566A8-65DD-40D8-85D2-DD2E5957055B}"/>
    <hyperlink ref="C32" r:id="rId10" display="·         Economic Value Atlas Mobility map layer" xr:uid="{A446A8F2-8F21-4E8F-B3AA-558F4DD45640}"/>
    <hyperlink ref="C36" r:id="rId11" display="Safe Routes to School Regional Framework school map" xr:uid="{BAB92F85-FB23-4ECE-89C1-B21EB02B7FFF}"/>
    <hyperlink ref="C45" r:id="rId12" xr:uid="{5B8E5A39-0E90-4C7C-BB90-213579BB1C69}"/>
    <hyperlink ref="C47" r:id="rId13" xr:uid="{B03E8911-1C73-4978-B7A6-114FBE055006}"/>
    <hyperlink ref="C48" r:id="rId14" xr:uid="{9A37FA24-92B5-492B-A07A-36D86C34F482}"/>
    <hyperlink ref="C49" r:id="rId15" xr:uid="{50E0F62B-AA16-44D1-A6A9-B12E9FD0140F}"/>
    <hyperlink ref="C55" r:id="rId16" xr:uid="{8C10E4D7-C1CE-4351-8763-40C4F5A871DA}"/>
    <hyperlink ref="C58" r:id="rId17" xr:uid="{DD2B9D1B-36A8-45FC-A28B-BFF6CA22D407}"/>
    <hyperlink ref="C56" r:id="rId18" display="Congestion Management Process network" xr:uid="{FEA1FD03-40FA-4F55-8B70-8D5BA9B3898C}"/>
    <hyperlink ref="C60" r:id="rId19" display="Congestion Management Process network map" xr:uid="{79055B8F-1B2A-413A-9DAB-34E33F0C7E76}"/>
    <hyperlink ref="C62" r:id="rId20" xr:uid="{9A9D283D-58E4-4570-9778-3EE78E2430C7}"/>
    <hyperlink ref="C61" r:id="rId21" xr:uid="{B4079EA4-3E0E-49F2-8BC5-FAA3FEC3B7D8}"/>
    <hyperlink ref="C44" r:id="rId22" xr:uid="{EAE4E59F-316D-4FE5-97C0-04E3F6B4913F}"/>
    <hyperlink ref="C42" r:id="rId23" location="/" display="TriMet Prioritzed Access to Transit map" xr:uid="{1579EEC4-3DC2-443A-9829-EFB43E37A5F0}"/>
    <hyperlink ref="C43" r:id="rId24" xr:uid="{6F783AF9-74BA-4640-ADFE-E4832D3F90A8}"/>
    <hyperlink ref="C9" r:id="rId25" display="Regional Barometer: Diesel particulate matter concentration layer" xr:uid="{A6AC8441-4F15-4D0A-AA8D-C258C53EB312}"/>
    <hyperlink ref="C21" r:id="rId26" display="https://tooledesign.maps.arcgis.com/apps/MapSeries/index.html?appid=69225c1c028c440bbcef6ca40365f854" xr:uid="{0CB55747-75CF-49A8-BD0B-07948F7CA842}"/>
    <hyperlink ref="C13" r:id="rId27" xr:uid="{82D9A6BB-4F65-4B1A-8648-99A8511B9D17}"/>
    <hyperlink ref="C30" r:id="rId28" xr:uid="{7BFF4368-5FE0-4517-9BEB-E48BD85F5BE9}"/>
    <hyperlink ref="C31" r:id="rId29" xr:uid="{06B334EC-D988-4302-99FC-A1D7D6E72ADB}"/>
    <hyperlink ref="C57" r:id="rId30" display="·         Livable Streets design guide" xr:uid="{D9AA6F69-3557-4C69-9ECD-80AFCD4F989F}"/>
    <hyperlink ref="C59" r:id="rId31" xr:uid="{18D4915A-D403-457A-9DCB-EA10FC9EB0F6}"/>
    <hyperlink ref="C72" r:id="rId32" xr:uid="{F294E8EF-D09A-4483-AA84-8C56AF0C141E}"/>
    <hyperlink ref="C73" r:id="rId33" display="FHWA: Intermodal connector list" xr:uid="{3AEEF84A-069C-475D-BCB6-AF31269117AB}"/>
    <hyperlink ref="C71" r:id="rId34" xr:uid="{BD0D1C6A-BE27-406E-B617-D8C28F2D0247}"/>
    <hyperlink ref="C70" r:id="rId35" xr:uid="{326A5E89-FFAE-416E-9328-3500E2D9EFE2}"/>
    <hyperlink ref="C69" r:id="rId36" xr:uid="{FEFA0698-2B3C-4686-8C30-21E56613CA8B}"/>
    <hyperlink ref="C81" r:id="rId37" display="·         Regional Bike Network Map" xr:uid="{0CB273F4-CD2A-4DD8-92F1-8F0E867FC6D0}"/>
    <hyperlink ref="C82" r:id="rId38" xr:uid="{EFD77497-7868-4050-B4EF-7818DF48703D}"/>
    <hyperlink ref="C83" r:id="rId39" xr:uid="{6CFE3260-DE83-478B-AD77-918D4952968F}"/>
    <hyperlink ref="C92:C93" r:id="rId40" display="Equity Focus Area map layer" xr:uid="{9D7CFC1E-942D-4742-A4D6-B0AE317A2D81}"/>
    <hyperlink ref="C94" r:id="rId41" display="Economic Value Atlas walkability and Community Service accessibility score" xr:uid="{CE7643C0-4087-4F44-8AF0-F7EA0CA6AA86}"/>
    <hyperlink ref="C95" r:id="rId42" display="Economic Value Atlas: Job access layers (for both low and middle/high wage jobs)" xr:uid="{39533420-9384-4884-BFF3-D3E3E6FA5CD3}"/>
    <hyperlink ref="C96" r:id="rId43" display="·         Regional Investment Measure project list" xr:uid="{5B8C5EAE-3A36-4ECD-98F7-13E3501B1BA0}"/>
    <hyperlink ref="C91" r:id="rId44" xr:uid="{140EED40-E5A3-4015-81D4-5102ADFC2283}"/>
    <hyperlink ref="C89" r:id="rId45" location="/" display="TriMet Prioritzed Access to Transit map" xr:uid="{3A431400-1546-4463-AA79-658A7A6C9072}"/>
    <hyperlink ref="C90" r:id="rId46" xr:uid="{5142163B-024A-4D1D-93EC-37B80AB23F8B}"/>
    <hyperlink ref="C87" r:id="rId47" display="·         Regional Investment Measure project list" xr:uid="{9F654492-7E16-45C6-BCFC-F5CC3C0C8742}"/>
    <hyperlink ref="C84" r:id="rId48" display="Bond trail acquisition prioritization tool " xr:uid="{484FA3FE-8DEC-40F1-B4F3-8160EB52BBFF}"/>
    <hyperlink ref="C68" r:id="rId49" display="On Regional Investment Measure project list " xr:uid="{9CFB1835-12B2-4325-91DF-294AADD18258}"/>
    <hyperlink ref="C20" r:id="rId50" xr:uid="{9E8AA2EC-52B4-4462-81C9-3A2DF22ED93F}"/>
  </hyperlinks>
  <pageMargins left="0.7" right="0.7" top="0.75" bottom="0.75" header="0.3" footer="0.3"/>
  <pageSetup orientation="portrait" r:id="rId51"/>
  <legacyDrawing r:id="rId5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0422D-02C8-40F1-8290-55A034C4DB79}">
  <dimension ref="A1:O153"/>
  <sheetViews>
    <sheetView topLeftCell="A116" workbookViewId="0">
      <selection activeCell="M153" sqref="M153"/>
    </sheetView>
  </sheetViews>
  <sheetFormatPr defaultColWidth="9" defaultRowHeight="12.75" x14ac:dyDescent="0.2"/>
  <cols>
    <col min="1" max="1" width="45.5" style="60" customWidth="1"/>
    <col min="2" max="9" width="4.625" style="89" customWidth="1"/>
    <col min="10" max="11" width="4.625" style="211" customWidth="1"/>
    <col min="12" max="13" width="4.625" style="400" customWidth="1"/>
    <col min="14" max="16384" width="9" style="60"/>
  </cols>
  <sheetData>
    <row r="1" spans="1:13" s="86" customFormat="1" ht="25.5" customHeight="1" thickBot="1" x14ac:dyDescent="0.3">
      <c r="A1" s="85" t="s">
        <v>480</v>
      </c>
      <c r="B1" s="601" t="s">
        <v>253</v>
      </c>
      <c r="C1" s="601"/>
      <c r="D1" s="602" t="s">
        <v>254</v>
      </c>
      <c r="E1" s="602"/>
      <c r="F1" s="603" t="s">
        <v>255</v>
      </c>
      <c r="G1" s="603"/>
      <c r="H1" s="632" t="s">
        <v>256</v>
      </c>
      <c r="I1" s="632"/>
      <c r="J1" s="619" t="s">
        <v>257</v>
      </c>
      <c r="K1" s="620"/>
      <c r="L1" s="636" t="s">
        <v>258</v>
      </c>
      <c r="M1" s="637"/>
    </row>
    <row r="2" spans="1:13" ht="13.5" thickBot="1" x14ac:dyDescent="0.25">
      <c r="A2" s="87" t="s">
        <v>259</v>
      </c>
    </row>
    <row r="3" spans="1:13" x14ac:dyDescent="0.2">
      <c r="A3" s="90" t="s">
        <v>260</v>
      </c>
      <c r="B3" s="141"/>
      <c r="C3" s="142"/>
      <c r="D3" s="143"/>
      <c r="E3" s="142"/>
      <c r="F3" s="178"/>
      <c r="G3" s="142"/>
      <c r="H3" s="191"/>
      <c r="I3" s="142"/>
      <c r="J3" s="217"/>
      <c r="K3" s="218"/>
    </row>
    <row r="4" spans="1:13" x14ac:dyDescent="0.2">
      <c r="A4" s="95" t="s">
        <v>261</v>
      </c>
      <c r="B4" s="144" t="s">
        <v>205</v>
      </c>
      <c r="C4" s="145">
        <f>IF(B4="Y", 2, 0)</f>
        <v>0</v>
      </c>
      <c r="D4" s="146" t="s">
        <v>205</v>
      </c>
      <c r="E4" s="145">
        <f t="shared" ref="E4:E5" si="0">IF(D4="Y", 2, 0)</f>
        <v>0</v>
      </c>
      <c r="F4" s="179" t="s">
        <v>205</v>
      </c>
      <c r="G4" s="145">
        <f t="shared" ref="G4:G7" si="1">IF(F4="Y", 1, 0)</f>
        <v>0</v>
      </c>
      <c r="H4" s="192" t="s">
        <v>205</v>
      </c>
      <c r="I4" s="145">
        <f t="shared" ref="I4:I5" si="2">IF(H4="Y", 1, 0)</f>
        <v>0</v>
      </c>
      <c r="J4" s="224" t="s">
        <v>205</v>
      </c>
      <c r="K4" s="225">
        <f>IF(J4="Y", -1, 0)</f>
        <v>0</v>
      </c>
    </row>
    <row r="5" spans="1:13" x14ac:dyDescent="0.2">
      <c r="A5" s="95" t="s">
        <v>262</v>
      </c>
      <c r="B5" s="144" t="s">
        <v>205</v>
      </c>
      <c r="C5" s="145">
        <f>IF(B5="Y", 1, 0)</f>
        <v>0</v>
      </c>
      <c r="D5" s="146" t="s">
        <v>205</v>
      </c>
      <c r="E5" s="145">
        <f t="shared" si="0"/>
        <v>0</v>
      </c>
      <c r="F5" s="179" t="s">
        <v>205</v>
      </c>
      <c r="G5" s="145">
        <f t="shared" si="1"/>
        <v>0</v>
      </c>
      <c r="H5" s="192" t="s">
        <v>205</v>
      </c>
      <c r="I5" s="145">
        <f t="shared" si="2"/>
        <v>0</v>
      </c>
      <c r="J5" s="224" t="s">
        <v>205</v>
      </c>
      <c r="K5" s="225">
        <f>IF(J5="Y", -1, 0)</f>
        <v>0</v>
      </c>
    </row>
    <row r="6" spans="1:13" x14ac:dyDescent="0.2">
      <c r="A6" s="100" t="s">
        <v>403</v>
      </c>
      <c r="B6" s="144"/>
      <c r="C6" s="145"/>
      <c r="D6" s="146"/>
      <c r="E6" s="145"/>
      <c r="F6" s="179"/>
      <c r="G6" s="145"/>
      <c r="H6" s="192"/>
      <c r="I6" s="145"/>
      <c r="J6" s="224"/>
      <c r="K6" s="225"/>
    </row>
    <row r="7" spans="1:13" x14ac:dyDescent="0.2">
      <c r="A7" s="101" t="s">
        <v>263</v>
      </c>
      <c r="B7" s="144" t="s">
        <v>205</v>
      </c>
      <c r="C7" s="145">
        <f>IF(B7="Y", -1, 0)</f>
        <v>0</v>
      </c>
      <c r="D7" s="146" t="s">
        <v>205</v>
      </c>
      <c r="E7" s="145">
        <f>IF(D7="Y", -1, 0)</f>
        <v>0</v>
      </c>
      <c r="F7" s="179" t="s">
        <v>205</v>
      </c>
      <c r="G7" s="145">
        <f t="shared" si="1"/>
        <v>0</v>
      </c>
      <c r="H7" s="192" t="s">
        <v>205</v>
      </c>
      <c r="I7" s="145">
        <f t="shared" ref="I7" si="3">IF(H7="Y", 2, 0)</f>
        <v>0</v>
      </c>
      <c r="J7" s="224" t="s">
        <v>205</v>
      </c>
      <c r="K7" s="225">
        <f>IF(J7="Y", 2, 0)</f>
        <v>0</v>
      </c>
    </row>
    <row r="8" spans="1:13" x14ac:dyDescent="0.2">
      <c r="A8" s="101" t="s">
        <v>264</v>
      </c>
      <c r="B8" s="144" t="s">
        <v>205</v>
      </c>
      <c r="C8" s="145">
        <f t="shared" ref="C8:K9" si="4">IF(B8="Y", 1, 0)</f>
        <v>0</v>
      </c>
      <c r="D8" s="146" t="s">
        <v>205</v>
      </c>
      <c r="E8" s="145">
        <f t="shared" si="4"/>
        <v>0</v>
      </c>
      <c r="F8" s="179" t="s">
        <v>205</v>
      </c>
      <c r="G8" s="145">
        <f t="shared" si="4"/>
        <v>0</v>
      </c>
      <c r="H8" s="192" t="s">
        <v>205</v>
      </c>
      <c r="I8" s="145">
        <f t="shared" si="4"/>
        <v>0</v>
      </c>
      <c r="J8" s="224" t="s">
        <v>205</v>
      </c>
      <c r="K8" s="225">
        <f t="shared" si="4"/>
        <v>0</v>
      </c>
    </row>
    <row r="9" spans="1:13" x14ac:dyDescent="0.2">
      <c r="A9" s="101" t="s">
        <v>265</v>
      </c>
      <c r="B9" s="144" t="s">
        <v>205</v>
      </c>
      <c r="C9" s="145">
        <f t="shared" ref="C9" si="5">IF(B9="Y", 2, 0)</f>
        <v>0</v>
      </c>
      <c r="D9" s="146" t="s">
        <v>205</v>
      </c>
      <c r="E9" s="145">
        <f t="shared" ref="E9" si="6">IF(D9="Y", 2, 0)</f>
        <v>0</v>
      </c>
      <c r="F9" s="179" t="s">
        <v>205</v>
      </c>
      <c r="G9" s="145">
        <f t="shared" si="4"/>
        <v>0</v>
      </c>
      <c r="H9" s="192" t="s">
        <v>205</v>
      </c>
      <c r="I9" s="145">
        <f t="shared" si="4"/>
        <v>0</v>
      </c>
      <c r="J9" s="224" t="s">
        <v>205</v>
      </c>
      <c r="K9" s="225">
        <f t="shared" si="4"/>
        <v>0</v>
      </c>
    </row>
    <row r="10" spans="1:13" x14ac:dyDescent="0.2">
      <c r="A10" s="102" t="s">
        <v>266</v>
      </c>
      <c r="B10" s="144" t="s">
        <v>205</v>
      </c>
      <c r="C10" s="145">
        <f>IF(B10="Y", 1, 0)</f>
        <v>0</v>
      </c>
      <c r="D10" s="146" t="s">
        <v>205</v>
      </c>
      <c r="E10" s="145">
        <f>IF(D10="Y", 1, 0)</f>
        <v>0</v>
      </c>
      <c r="F10" s="179" t="s">
        <v>205</v>
      </c>
      <c r="G10" s="145">
        <f>IF(F10="Y", 1, 0)</f>
        <v>0</v>
      </c>
      <c r="H10" s="192" t="s">
        <v>205</v>
      </c>
      <c r="I10" s="145">
        <f>IF(H10="Y", 1, 0)</f>
        <v>0</v>
      </c>
      <c r="J10" s="224" t="s">
        <v>205</v>
      </c>
      <c r="K10" s="225">
        <f>IF(J10="Y", 1, 0)</f>
        <v>0</v>
      </c>
    </row>
    <row r="11" spans="1:13" x14ac:dyDescent="0.2">
      <c r="A11" s="100" t="s">
        <v>404</v>
      </c>
      <c r="B11" s="144"/>
      <c r="C11" s="145"/>
      <c r="D11" s="146"/>
      <c r="E11" s="145"/>
      <c r="F11" s="179"/>
      <c r="G11" s="145"/>
      <c r="H11" s="192"/>
      <c r="I11" s="145"/>
      <c r="J11" s="224"/>
      <c r="K11" s="225"/>
    </row>
    <row r="12" spans="1:13" x14ac:dyDescent="0.2">
      <c r="A12" s="101" t="s">
        <v>267</v>
      </c>
      <c r="B12" s="144" t="s">
        <v>205</v>
      </c>
      <c r="C12" s="145">
        <f>IF(B12="Y", -1, 0)</f>
        <v>0</v>
      </c>
      <c r="D12" s="146" t="s">
        <v>205</v>
      </c>
      <c r="E12" s="145">
        <f>IF(D12="Y", -1, 0)</f>
        <v>0</v>
      </c>
      <c r="F12" s="179" t="s">
        <v>205</v>
      </c>
      <c r="G12" s="145">
        <f>IF(F12="Y", -1, 0)</f>
        <v>0</v>
      </c>
      <c r="H12" s="192" t="s">
        <v>205</v>
      </c>
      <c r="I12" s="145">
        <f>IF(H12="Y", -1, 0)</f>
        <v>0</v>
      </c>
      <c r="J12" s="224" t="s">
        <v>205</v>
      </c>
      <c r="K12" s="225">
        <f>IF(J12="Y", 1, 0)</f>
        <v>0</v>
      </c>
    </row>
    <row r="13" spans="1:13" ht="13.5" thickBot="1" x14ac:dyDescent="0.25">
      <c r="A13" s="103" t="s">
        <v>268</v>
      </c>
      <c r="B13" s="147" t="s">
        <v>205</v>
      </c>
      <c r="C13" s="148">
        <f t="shared" ref="C13" si="7">IF(B13="Y", 2, 0)</f>
        <v>0</v>
      </c>
      <c r="D13" s="149" t="s">
        <v>205</v>
      </c>
      <c r="E13" s="148">
        <f t="shared" ref="E13" si="8">IF(D13="Y", 2, 0)</f>
        <v>0</v>
      </c>
      <c r="F13" s="180" t="s">
        <v>205</v>
      </c>
      <c r="G13" s="148">
        <f t="shared" ref="G13" si="9">IF(F13="Y", 2, 0)</f>
        <v>0</v>
      </c>
      <c r="H13" s="193" t="s">
        <v>205</v>
      </c>
      <c r="I13" s="148">
        <f t="shared" ref="I13" si="10">IF(H13="Y", 2, 0)</f>
        <v>0</v>
      </c>
      <c r="J13" s="231" t="s">
        <v>205</v>
      </c>
      <c r="K13" s="232">
        <f t="shared" ref="K13" si="11">IF(J13="Y", 2, 0)</f>
        <v>0</v>
      </c>
    </row>
    <row r="14" spans="1:13" ht="13.5" thickBot="1" x14ac:dyDescent="0.25">
      <c r="A14" s="87" t="s">
        <v>269</v>
      </c>
      <c r="B14" s="150"/>
      <c r="D14" s="151"/>
      <c r="F14" s="181"/>
      <c r="H14" s="194"/>
      <c r="J14" s="237"/>
    </row>
    <row r="15" spans="1:13" x14ac:dyDescent="0.2">
      <c r="A15" s="90" t="s">
        <v>270</v>
      </c>
      <c r="B15" s="141" t="s">
        <v>205</v>
      </c>
      <c r="C15" s="142">
        <f>IF(B15="Y", -1, 0)</f>
        <v>0</v>
      </c>
      <c r="D15" s="143" t="s">
        <v>205</v>
      </c>
      <c r="E15" s="142">
        <f>IF(D15="Y", -1, 0)</f>
        <v>0</v>
      </c>
      <c r="F15" s="178" t="s">
        <v>205</v>
      </c>
      <c r="G15" s="142">
        <f>IF(F15="Y", -1, 0)</f>
        <v>0</v>
      </c>
      <c r="H15" s="191" t="s">
        <v>205</v>
      </c>
      <c r="I15" s="142">
        <f>IF(H15="Y", -1, 0)</f>
        <v>0</v>
      </c>
      <c r="J15" s="217" t="s">
        <v>205</v>
      </c>
      <c r="K15" s="218">
        <f>IF(J15="Y", -1, 0)</f>
        <v>0</v>
      </c>
    </row>
    <row r="16" spans="1:13" x14ac:dyDescent="0.2">
      <c r="A16" s="100" t="s">
        <v>271</v>
      </c>
      <c r="B16" s="144" t="s">
        <v>205</v>
      </c>
      <c r="C16" s="145">
        <f>IF(B16="Y", 2, 0)</f>
        <v>0</v>
      </c>
      <c r="D16" s="146" t="s">
        <v>205</v>
      </c>
      <c r="E16" s="145">
        <f>IF(D16="Y", 2, 0)</f>
        <v>0</v>
      </c>
      <c r="F16" s="179" t="s">
        <v>205</v>
      </c>
      <c r="G16" s="145">
        <f>IF(F16="Y", 2, 0)</f>
        <v>0</v>
      </c>
      <c r="H16" s="192" t="s">
        <v>205</v>
      </c>
      <c r="I16" s="145">
        <f>IF(H16="Y", 2, 0)</f>
        <v>0</v>
      </c>
      <c r="J16" s="224" t="s">
        <v>205</v>
      </c>
      <c r="K16" s="225">
        <f>IF(J16="Y", 2, 0)</f>
        <v>0</v>
      </c>
    </row>
    <row r="17" spans="1:11" x14ac:dyDescent="0.2">
      <c r="A17" s="100" t="s">
        <v>272</v>
      </c>
      <c r="B17" s="144" t="s">
        <v>205</v>
      </c>
      <c r="C17" s="145">
        <f>IF(B17="Y", 2, 0)</f>
        <v>0</v>
      </c>
      <c r="D17" s="146" t="s">
        <v>205</v>
      </c>
      <c r="E17" s="145">
        <f>IF(D17="Y", 2, 0)</f>
        <v>0</v>
      </c>
      <c r="F17" s="179" t="s">
        <v>205</v>
      </c>
      <c r="G17" s="145">
        <f t="shared" ref="G17" si="12">IF(F17="Y", 1, 0)</f>
        <v>0</v>
      </c>
      <c r="H17" s="192" t="s">
        <v>205</v>
      </c>
      <c r="I17" s="145">
        <f t="shared" ref="I17" si="13">IF(H17="Y", 1, 0)</f>
        <v>0</v>
      </c>
      <c r="J17" s="224" t="s">
        <v>205</v>
      </c>
      <c r="K17" s="225">
        <f>IF(J17="Y", -1, 0)</f>
        <v>0</v>
      </c>
    </row>
    <row r="18" spans="1:11" x14ac:dyDescent="0.2">
      <c r="A18" s="100" t="s">
        <v>273</v>
      </c>
      <c r="B18" s="144" t="s">
        <v>205</v>
      </c>
      <c r="C18" s="145">
        <f>IF(B18="Y", -1, 0)</f>
        <v>0</v>
      </c>
      <c r="D18" s="146" t="s">
        <v>205</v>
      </c>
      <c r="E18" s="145">
        <f>IF(D18="Y", -1, 0)</f>
        <v>0</v>
      </c>
      <c r="F18" s="179" t="s">
        <v>205</v>
      </c>
      <c r="G18" s="145">
        <f>IF(F18="Y", -1, 0)</f>
        <v>0</v>
      </c>
      <c r="H18" s="192" t="s">
        <v>205</v>
      </c>
      <c r="I18" s="145">
        <f>IF(H18="Y", -1, 0)</f>
        <v>0</v>
      </c>
      <c r="J18" s="224" t="s">
        <v>205</v>
      </c>
      <c r="K18" s="225">
        <f>IF(J18="Y", 2, 0)</f>
        <v>0</v>
      </c>
    </row>
    <row r="19" spans="1:11" x14ac:dyDescent="0.2">
      <c r="A19" s="100" t="s">
        <v>274</v>
      </c>
      <c r="B19" s="144" t="s">
        <v>205</v>
      </c>
      <c r="C19" s="145">
        <f>IF(B19="Y", 2, 0)</f>
        <v>0</v>
      </c>
      <c r="D19" s="146" t="s">
        <v>205</v>
      </c>
      <c r="E19" s="145">
        <f>IF(D19="Y", 2, 0)</f>
        <v>0</v>
      </c>
      <c r="F19" s="179" t="s">
        <v>205</v>
      </c>
      <c r="G19" s="145">
        <f>IF(F19="Y", 2, 0)</f>
        <v>0</v>
      </c>
      <c r="H19" s="192" t="s">
        <v>205</v>
      </c>
      <c r="I19" s="145">
        <f>IF(H19="Y", 2, 0)</f>
        <v>0</v>
      </c>
      <c r="J19" s="224" t="s">
        <v>205</v>
      </c>
      <c r="K19" s="225">
        <f>IF(J19="Y", 1, 0)</f>
        <v>0</v>
      </c>
    </row>
    <row r="20" spans="1:11" x14ac:dyDescent="0.2">
      <c r="A20" s="100" t="s">
        <v>275</v>
      </c>
      <c r="B20" s="144" t="s">
        <v>205</v>
      </c>
      <c r="C20" s="145">
        <f>IF(B20="Y", 2, 0)</f>
        <v>0</v>
      </c>
      <c r="D20" s="146" t="s">
        <v>205</v>
      </c>
      <c r="E20" s="145">
        <f>IF(D20="Y", 2, 0)</f>
        <v>0</v>
      </c>
      <c r="F20" s="179" t="s">
        <v>205</v>
      </c>
      <c r="G20" s="145">
        <f>IF(F20="Y", 2, 0)</f>
        <v>0</v>
      </c>
      <c r="H20" s="192" t="s">
        <v>205</v>
      </c>
      <c r="I20" s="145">
        <f>IF(H20="Y", 2, 0)</f>
        <v>0</v>
      </c>
      <c r="J20" s="224" t="s">
        <v>205</v>
      </c>
      <c r="K20" s="225">
        <f>IF(J20="Y", 2, 0)</f>
        <v>0</v>
      </c>
    </row>
    <row r="21" spans="1:11" ht="13.5" thickBot="1" x14ac:dyDescent="0.25">
      <c r="A21" s="110" t="s">
        <v>276</v>
      </c>
      <c r="B21" s="147" t="s">
        <v>205</v>
      </c>
      <c r="C21" s="148">
        <f>IF(B21="Y", 2, 0)</f>
        <v>0</v>
      </c>
      <c r="D21" s="149" t="s">
        <v>205</v>
      </c>
      <c r="E21" s="148">
        <f>IF(D21="Y", 2, 0)</f>
        <v>0</v>
      </c>
      <c r="F21" s="180" t="s">
        <v>205</v>
      </c>
      <c r="G21" s="148">
        <f>IF(F21="Y", 2, 0)</f>
        <v>0</v>
      </c>
      <c r="H21" s="193" t="s">
        <v>205</v>
      </c>
      <c r="I21" s="148">
        <f>IF(H21="Y", 2, 0)</f>
        <v>0</v>
      </c>
      <c r="J21" s="231" t="s">
        <v>205</v>
      </c>
      <c r="K21" s="232">
        <f>IF(J21="Y", 1, 0)</f>
        <v>0</v>
      </c>
    </row>
    <row r="22" spans="1:11" ht="13.5" thickBot="1" x14ac:dyDescent="0.25">
      <c r="A22" s="87" t="s">
        <v>277</v>
      </c>
      <c r="F22" s="181"/>
      <c r="H22" s="194"/>
      <c r="J22" s="237"/>
    </row>
    <row r="23" spans="1:11" x14ac:dyDescent="0.2">
      <c r="A23" s="90" t="s">
        <v>278</v>
      </c>
      <c r="B23" s="141" t="s">
        <v>205</v>
      </c>
      <c r="C23" s="142">
        <f>IF(B23="Y", 1, 0)</f>
        <v>0</v>
      </c>
      <c r="D23" s="143" t="s">
        <v>205</v>
      </c>
      <c r="E23" s="142">
        <f>IF(D23="Y", 2, 0)</f>
        <v>0</v>
      </c>
      <c r="F23" s="178" t="s">
        <v>205</v>
      </c>
      <c r="G23" s="142">
        <f>IF(F23="Y", 1, 0)</f>
        <v>0</v>
      </c>
      <c r="H23" s="191" t="s">
        <v>205</v>
      </c>
      <c r="I23" s="142">
        <f>IF(H23="Y", 1, 0)</f>
        <v>0</v>
      </c>
      <c r="J23" s="217" t="s">
        <v>205</v>
      </c>
      <c r="K23" s="218">
        <f>IF(J23="Y", 1, 0)</f>
        <v>0</v>
      </c>
    </row>
    <row r="24" spans="1:11" x14ac:dyDescent="0.2">
      <c r="A24" s="100" t="s">
        <v>279</v>
      </c>
      <c r="B24" s="144" t="s">
        <v>205</v>
      </c>
      <c r="C24" s="145">
        <f>IF(B24="Y", 2, 0)</f>
        <v>0</v>
      </c>
      <c r="D24" s="146" t="s">
        <v>205</v>
      </c>
      <c r="E24" s="145">
        <f>IF(D24="Y", 2, 0)</f>
        <v>0</v>
      </c>
      <c r="F24" s="179" t="s">
        <v>205</v>
      </c>
      <c r="G24" s="145">
        <f>IF(F24="Y", -1, 0)</f>
        <v>0</v>
      </c>
      <c r="H24" s="192" t="s">
        <v>205</v>
      </c>
      <c r="I24" s="145">
        <f>IF(H24="Y", 1, 0)</f>
        <v>0</v>
      </c>
      <c r="J24" s="224" t="s">
        <v>205</v>
      </c>
      <c r="K24" s="225">
        <f>IF(J24="Y", -1, 0)</f>
        <v>0</v>
      </c>
    </row>
    <row r="25" spans="1:11" x14ac:dyDescent="0.2">
      <c r="A25" s="100" t="s">
        <v>280</v>
      </c>
      <c r="B25" s="144" t="s">
        <v>205</v>
      </c>
      <c r="C25" s="145">
        <f>IF(B25="Y", 1, 0)</f>
        <v>0</v>
      </c>
      <c r="D25" s="146" t="s">
        <v>205</v>
      </c>
      <c r="E25" s="145">
        <f>IF(D25="Y", 1, 0)</f>
        <v>0</v>
      </c>
      <c r="F25" s="179" t="s">
        <v>205</v>
      </c>
      <c r="G25" s="145">
        <f>IF(F25="Y", 1, 0)</f>
        <v>0</v>
      </c>
      <c r="H25" s="192" t="s">
        <v>205</v>
      </c>
      <c r="I25" s="145">
        <f>IF(H25="Y", 1, 0)</f>
        <v>0</v>
      </c>
      <c r="J25" s="224" t="s">
        <v>205</v>
      </c>
      <c r="K25" s="225">
        <f>IF(J25="Y", 1, 0)</f>
        <v>0</v>
      </c>
    </row>
    <row r="26" spans="1:11" x14ac:dyDescent="0.2">
      <c r="A26" s="100" t="s">
        <v>281</v>
      </c>
      <c r="B26" s="144" t="s">
        <v>205</v>
      </c>
      <c r="C26" s="145">
        <f>IF(B26="Y", 1, 0)</f>
        <v>0</v>
      </c>
      <c r="D26" s="146" t="s">
        <v>205</v>
      </c>
      <c r="E26" s="145">
        <f>IF(D26="Y", 1, 0)</f>
        <v>0</v>
      </c>
      <c r="F26" s="179" t="s">
        <v>205</v>
      </c>
      <c r="G26" s="145">
        <f>IF(F26="Y", 1, 0)</f>
        <v>0</v>
      </c>
      <c r="H26" s="192" t="s">
        <v>205</v>
      </c>
      <c r="I26" s="145">
        <f>IF(H26="Y", 1, 0)</f>
        <v>0</v>
      </c>
      <c r="J26" s="224" t="s">
        <v>205</v>
      </c>
      <c r="K26" s="225">
        <f>IF(J26="Y", -1, 0)</f>
        <v>0</v>
      </c>
    </row>
    <row r="27" spans="1:11" x14ac:dyDescent="0.2">
      <c r="A27" s="100" t="s">
        <v>282</v>
      </c>
      <c r="B27" s="144" t="s">
        <v>205</v>
      </c>
      <c r="C27" s="145">
        <f>IF(B27="Y", 1, 0)</f>
        <v>0</v>
      </c>
      <c r="D27" s="146" t="s">
        <v>205</v>
      </c>
      <c r="E27" s="145">
        <f>IF(D27="Y", 1, 0)</f>
        <v>0</v>
      </c>
      <c r="F27" s="179" t="s">
        <v>205</v>
      </c>
      <c r="G27" s="145">
        <f>IF(F27="Y", -1, 0)</f>
        <v>0</v>
      </c>
      <c r="H27" s="192" t="s">
        <v>205</v>
      </c>
      <c r="I27" s="145">
        <f>IF(H27="Y", -1, 0)</f>
        <v>0</v>
      </c>
      <c r="J27" s="224" t="s">
        <v>205</v>
      </c>
      <c r="K27" s="225">
        <f>IF(J27="Y", -1, 0)</f>
        <v>0</v>
      </c>
    </row>
    <row r="28" spans="1:11" x14ac:dyDescent="0.2">
      <c r="A28" s="100" t="s">
        <v>283</v>
      </c>
      <c r="B28" s="144" t="s">
        <v>205</v>
      </c>
      <c r="C28" s="145">
        <f>IF(B28="Y", 1, 0)</f>
        <v>0</v>
      </c>
      <c r="D28" s="146" t="s">
        <v>205</v>
      </c>
      <c r="E28" s="145">
        <f>IF(D28="Y", 1, 0)</f>
        <v>0</v>
      </c>
      <c r="F28" s="179" t="s">
        <v>205</v>
      </c>
      <c r="G28" s="145">
        <f>IF(F28="Y", 1, 0)</f>
        <v>0</v>
      </c>
      <c r="H28" s="192" t="s">
        <v>205</v>
      </c>
      <c r="I28" s="145">
        <f>IF(H28="Y", 1, 0)</f>
        <v>0</v>
      </c>
      <c r="J28" s="224" t="s">
        <v>205</v>
      </c>
      <c r="K28" s="225">
        <f>IF(J28="Y", 1, 0)</f>
        <v>0</v>
      </c>
    </row>
    <row r="29" spans="1:11" x14ac:dyDescent="0.2">
      <c r="A29" s="100" t="s">
        <v>284</v>
      </c>
      <c r="B29" s="144" t="s">
        <v>205</v>
      </c>
      <c r="C29" s="145">
        <f>IF(B29="Y", 2, 0)</f>
        <v>0</v>
      </c>
      <c r="D29" s="146" t="s">
        <v>205</v>
      </c>
      <c r="E29" s="145">
        <f>IF(D29="Y", 2, 0)</f>
        <v>0</v>
      </c>
      <c r="F29" s="179" t="s">
        <v>205</v>
      </c>
      <c r="G29" s="145">
        <f>IF(F29="Y", 2, 0)</f>
        <v>0</v>
      </c>
      <c r="H29" s="192" t="s">
        <v>205</v>
      </c>
      <c r="I29" s="145">
        <f>IF(H29="Y", 2, 0)</f>
        <v>0</v>
      </c>
      <c r="J29" s="224" t="s">
        <v>205</v>
      </c>
      <c r="K29" s="225">
        <f>IF(J29="Y", 2, 0)</f>
        <v>0</v>
      </c>
    </row>
    <row r="30" spans="1:11" x14ac:dyDescent="0.2">
      <c r="A30" s="100" t="s">
        <v>285</v>
      </c>
      <c r="B30" s="144" t="s">
        <v>205</v>
      </c>
      <c r="C30" s="145">
        <f>IF(B30="Y", 2, 0)</f>
        <v>0</v>
      </c>
      <c r="D30" s="146" t="s">
        <v>205</v>
      </c>
      <c r="E30" s="145">
        <f>IF(D30="Y", 2, 0)</f>
        <v>0</v>
      </c>
      <c r="F30" s="179" t="s">
        <v>205</v>
      </c>
      <c r="G30" s="145">
        <f>IF(F30="Y", 1, 0)</f>
        <v>0</v>
      </c>
      <c r="H30" s="192" t="s">
        <v>205</v>
      </c>
      <c r="I30" s="145">
        <f>IF(H30="Y", 1, 0)</f>
        <v>0</v>
      </c>
      <c r="J30" s="224" t="s">
        <v>205</v>
      </c>
      <c r="K30" s="225">
        <f>IF(J30="Y", 2, 0)</f>
        <v>0</v>
      </c>
    </row>
    <row r="31" spans="1:11" x14ac:dyDescent="0.2">
      <c r="A31" s="100" t="s">
        <v>286</v>
      </c>
      <c r="B31" s="144" t="s">
        <v>205</v>
      </c>
      <c r="C31" s="145">
        <f>IF(B31="Y", 1, 0)</f>
        <v>0</v>
      </c>
      <c r="D31" s="146" t="s">
        <v>205</v>
      </c>
      <c r="E31" s="145">
        <f>IF(D31="Y", 2, 0)</f>
        <v>0</v>
      </c>
      <c r="F31" s="179" t="s">
        <v>205</v>
      </c>
      <c r="G31" s="145">
        <f>IF(F31="Y", 2, 0)</f>
        <v>0</v>
      </c>
      <c r="H31" s="192" t="s">
        <v>205</v>
      </c>
      <c r="I31" s="145">
        <f>IF(H31="Y", 2, 0)</f>
        <v>0</v>
      </c>
      <c r="J31" s="224" t="s">
        <v>205</v>
      </c>
      <c r="K31" s="225">
        <f>IF(J31="Y", 1, 0)</f>
        <v>0</v>
      </c>
    </row>
    <row r="32" spans="1:11" ht="13.5" thickBot="1" x14ac:dyDescent="0.25">
      <c r="A32" s="110" t="s">
        <v>287</v>
      </c>
      <c r="B32" s="147" t="s">
        <v>205</v>
      </c>
      <c r="C32" s="148">
        <f>IF(B32="Y", -1, 0)</f>
        <v>0</v>
      </c>
      <c r="D32" s="149" t="s">
        <v>205</v>
      </c>
      <c r="E32" s="148">
        <f>IF(D32="Y", -1, 0)</f>
        <v>0</v>
      </c>
      <c r="F32" s="180" t="s">
        <v>205</v>
      </c>
      <c r="G32" s="148">
        <f>IF(F32="Y", 1, 0)</f>
        <v>0</v>
      </c>
      <c r="H32" s="193" t="s">
        <v>205</v>
      </c>
      <c r="I32" s="148">
        <f>IF(H32="Y", 1, 0)</f>
        <v>0</v>
      </c>
      <c r="J32" s="231" t="s">
        <v>205</v>
      </c>
      <c r="K32" s="232">
        <f>IF(J32="Y", 1, 0)</f>
        <v>0</v>
      </c>
    </row>
    <row r="33" spans="1:11" ht="13.5" thickBot="1" x14ac:dyDescent="0.25">
      <c r="A33" s="87" t="s">
        <v>288</v>
      </c>
      <c r="B33" s="152"/>
      <c r="D33" s="153"/>
      <c r="F33" s="182"/>
      <c r="H33" s="195"/>
      <c r="J33" s="242"/>
    </row>
    <row r="34" spans="1:11" x14ac:dyDescent="0.2">
      <c r="A34" s="113" t="s">
        <v>289</v>
      </c>
      <c r="B34" s="141"/>
      <c r="C34" s="142"/>
      <c r="D34" s="143"/>
      <c r="E34" s="142"/>
      <c r="F34" s="178"/>
      <c r="G34" s="142"/>
      <c r="H34" s="191"/>
      <c r="I34" s="142"/>
      <c r="J34" s="217"/>
      <c r="K34" s="218"/>
    </row>
    <row r="35" spans="1:11" x14ac:dyDescent="0.2">
      <c r="A35" s="101" t="s">
        <v>290</v>
      </c>
      <c r="B35" s="144" t="s">
        <v>205</v>
      </c>
      <c r="C35" s="145">
        <f>IF(B35="Y", 1, 0)</f>
        <v>0</v>
      </c>
      <c r="D35" s="146" t="s">
        <v>205</v>
      </c>
      <c r="E35" s="145">
        <f>IF(D35="Y", 1, 0)</f>
        <v>0</v>
      </c>
      <c r="F35" s="179" t="s">
        <v>205</v>
      </c>
      <c r="G35" s="145">
        <f>IF(F35="Y", 1, 0)</f>
        <v>0</v>
      </c>
      <c r="H35" s="192" t="s">
        <v>205</v>
      </c>
      <c r="I35" s="145">
        <f>IF(H35="Y", 1, 0)</f>
        <v>0</v>
      </c>
      <c r="J35" s="224" t="s">
        <v>205</v>
      </c>
      <c r="K35" s="225">
        <f>IF(J35="Y", -1, 0)</f>
        <v>0</v>
      </c>
    </row>
    <row r="36" spans="1:11" x14ac:dyDescent="0.2">
      <c r="A36" s="101" t="s">
        <v>291</v>
      </c>
      <c r="B36" s="144" t="s">
        <v>205</v>
      </c>
      <c r="C36" s="145">
        <f>IF(B36="Y", 2, 0)</f>
        <v>0</v>
      </c>
      <c r="D36" s="146" t="s">
        <v>205</v>
      </c>
      <c r="E36" s="145">
        <f>IF(D36="Y", 2, 0)</f>
        <v>0</v>
      </c>
      <c r="F36" s="179" t="s">
        <v>205</v>
      </c>
      <c r="G36" s="145">
        <f>IF(F36="Y", 2, 0)</f>
        <v>0</v>
      </c>
      <c r="H36" s="192" t="s">
        <v>205</v>
      </c>
      <c r="I36" s="145">
        <f>IF(H36="Y", 2, 0)</f>
        <v>0</v>
      </c>
      <c r="J36" s="224" t="s">
        <v>205</v>
      </c>
      <c r="K36" s="225">
        <f>IF(J36="Y", -1, 0)</f>
        <v>0</v>
      </c>
    </row>
    <row r="37" spans="1:11" x14ac:dyDescent="0.2">
      <c r="A37" s="101" t="s">
        <v>292</v>
      </c>
      <c r="B37" s="144" t="s">
        <v>205</v>
      </c>
      <c r="C37" s="145">
        <f>IF(B37="Y", 1, 0)</f>
        <v>0</v>
      </c>
      <c r="D37" s="146" t="s">
        <v>205</v>
      </c>
      <c r="E37" s="145">
        <f>IF(D37="Y", 1, 0)</f>
        <v>0</v>
      </c>
      <c r="F37" s="179" t="s">
        <v>205</v>
      </c>
      <c r="G37" s="145">
        <f>IF(F37="Y", 2, 0)</f>
        <v>0</v>
      </c>
      <c r="H37" s="192" t="s">
        <v>205</v>
      </c>
      <c r="I37" s="145">
        <f>IF(H37="Y", 2, 0)</f>
        <v>0</v>
      </c>
      <c r="J37" s="224" t="s">
        <v>205</v>
      </c>
      <c r="K37" s="225">
        <f>IF(J37="Y", 2, 0)</f>
        <v>0</v>
      </c>
    </row>
    <row r="38" spans="1:11" x14ac:dyDescent="0.2">
      <c r="A38" s="101" t="s">
        <v>293</v>
      </c>
      <c r="B38" s="144" t="s">
        <v>205</v>
      </c>
      <c r="C38" s="145">
        <f>IF(B38="Y", 1, 0)</f>
        <v>0</v>
      </c>
      <c r="D38" s="146" t="s">
        <v>205</v>
      </c>
      <c r="E38" s="145">
        <f>IF(D38="Y", 1, 0)</f>
        <v>0</v>
      </c>
      <c r="F38" s="179" t="s">
        <v>205</v>
      </c>
      <c r="G38" s="145">
        <f>IF(F38="Y", 1, 0)</f>
        <v>0</v>
      </c>
      <c r="H38" s="192" t="s">
        <v>205</v>
      </c>
      <c r="I38" s="145">
        <f>IF(H38="Y", 1, 0)</f>
        <v>0</v>
      </c>
      <c r="J38" s="224" t="s">
        <v>205</v>
      </c>
      <c r="K38" s="225">
        <f>IF(J38="Y", 2, 0)</f>
        <v>0</v>
      </c>
    </row>
    <row r="39" spans="1:11" ht="13.5" thickBot="1" x14ac:dyDescent="0.25">
      <c r="A39" s="114" t="s">
        <v>294</v>
      </c>
      <c r="B39" s="154" t="s">
        <v>205</v>
      </c>
      <c r="C39" s="155">
        <f>IF(B39="Y", -1, 0)</f>
        <v>0</v>
      </c>
      <c r="D39" s="156" t="s">
        <v>205</v>
      </c>
      <c r="E39" s="155">
        <f>IF(D39="Y", -1, 0)</f>
        <v>0</v>
      </c>
      <c r="F39" s="183" t="s">
        <v>205</v>
      </c>
      <c r="G39" s="155">
        <f>IF(F39="Y", -1, 0)</f>
        <v>0</v>
      </c>
      <c r="H39" s="196" t="s">
        <v>205</v>
      </c>
      <c r="I39" s="155">
        <f>IF(H39="Y", -1, 0)</f>
        <v>0</v>
      </c>
      <c r="J39" s="248" t="s">
        <v>205</v>
      </c>
      <c r="K39" s="249">
        <f>IF(J39="Y", 1, 0)</f>
        <v>0</v>
      </c>
    </row>
    <row r="40" spans="1:11" ht="13.5" thickTop="1" x14ac:dyDescent="0.2">
      <c r="A40" s="118" t="s">
        <v>295</v>
      </c>
      <c r="B40" s="157" t="s">
        <v>205</v>
      </c>
      <c r="C40" s="158">
        <f>IF(B40="Y", 1, 0)</f>
        <v>0</v>
      </c>
      <c r="D40" s="159" t="s">
        <v>205</v>
      </c>
      <c r="E40" s="158">
        <f>IF(D40="Y", 1, 0)</f>
        <v>0</v>
      </c>
      <c r="F40" s="184" t="s">
        <v>205</v>
      </c>
      <c r="G40" s="158">
        <f>IF(F40="Y", 1, 0)</f>
        <v>0</v>
      </c>
      <c r="H40" s="197" t="s">
        <v>205</v>
      </c>
      <c r="I40" s="158">
        <f>IF(H40="Y", 1, 0)</f>
        <v>0</v>
      </c>
      <c r="J40" s="255" t="s">
        <v>205</v>
      </c>
      <c r="K40" s="256">
        <f>IF(J40="Y", 2, 0)</f>
        <v>0</v>
      </c>
    </row>
    <row r="41" spans="1:11" ht="13.5" thickBot="1" x14ac:dyDescent="0.25">
      <c r="A41" s="122" t="s">
        <v>296</v>
      </c>
      <c r="B41" s="147" t="s">
        <v>205</v>
      </c>
      <c r="C41" s="148">
        <f>IF(B41="Y", -1, 0)</f>
        <v>0</v>
      </c>
      <c r="D41" s="149" t="s">
        <v>205</v>
      </c>
      <c r="E41" s="148">
        <f>IF(D41="Y", -1, 0)</f>
        <v>0</v>
      </c>
      <c r="F41" s="180" t="s">
        <v>205</v>
      </c>
      <c r="G41" s="148">
        <f>IF(F41="Y", 1, 0)</f>
        <v>0</v>
      </c>
      <c r="H41" s="193" t="s">
        <v>205</v>
      </c>
      <c r="I41" s="148">
        <f>IF(H41="Y", 1, 0)</f>
        <v>0</v>
      </c>
      <c r="J41" s="231" t="s">
        <v>205</v>
      </c>
      <c r="K41" s="232">
        <f>IF(J41="Y", 2, 0)</f>
        <v>0</v>
      </c>
    </row>
    <row r="42" spans="1:11" ht="13.5" thickBot="1" x14ac:dyDescent="0.25">
      <c r="A42" s="87" t="s">
        <v>297</v>
      </c>
      <c r="B42" s="150"/>
      <c r="D42" s="151"/>
      <c r="F42" s="181"/>
      <c r="H42" s="194"/>
      <c r="J42" s="237"/>
    </row>
    <row r="43" spans="1:11" x14ac:dyDescent="0.2">
      <c r="A43" s="113" t="s">
        <v>298</v>
      </c>
      <c r="B43" s="141" t="s">
        <v>205</v>
      </c>
      <c r="C43" s="142">
        <f>IF(B43="Y", 2, 0)</f>
        <v>0</v>
      </c>
      <c r="D43" s="143" t="s">
        <v>205</v>
      </c>
      <c r="E43" s="142">
        <f>IF(D43="Y", 1, 0)</f>
        <v>0</v>
      </c>
      <c r="F43" s="178" t="s">
        <v>205</v>
      </c>
      <c r="G43" s="142">
        <f>IF(F43="Y", 2, 0)</f>
        <v>0</v>
      </c>
      <c r="H43" s="191" t="s">
        <v>205</v>
      </c>
      <c r="I43" s="142">
        <f>IF(H43="Y", 1, 0)</f>
        <v>0</v>
      </c>
      <c r="J43" s="217" t="s">
        <v>205</v>
      </c>
      <c r="K43" s="218">
        <f>IF(J43="Y", 1, 0)</f>
        <v>0</v>
      </c>
    </row>
    <row r="44" spans="1:11" x14ac:dyDescent="0.2">
      <c r="A44" s="102" t="s">
        <v>299</v>
      </c>
      <c r="B44" s="144" t="s">
        <v>205</v>
      </c>
      <c r="C44" s="145">
        <f>IF(B44="Y", 2, 0)</f>
        <v>0</v>
      </c>
      <c r="D44" s="146" t="s">
        <v>205</v>
      </c>
      <c r="E44" s="145">
        <f>IF(D44="Y", 2, 0)</f>
        <v>0</v>
      </c>
      <c r="F44" s="179" t="s">
        <v>205</v>
      </c>
      <c r="G44" s="145">
        <f>IF(F44="Y", 2, 0)</f>
        <v>0</v>
      </c>
      <c r="H44" s="192" t="s">
        <v>205</v>
      </c>
      <c r="I44" s="145">
        <f>IF(H44="Y", 2, 0)</f>
        <v>0</v>
      </c>
      <c r="J44" s="224" t="s">
        <v>205</v>
      </c>
      <c r="K44" s="225">
        <f>IF(J44="Y", 2, 0)</f>
        <v>0</v>
      </c>
    </row>
    <row r="45" spans="1:11" x14ac:dyDescent="0.2">
      <c r="A45" s="102" t="s">
        <v>295</v>
      </c>
      <c r="B45" s="144" t="s">
        <v>205</v>
      </c>
      <c r="C45" s="145">
        <f>IF(B45="Y", 1, 0)</f>
        <v>0</v>
      </c>
      <c r="D45" s="146" t="s">
        <v>205</v>
      </c>
      <c r="E45" s="145">
        <f>IF(D45="Y", 1, 0)</f>
        <v>0</v>
      </c>
      <c r="F45" s="179" t="s">
        <v>205</v>
      </c>
      <c r="G45" s="145">
        <f>IF(F45="Y", 1, 0)</f>
        <v>0</v>
      </c>
      <c r="H45" s="192" t="s">
        <v>205</v>
      </c>
      <c r="I45" s="145">
        <f>IF(H45="Y", 1, 0)</f>
        <v>0</v>
      </c>
      <c r="J45" s="224" t="s">
        <v>205</v>
      </c>
      <c r="K45" s="225">
        <f>IF(J45="Y", 2, 0)</f>
        <v>0</v>
      </c>
    </row>
    <row r="46" spans="1:11" x14ac:dyDescent="0.2">
      <c r="A46" s="102" t="s">
        <v>300</v>
      </c>
      <c r="B46" s="144" t="s">
        <v>205</v>
      </c>
      <c r="C46" s="145">
        <f>IF(B46="Y", -1, 0)</f>
        <v>0</v>
      </c>
      <c r="D46" s="146" t="s">
        <v>205</v>
      </c>
      <c r="E46" s="145">
        <f>IF(D46="Y", -1, 0)</f>
        <v>0</v>
      </c>
      <c r="F46" s="179" t="s">
        <v>205</v>
      </c>
      <c r="G46" s="145">
        <f>IF(F46="Y", 1, 0)</f>
        <v>0</v>
      </c>
      <c r="H46" s="192" t="s">
        <v>205</v>
      </c>
      <c r="I46" s="145">
        <f>IF(H46="Y", 1, 0)</f>
        <v>0</v>
      </c>
      <c r="J46" s="224" t="s">
        <v>205</v>
      </c>
      <c r="K46" s="225">
        <f>IF(J46="Y", 2, 0)</f>
        <v>0</v>
      </c>
    </row>
    <row r="47" spans="1:11" x14ac:dyDescent="0.2">
      <c r="A47" s="102" t="s">
        <v>301</v>
      </c>
      <c r="B47" s="144" t="s">
        <v>205</v>
      </c>
      <c r="C47" s="145">
        <f>IF(B47="Y", 2, 0)</f>
        <v>0</v>
      </c>
      <c r="D47" s="146" t="s">
        <v>205</v>
      </c>
      <c r="E47" s="145">
        <f>IF(D47="Y", 2, 0)</f>
        <v>0</v>
      </c>
      <c r="F47" s="179" t="s">
        <v>205</v>
      </c>
      <c r="G47" s="145">
        <f>IF(F47="Y", 2, 0)</f>
        <v>0</v>
      </c>
      <c r="H47" s="192" t="s">
        <v>205</v>
      </c>
      <c r="I47" s="145">
        <f>IF(H47="Y", 2, 0)</f>
        <v>0</v>
      </c>
      <c r="J47" s="224" t="s">
        <v>205</v>
      </c>
      <c r="K47" s="225">
        <f>IF(J47="Y", -1, 0)</f>
        <v>0</v>
      </c>
    </row>
    <row r="48" spans="1:11" x14ac:dyDescent="0.2">
      <c r="A48" s="102" t="s">
        <v>302</v>
      </c>
      <c r="B48" s="144" t="s">
        <v>205</v>
      </c>
      <c r="C48" s="145">
        <f>IF(B48="Y", 1, 0)</f>
        <v>0</v>
      </c>
      <c r="D48" s="146" t="s">
        <v>205</v>
      </c>
      <c r="E48" s="145">
        <f>IF(D48="Y", -1, 0)</f>
        <v>0</v>
      </c>
      <c r="F48" s="179" t="s">
        <v>205</v>
      </c>
      <c r="G48" s="145">
        <f>IF(F48="Y", 1, 0)</f>
        <v>0</v>
      </c>
      <c r="H48" s="192" t="s">
        <v>205</v>
      </c>
      <c r="I48" s="145">
        <f>IF(H48="Y", -1, 0)</f>
        <v>0</v>
      </c>
      <c r="J48" s="224" t="s">
        <v>205</v>
      </c>
      <c r="K48" s="225">
        <f>IF(J48="Y", 1, 0)</f>
        <v>0</v>
      </c>
    </row>
    <row r="49" spans="1:11" x14ac:dyDescent="0.2">
      <c r="A49" s="102" t="s">
        <v>303</v>
      </c>
      <c r="B49" s="144" t="s">
        <v>205</v>
      </c>
      <c r="C49" s="145">
        <f>IF(B49="Y", 2, 0)</f>
        <v>0</v>
      </c>
      <c r="D49" s="146" t="s">
        <v>205</v>
      </c>
      <c r="E49" s="145">
        <f>IF(D49="Y", 2, 0)</f>
        <v>0</v>
      </c>
      <c r="F49" s="179" t="s">
        <v>205</v>
      </c>
      <c r="G49" s="145">
        <f>IF(F49="Y", 2, 0)</f>
        <v>0</v>
      </c>
      <c r="H49" s="192" t="s">
        <v>205</v>
      </c>
      <c r="I49" s="145">
        <f>IF(H49="Y", 2, 0)</f>
        <v>0</v>
      </c>
      <c r="J49" s="224" t="s">
        <v>205</v>
      </c>
      <c r="K49" s="225">
        <f>IF(J49="Y", -1, 0)</f>
        <v>0</v>
      </c>
    </row>
    <row r="50" spans="1:11" x14ac:dyDescent="0.2">
      <c r="A50" s="102" t="s">
        <v>304</v>
      </c>
      <c r="B50" s="144" t="s">
        <v>205</v>
      </c>
      <c r="C50" s="145">
        <f>IF(B50="Y", -1, 0)</f>
        <v>0</v>
      </c>
      <c r="D50" s="146" t="s">
        <v>205</v>
      </c>
      <c r="E50" s="145">
        <f>IF(D50="Y", -1, 0)</f>
        <v>0</v>
      </c>
      <c r="F50" s="179" t="s">
        <v>205</v>
      </c>
      <c r="G50" s="145">
        <f>IF(F50="Y", -1, 0)</f>
        <v>0</v>
      </c>
      <c r="H50" s="192" t="s">
        <v>205</v>
      </c>
      <c r="I50" s="145">
        <f>IF(H50="Y", -1, 0)</f>
        <v>0</v>
      </c>
      <c r="J50" s="224" t="s">
        <v>205</v>
      </c>
      <c r="K50" s="225">
        <f>IF(J50="Y", 1, 0)</f>
        <v>0</v>
      </c>
    </row>
    <row r="51" spans="1:11" ht="13.5" thickBot="1" x14ac:dyDescent="0.25">
      <c r="A51" s="122" t="s">
        <v>305</v>
      </c>
      <c r="B51" s="147" t="s">
        <v>205</v>
      </c>
      <c r="C51" s="148">
        <f>IF(B51="Y", 1, 0)</f>
        <v>0</v>
      </c>
      <c r="D51" s="149" t="s">
        <v>205</v>
      </c>
      <c r="E51" s="148">
        <f>IF(D51="Y", 2, 0)</f>
        <v>0</v>
      </c>
      <c r="F51" s="180" t="s">
        <v>205</v>
      </c>
      <c r="G51" s="148">
        <f>IF(F51="Y", 1, 0)</f>
        <v>0</v>
      </c>
      <c r="H51" s="193" t="s">
        <v>205</v>
      </c>
      <c r="I51" s="148">
        <f>IF(H51="Y", 2, 0)</f>
        <v>0</v>
      </c>
      <c r="J51" s="231" t="s">
        <v>205</v>
      </c>
      <c r="K51" s="232">
        <f>IF(J51="Y", 1, 0)</f>
        <v>0</v>
      </c>
    </row>
    <row r="52" spans="1:11" ht="13.5" thickBot="1" x14ac:dyDescent="0.25">
      <c r="A52" s="87" t="s">
        <v>306</v>
      </c>
      <c r="B52" s="150"/>
      <c r="D52" s="151"/>
      <c r="F52" s="181"/>
      <c r="H52" s="194"/>
      <c r="J52" s="237"/>
    </row>
    <row r="53" spans="1:11" x14ac:dyDescent="0.2">
      <c r="A53" s="113" t="s">
        <v>307</v>
      </c>
      <c r="B53" s="141" t="s">
        <v>205</v>
      </c>
      <c r="C53" s="142">
        <f>IF(B53="Y", 2, 0)</f>
        <v>0</v>
      </c>
      <c r="D53" s="143" t="s">
        <v>205</v>
      </c>
      <c r="E53" s="142">
        <f t="shared" ref="E53:E58" si="14">IF(D53="Y", 1, 0)</f>
        <v>0</v>
      </c>
      <c r="F53" s="178" t="s">
        <v>205</v>
      </c>
      <c r="G53" s="142">
        <f>IF(F53="Y", 2, 0)</f>
        <v>0</v>
      </c>
      <c r="H53" s="191" t="s">
        <v>205</v>
      </c>
      <c r="I53" s="142">
        <f>IF(H53="Y", 2, 0)</f>
        <v>0</v>
      </c>
      <c r="J53" s="217" t="s">
        <v>205</v>
      </c>
      <c r="K53" s="218">
        <f>IF(J53="Y", 1, 0)</f>
        <v>0</v>
      </c>
    </row>
    <row r="54" spans="1:11" x14ac:dyDescent="0.2">
      <c r="A54" s="102" t="s">
        <v>308</v>
      </c>
      <c r="B54" s="144" t="s">
        <v>205</v>
      </c>
      <c r="C54" s="145">
        <f>IF(B54="Y", 2, 0)</f>
        <v>0</v>
      </c>
      <c r="D54" s="146" t="s">
        <v>205</v>
      </c>
      <c r="E54" s="145">
        <f t="shared" si="14"/>
        <v>0</v>
      </c>
      <c r="F54" s="179" t="s">
        <v>205</v>
      </c>
      <c r="G54" s="145">
        <f>IF(F54="Y", 2, 0)</f>
        <v>0</v>
      </c>
      <c r="H54" s="192" t="s">
        <v>205</v>
      </c>
      <c r="I54" s="145">
        <f>IF(H54="Y", 1, 0)</f>
        <v>0</v>
      </c>
      <c r="J54" s="224" t="s">
        <v>205</v>
      </c>
      <c r="K54" s="225">
        <f>IF(J54="Y", 1, 0)</f>
        <v>0</v>
      </c>
    </row>
    <row r="55" spans="1:11" x14ac:dyDescent="0.2">
      <c r="A55" s="102" t="s">
        <v>309</v>
      </c>
      <c r="B55" s="144" t="s">
        <v>205</v>
      </c>
      <c r="C55" s="145">
        <f>IF(B55="Y", 2, 0)</f>
        <v>0</v>
      </c>
      <c r="D55" s="146" t="s">
        <v>205</v>
      </c>
      <c r="E55" s="145">
        <f t="shared" si="14"/>
        <v>0</v>
      </c>
      <c r="F55" s="179" t="s">
        <v>205</v>
      </c>
      <c r="G55" s="145">
        <f>IF(F55="Y", 2, 0)</f>
        <v>0</v>
      </c>
      <c r="H55" s="192" t="s">
        <v>205</v>
      </c>
      <c r="I55" s="145">
        <f>IF(H55="Y", 2, 0)</f>
        <v>0</v>
      </c>
      <c r="J55" s="224" t="s">
        <v>205</v>
      </c>
      <c r="K55" s="225">
        <f>IF(J55="Y", 2, 0)</f>
        <v>0</v>
      </c>
    </row>
    <row r="56" spans="1:11" x14ac:dyDescent="0.2">
      <c r="A56" s="102" t="s">
        <v>310</v>
      </c>
      <c r="B56" s="144" t="s">
        <v>205</v>
      </c>
      <c r="C56" s="145">
        <f>IF(B56="Y", 2, 0)</f>
        <v>0</v>
      </c>
      <c r="D56" s="146" t="s">
        <v>205</v>
      </c>
      <c r="E56" s="145">
        <f t="shared" si="14"/>
        <v>0</v>
      </c>
      <c r="F56" s="179" t="s">
        <v>205</v>
      </c>
      <c r="G56" s="145">
        <f>IF(F56="Y", 2, 0)</f>
        <v>0</v>
      </c>
      <c r="H56" s="192" t="s">
        <v>205</v>
      </c>
      <c r="I56" s="145">
        <f>IF(H56="Y", 1, 0)</f>
        <v>0</v>
      </c>
      <c r="J56" s="224" t="s">
        <v>205</v>
      </c>
      <c r="K56" s="225">
        <f>IF(J56="Y", -1, 0)</f>
        <v>0</v>
      </c>
    </row>
    <row r="57" spans="1:11" x14ac:dyDescent="0.2">
      <c r="A57" s="102" t="s">
        <v>311</v>
      </c>
      <c r="B57" s="144" t="s">
        <v>205</v>
      </c>
      <c r="C57" s="145">
        <f>IF(B57="Y", 2, 0)</f>
        <v>0</v>
      </c>
      <c r="D57" s="146" t="s">
        <v>205</v>
      </c>
      <c r="E57" s="145">
        <f t="shared" si="14"/>
        <v>0</v>
      </c>
      <c r="F57" s="179" t="s">
        <v>205</v>
      </c>
      <c r="G57" s="145">
        <f>IF(F57="Y", 2, 0)</f>
        <v>0</v>
      </c>
      <c r="H57" s="192" t="s">
        <v>205</v>
      </c>
      <c r="I57" s="145">
        <f>IF(H57="Y", 1, 0)</f>
        <v>0</v>
      </c>
      <c r="J57" s="224" t="s">
        <v>205</v>
      </c>
      <c r="K57" s="225">
        <f>IF(J57="Y", 1, 0)</f>
        <v>0</v>
      </c>
    </row>
    <row r="58" spans="1:11" x14ac:dyDescent="0.2">
      <c r="A58" s="102" t="s">
        <v>312</v>
      </c>
      <c r="B58" s="144" t="s">
        <v>205</v>
      </c>
      <c r="C58" s="145">
        <f>IF(B58="Y", 1, 0)</f>
        <v>0</v>
      </c>
      <c r="D58" s="146" t="s">
        <v>205</v>
      </c>
      <c r="E58" s="145">
        <f t="shared" si="14"/>
        <v>0</v>
      </c>
      <c r="F58" s="179" t="s">
        <v>205</v>
      </c>
      <c r="G58" s="145">
        <f>IF(F58="Y", 1, 0)</f>
        <v>0</v>
      </c>
      <c r="H58" s="192" t="s">
        <v>205</v>
      </c>
      <c r="I58" s="145">
        <f>IF(H58="Y", 1, 0)</f>
        <v>0</v>
      </c>
      <c r="J58" s="224" t="s">
        <v>205</v>
      </c>
      <c r="K58" s="225">
        <f>IF(J58="Y", 2, 0)</f>
        <v>0</v>
      </c>
    </row>
    <row r="59" spans="1:11" ht="13.5" thickBot="1" x14ac:dyDescent="0.25">
      <c r="A59" s="122" t="s">
        <v>313</v>
      </c>
      <c r="B59" s="147" t="s">
        <v>205</v>
      </c>
      <c r="C59" s="148">
        <f>IF(B59="Y", -1, 0)</f>
        <v>0</v>
      </c>
      <c r="D59" s="149" t="s">
        <v>205</v>
      </c>
      <c r="E59" s="148">
        <f>IF(D59="Y", -1, 0)</f>
        <v>0</v>
      </c>
      <c r="F59" s="180" t="s">
        <v>205</v>
      </c>
      <c r="G59" s="148">
        <f>IF(F59="Y", -1, 0)</f>
        <v>0</v>
      </c>
      <c r="H59" s="193" t="s">
        <v>205</v>
      </c>
      <c r="I59" s="148">
        <f>IF(H59="Y", -1, 0)</f>
        <v>0</v>
      </c>
      <c r="J59" s="231" t="s">
        <v>205</v>
      </c>
      <c r="K59" s="232">
        <f>IF(J59="Y", 1, 0)</f>
        <v>0</v>
      </c>
    </row>
    <row r="60" spans="1:11" ht="13.5" thickBot="1" x14ac:dyDescent="0.25">
      <c r="A60" s="87" t="s">
        <v>314</v>
      </c>
      <c r="B60" s="150"/>
      <c r="D60" s="151"/>
      <c r="F60" s="181"/>
      <c r="H60" s="194"/>
      <c r="J60" s="237"/>
    </row>
    <row r="61" spans="1:11" x14ac:dyDescent="0.2">
      <c r="A61" s="123" t="s">
        <v>315</v>
      </c>
      <c r="B61" s="141" t="s">
        <v>205</v>
      </c>
      <c r="C61" s="142">
        <f>IF(B61="Y", 2, 0)</f>
        <v>0</v>
      </c>
      <c r="D61" s="143" t="s">
        <v>205</v>
      </c>
      <c r="E61" s="142">
        <f>IF(D61="Y", 1, 0)</f>
        <v>0</v>
      </c>
      <c r="F61" s="178" t="s">
        <v>205</v>
      </c>
      <c r="G61" s="142">
        <f>IF(F61="Y", 2, 0)</f>
        <v>0</v>
      </c>
      <c r="H61" s="191" t="s">
        <v>205</v>
      </c>
      <c r="I61" s="142">
        <f>IF(H61="Y", 1, 0)</f>
        <v>0</v>
      </c>
      <c r="J61" s="217" t="s">
        <v>205</v>
      </c>
      <c r="K61" s="218">
        <f>IF(J61="Y", 1, 0)</f>
        <v>0</v>
      </c>
    </row>
    <row r="62" spans="1:11" x14ac:dyDescent="0.2">
      <c r="A62" s="102" t="s">
        <v>276</v>
      </c>
      <c r="B62" s="144" t="s">
        <v>205</v>
      </c>
      <c r="C62" s="145">
        <f>IF(B62="Y", 2, 0)</f>
        <v>0</v>
      </c>
      <c r="D62" s="146" t="s">
        <v>205</v>
      </c>
      <c r="E62" s="145">
        <f>IF(D62="Y", 2, 0)</f>
        <v>0</v>
      </c>
      <c r="F62" s="179" t="s">
        <v>205</v>
      </c>
      <c r="G62" s="145">
        <f>IF(F62="Y", 2, 0)</f>
        <v>0</v>
      </c>
      <c r="H62" s="192" t="s">
        <v>205</v>
      </c>
      <c r="I62" s="145">
        <f>IF(H62="Y", 2, 0)</f>
        <v>0</v>
      </c>
      <c r="J62" s="224" t="s">
        <v>205</v>
      </c>
      <c r="K62" s="225">
        <f>IF(J62="Y", 1, 0)</f>
        <v>0</v>
      </c>
    </row>
    <row r="63" spans="1:11" x14ac:dyDescent="0.2">
      <c r="A63" s="102" t="s">
        <v>316</v>
      </c>
      <c r="B63" s="144" t="s">
        <v>205</v>
      </c>
      <c r="C63" s="145">
        <f>IF(B63="Y", 1, 0)</f>
        <v>0</v>
      </c>
      <c r="D63" s="146" t="s">
        <v>205</v>
      </c>
      <c r="E63" s="145">
        <f>IF(D63="Y", 1, 0)</f>
        <v>0</v>
      </c>
      <c r="F63" s="179" t="s">
        <v>205</v>
      </c>
      <c r="G63" s="145">
        <f>IF(F63="Y", 1, 0)</f>
        <v>0</v>
      </c>
      <c r="H63" s="192" t="s">
        <v>205</v>
      </c>
      <c r="I63" s="145">
        <f>IF(H63="Y", 1, 0)</f>
        <v>0</v>
      </c>
      <c r="J63" s="224" t="s">
        <v>205</v>
      </c>
      <c r="K63" s="225">
        <f>IF(J63="Y", 1, 0)</f>
        <v>0</v>
      </c>
    </row>
    <row r="64" spans="1:11" x14ac:dyDescent="0.2">
      <c r="A64" s="102" t="s">
        <v>317</v>
      </c>
      <c r="B64" s="144" t="s">
        <v>205</v>
      </c>
      <c r="C64" s="145">
        <f>IF(B64="Y", 2, 0)</f>
        <v>0</v>
      </c>
      <c r="D64" s="146" t="s">
        <v>205</v>
      </c>
      <c r="E64" s="145">
        <f>IF(D64="Y", 2, 0)</f>
        <v>0</v>
      </c>
      <c r="F64" s="179" t="s">
        <v>205</v>
      </c>
      <c r="G64" s="145">
        <f>IF(F64="Y", 2, 0)</f>
        <v>0</v>
      </c>
      <c r="H64" s="192" t="s">
        <v>205</v>
      </c>
      <c r="I64" s="145">
        <f>IF(H64="Y", 2, 0)</f>
        <v>0</v>
      </c>
      <c r="J64" s="224" t="s">
        <v>205</v>
      </c>
      <c r="K64" s="225">
        <f>IF(J64="Y", -1, 0)</f>
        <v>0</v>
      </c>
    </row>
    <row r="65" spans="1:14" x14ac:dyDescent="0.2">
      <c r="A65" s="102" t="s">
        <v>305</v>
      </c>
      <c r="B65" s="144" t="s">
        <v>205</v>
      </c>
      <c r="C65" s="145">
        <f>IF(B65="Y", 1, 0)</f>
        <v>0</v>
      </c>
      <c r="D65" s="146" t="s">
        <v>205</v>
      </c>
      <c r="E65" s="145">
        <f>IF(D65="Y", 2, 0)</f>
        <v>0</v>
      </c>
      <c r="F65" s="179" t="s">
        <v>205</v>
      </c>
      <c r="G65" s="145">
        <f>IF(F65="Y", 1, 0)</f>
        <v>0</v>
      </c>
      <c r="H65" s="192" t="s">
        <v>205</v>
      </c>
      <c r="I65" s="145">
        <f>IF(H65="Y", 2, 0)</f>
        <v>0</v>
      </c>
      <c r="J65" s="224" t="s">
        <v>205</v>
      </c>
      <c r="K65" s="225">
        <f>IF(J65="Y", 1, 0)</f>
        <v>0</v>
      </c>
    </row>
    <row r="66" spans="1:14" x14ac:dyDescent="0.2">
      <c r="A66" s="102" t="s">
        <v>318</v>
      </c>
      <c r="B66" s="144" t="s">
        <v>205</v>
      </c>
      <c r="C66" s="145">
        <f>IF(B66="Y", 2, 0)</f>
        <v>0</v>
      </c>
      <c r="D66" s="146" t="s">
        <v>205</v>
      </c>
      <c r="E66" s="145">
        <f>IF(D66="Y", 1, 0)</f>
        <v>0</v>
      </c>
      <c r="F66" s="179" t="s">
        <v>205</v>
      </c>
      <c r="G66" s="145">
        <f>IF(F66="Y", 2, 0)</f>
        <v>0</v>
      </c>
      <c r="H66" s="192" t="s">
        <v>205</v>
      </c>
      <c r="I66" s="145">
        <f>IF(H66="Y", 1, 0)</f>
        <v>0</v>
      </c>
      <c r="J66" s="224" t="s">
        <v>205</v>
      </c>
      <c r="K66" s="225">
        <f>IF(J66="Y", 1, 0)</f>
        <v>0</v>
      </c>
    </row>
    <row r="67" spans="1:14" x14ac:dyDescent="0.2">
      <c r="A67" s="102" t="s">
        <v>319</v>
      </c>
      <c r="B67" s="144" t="s">
        <v>205</v>
      </c>
      <c r="C67" s="145">
        <f>IF(B67="Y", 2, 0)</f>
        <v>0</v>
      </c>
      <c r="D67" s="146" t="s">
        <v>205</v>
      </c>
      <c r="E67" s="145">
        <f>IF(D67="Y", 2, 0)</f>
        <v>0</v>
      </c>
      <c r="F67" s="179" t="s">
        <v>205</v>
      </c>
      <c r="G67" s="145">
        <f>IF(F67="Y", 2, 0)</f>
        <v>0</v>
      </c>
      <c r="H67" s="192" t="s">
        <v>205</v>
      </c>
      <c r="I67" s="145">
        <f>IF(H67="Y", 2, 0)</f>
        <v>0</v>
      </c>
      <c r="J67" s="224" t="s">
        <v>205</v>
      </c>
      <c r="K67" s="225">
        <f>IF(J67="Y", -1, 0)</f>
        <v>0</v>
      </c>
    </row>
    <row r="68" spans="1:14" x14ac:dyDescent="0.2">
      <c r="A68" s="102" t="s">
        <v>320</v>
      </c>
      <c r="B68" s="144" t="s">
        <v>205</v>
      </c>
      <c r="C68" s="145">
        <f>IF(B68="Y", 2, 0)</f>
        <v>0</v>
      </c>
      <c r="D68" s="146" t="s">
        <v>205</v>
      </c>
      <c r="E68" s="145">
        <f>IF(D68="Y", 2, 0)</f>
        <v>0</v>
      </c>
      <c r="F68" s="179" t="s">
        <v>205</v>
      </c>
      <c r="G68" s="145">
        <f>IF(F68="Y", 2, 0)</f>
        <v>0</v>
      </c>
      <c r="H68" s="192" t="s">
        <v>205</v>
      </c>
      <c r="I68" s="145">
        <f>IF(H68="Y", 2, 0)</f>
        <v>0</v>
      </c>
      <c r="J68" s="224" t="s">
        <v>205</v>
      </c>
      <c r="K68" s="225">
        <f>IF(J68="Y", 1, 0)</f>
        <v>0</v>
      </c>
    </row>
    <row r="69" spans="1:14" x14ac:dyDescent="0.2">
      <c r="A69" s="102" t="s">
        <v>321</v>
      </c>
      <c r="B69" s="144" t="s">
        <v>205</v>
      </c>
      <c r="C69" s="145">
        <f>IF(B69="Y", 2, 0)</f>
        <v>0</v>
      </c>
      <c r="D69" s="146" t="s">
        <v>205</v>
      </c>
      <c r="E69" s="145">
        <f>IF(D69="Y", 2, 0)</f>
        <v>0</v>
      </c>
      <c r="F69" s="179" t="s">
        <v>205</v>
      </c>
      <c r="G69" s="145">
        <f>IF(F69="Y", 1, 0)</f>
        <v>0</v>
      </c>
      <c r="H69" s="192" t="s">
        <v>205</v>
      </c>
      <c r="I69" s="145">
        <f>IF(H69="Y", 1, 0)</f>
        <v>0</v>
      </c>
      <c r="J69" s="224" t="s">
        <v>205</v>
      </c>
      <c r="K69" s="225">
        <f>IF(J69="Y", 1, 0)</f>
        <v>0</v>
      </c>
    </row>
    <row r="70" spans="1:14" x14ac:dyDescent="0.2">
      <c r="A70" s="102" t="s">
        <v>322</v>
      </c>
      <c r="B70" s="144" t="s">
        <v>205</v>
      </c>
      <c r="C70" s="145">
        <f>IF(B70="Y", 2, 0)</f>
        <v>0</v>
      </c>
      <c r="D70" s="146" t="s">
        <v>205</v>
      </c>
      <c r="E70" s="145">
        <f>IF(D70="Y", 2, 0)</f>
        <v>0</v>
      </c>
      <c r="F70" s="179" t="s">
        <v>205</v>
      </c>
      <c r="G70" s="145">
        <f>IF(F70="Y", 2, 0)</f>
        <v>0</v>
      </c>
      <c r="H70" s="192" t="s">
        <v>205</v>
      </c>
      <c r="I70" s="145">
        <f>IF(H70="Y", 2, 0)</f>
        <v>0</v>
      </c>
      <c r="J70" s="224" t="s">
        <v>205</v>
      </c>
      <c r="K70" s="225">
        <f t="shared" ref="K70:K71" si="15">IF(J70="Y", 1, 0)</f>
        <v>0</v>
      </c>
    </row>
    <row r="71" spans="1:14" x14ac:dyDescent="0.2">
      <c r="A71" s="102" t="s">
        <v>323</v>
      </c>
      <c r="B71" s="144" t="s">
        <v>205</v>
      </c>
      <c r="C71" s="145">
        <f>IF(B71="Y", 1, 0)</f>
        <v>0</v>
      </c>
      <c r="D71" s="146" t="s">
        <v>205</v>
      </c>
      <c r="E71" s="145">
        <f>IF(D71="Y", 2, 0)</f>
        <v>0</v>
      </c>
      <c r="F71" s="179" t="s">
        <v>205</v>
      </c>
      <c r="G71" s="145">
        <f>IF(F71="Y", 1, 0)</f>
        <v>0</v>
      </c>
      <c r="H71" s="192" t="s">
        <v>205</v>
      </c>
      <c r="I71" s="145">
        <f>IF(H71="Y", 2, 0)</f>
        <v>0</v>
      </c>
      <c r="J71" s="224" t="s">
        <v>205</v>
      </c>
      <c r="K71" s="225">
        <f t="shared" si="15"/>
        <v>0</v>
      </c>
    </row>
    <row r="72" spans="1:14" x14ac:dyDescent="0.2">
      <c r="A72" s="102" t="s">
        <v>324</v>
      </c>
      <c r="B72" s="144" t="s">
        <v>205</v>
      </c>
      <c r="C72" s="145">
        <f>IF(B72="Y", -1, 0)</f>
        <v>0</v>
      </c>
      <c r="D72" s="146" t="s">
        <v>205</v>
      </c>
      <c r="E72" s="145">
        <f>IF(D72="Y", -1, 0)</f>
        <v>0</v>
      </c>
      <c r="F72" s="179" t="s">
        <v>205</v>
      </c>
      <c r="G72" s="145">
        <f>IF(F72="Y", -1, 0)</f>
        <v>0</v>
      </c>
      <c r="H72" s="192" t="s">
        <v>205</v>
      </c>
      <c r="I72" s="145">
        <f>IF(H72="Y", -1, 0)</f>
        <v>0</v>
      </c>
      <c r="J72" s="224" t="s">
        <v>205</v>
      </c>
      <c r="K72" s="225">
        <f>IF(J72="Y", -1, 0)</f>
        <v>0</v>
      </c>
      <c r="N72" s="88"/>
    </row>
    <row r="73" spans="1:14" x14ac:dyDescent="0.2">
      <c r="A73" s="102" t="s">
        <v>325</v>
      </c>
      <c r="B73" s="144" t="s">
        <v>205</v>
      </c>
      <c r="C73" s="145">
        <f>IF(B73="Y", -1, 0)</f>
        <v>0</v>
      </c>
      <c r="D73" s="146" t="s">
        <v>205</v>
      </c>
      <c r="E73" s="145">
        <f>IF(D73="Y", -1, 0)</f>
        <v>0</v>
      </c>
      <c r="F73" s="179" t="s">
        <v>205</v>
      </c>
      <c r="G73" s="145">
        <f>IF(F73="Y", -1, 0)</f>
        <v>0</v>
      </c>
      <c r="H73" s="192" t="s">
        <v>205</v>
      </c>
      <c r="I73" s="145">
        <f>IF(H73="Y", -1, 0)</f>
        <v>0</v>
      </c>
      <c r="J73" s="224" t="s">
        <v>205</v>
      </c>
      <c r="K73" s="225">
        <f>IF(J73="Y", -1, 0)</f>
        <v>0</v>
      </c>
      <c r="N73" s="88"/>
    </row>
    <row r="74" spans="1:14" ht="13.5" thickBot="1" x14ac:dyDescent="0.25">
      <c r="A74" s="122" t="s">
        <v>326</v>
      </c>
      <c r="B74" s="147" t="s">
        <v>205</v>
      </c>
      <c r="C74" s="148">
        <f>IF(B74="Y", -1, 0)</f>
        <v>0</v>
      </c>
      <c r="D74" s="149" t="s">
        <v>205</v>
      </c>
      <c r="E74" s="148">
        <f>IF(D74="Y", -1, 0)</f>
        <v>0</v>
      </c>
      <c r="F74" s="180" t="s">
        <v>205</v>
      </c>
      <c r="G74" s="148">
        <f>IF(F74="Y", -1, 0)</f>
        <v>0</v>
      </c>
      <c r="H74" s="193" t="s">
        <v>205</v>
      </c>
      <c r="I74" s="148">
        <f>IF(H74="Y", -1, 0)</f>
        <v>0</v>
      </c>
      <c r="J74" s="231" t="s">
        <v>205</v>
      </c>
      <c r="K74" s="232">
        <f>IF(J74="Y", -1, 0)</f>
        <v>0</v>
      </c>
      <c r="N74" s="88"/>
    </row>
    <row r="75" spans="1:14" ht="13.5" thickBot="1" x14ac:dyDescent="0.25">
      <c r="A75" s="87" t="s">
        <v>327</v>
      </c>
      <c r="B75" s="150"/>
      <c r="D75" s="151"/>
      <c r="F75" s="181"/>
      <c r="H75" s="194"/>
      <c r="J75" s="237"/>
      <c r="N75" s="88"/>
    </row>
    <row r="76" spans="1:14" x14ac:dyDescent="0.2">
      <c r="A76" s="124" t="s">
        <v>328</v>
      </c>
      <c r="B76" s="141" t="s">
        <v>205</v>
      </c>
      <c r="C76" s="142">
        <f>IF(B76="Y", -1, 0)</f>
        <v>0</v>
      </c>
      <c r="D76" s="143" t="s">
        <v>205</v>
      </c>
      <c r="E76" s="142">
        <f>IF(D76="Y", 1, 0)</f>
        <v>0</v>
      </c>
      <c r="F76" s="178" t="s">
        <v>205</v>
      </c>
      <c r="G76" s="142">
        <f>IF(F76="Y", -1, 0)</f>
        <v>0</v>
      </c>
      <c r="H76" s="191" t="s">
        <v>205</v>
      </c>
      <c r="I76" s="142">
        <f>IF(H76="Y", 1, 0)</f>
        <v>0</v>
      </c>
      <c r="J76" s="217" t="s">
        <v>205</v>
      </c>
      <c r="K76" s="218">
        <f>IF(J76="Y", -1, 0)</f>
        <v>0</v>
      </c>
      <c r="N76" s="88"/>
    </row>
    <row r="77" spans="1:14" x14ac:dyDescent="0.2">
      <c r="A77" s="101" t="s">
        <v>329</v>
      </c>
      <c r="B77" s="144"/>
      <c r="C77" s="145">
        <f>IF(B77="Y", -1, 0)</f>
        <v>0</v>
      </c>
      <c r="D77" s="146"/>
      <c r="E77" s="145">
        <f>IF(D77="Y", -1, 0)</f>
        <v>0</v>
      </c>
      <c r="F77" s="179"/>
      <c r="G77" s="145">
        <f>IF(F77="Y", -1, 0)</f>
        <v>0</v>
      </c>
      <c r="H77" s="192"/>
      <c r="I77" s="145">
        <f>IF(H77="Y", -1, 0)</f>
        <v>0</v>
      </c>
      <c r="J77" s="224"/>
      <c r="K77" s="225">
        <f>IF(J77="Y", -1, 0)</f>
        <v>0</v>
      </c>
      <c r="N77" s="88"/>
    </row>
    <row r="78" spans="1:14" x14ac:dyDescent="0.2">
      <c r="A78" s="101" t="s">
        <v>330</v>
      </c>
      <c r="B78" s="144" t="s">
        <v>205</v>
      </c>
      <c r="C78" s="145">
        <f>IF(B78="Y", 1, 0)</f>
        <v>0</v>
      </c>
      <c r="D78" s="146" t="s">
        <v>205</v>
      </c>
      <c r="E78" s="145">
        <f>IF(D78="Y", 1, 0)</f>
        <v>0</v>
      </c>
      <c r="F78" s="179" t="s">
        <v>205</v>
      </c>
      <c r="G78" s="145">
        <f>IF(F78="Y", 1, 0)</f>
        <v>0</v>
      </c>
      <c r="H78" s="192" t="s">
        <v>205</v>
      </c>
      <c r="I78" s="145">
        <f>IF(H78="Y", 1, 0)</f>
        <v>0</v>
      </c>
      <c r="J78" s="224" t="s">
        <v>205</v>
      </c>
      <c r="K78" s="225">
        <f>IF(J78="Y", 1, 0)</f>
        <v>0</v>
      </c>
      <c r="N78" s="88"/>
    </row>
    <row r="79" spans="1:14" x14ac:dyDescent="0.2">
      <c r="A79" s="101" t="s">
        <v>331</v>
      </c>
      <c r="B79" s="144" t="s">
        <v>205</v>
      </c>
      <c r="C79" s="145">
        <f>IF(B79="Y", 2, 0)</f>
        <v>0</v>
      </c>
      <c r="D79" s="146" t="s">
        <v>205</v>
      </c>
      <c r="E79" s="145">
        <f>IF(D79="Y", 2, 0)</f>
        <v>0</v>
      </c>
      <c r="F79" s="179" t="s">
        <v>205</v>
      </c>
      <c r="G79" s="145">
        <f>IF(F79="Y", 2, 0)</f>
        <v>0</v>
      </c>
      <c r="H79" s="192" t="s">
        <v>205</v>
      </c>
      <c r="I79" s="145">
        <f>IF(H79="Y", 2, 0)</f>
        <v>0</v>
      </c>
      <c r="J79" s="224" t="s">
        <v>205</v>
      </c>
      <c r="K79" s="225">
        <f>IF(J79="Y", 2, 0)</f>
        <v>0</v>
      </c>
      <c r="N79" s="88"/>
    </row>
    <row r="80" spans="1:14" x14ac:dyDescent="0.2">
      <c r="A80" s="101" t="s">
        <v>332</v>
      </c>
      <c r="B80" s="144" t="s">
        <v>205</v>
      </c>
      <c r="C80" s="145">
        <f>IF(B80="Y", 1, 0)</f>
        <v>0</v>
      </c>
      <c r="D80" s="146" t="s">
        <v>205</v>
      </c>
      <c r="E80" s="145">
        <f>IF(D80="Y", 1, 0)</f>
        <v>0</v>
      </c>
      <c r="F80" s="179" t="s">
        <v>205</v>
      </c>
      <c r="G80" s="145">
        <f>IF(F80="Y", 1, 0)</f>
        <v>0</v>
      </c>
      <c r="H80" s="192" t="s">
        <v>205</v>
      </c>
      <c r="I80" s="145">
        <f>IF(H80="Y", 1, 0)</f>
        <v>0</v>
      </c>
      <c r="J80" s="224" t="s">
        <v>205</v>
      </c>
      <c r="K80" s="225">
        <f>IF(J80="Y", 1, 0)</f>
        <v>0</v>
      </c>
      <c r="N80" s="88"/>
    </row>
    <row r="81" spans="1:14" x14ac:dyDescent="0.2">
      <c r="A81" s="101" t="s">
        <v>333</v>
      </c>
      <c r="B81" s="144" t="s">
        <v>205</v>
      </c>
      <c r="C81" s="145">
        <f>IF(B81="Y", 1, 0)</f>
        <v>0</v>
      </c>
      <c r="D81" s="146" t="s">
        <v>205</v>
      </c>
      <c r="E81" s="145">
        <f>IF(D81="Y", 1, 0)</f>
        <v>0</v>
      </c>
      <c r="F81" s="179" t="s">
        <v>205</v>
      </c>
      <c r="G81" s="145">
        <f>IF(F81="Y", 1, 0)</f>
        <v>0</v>
      </c>
      <c r="H81" s="192" t="s">
        <v>205</v>
      </c>
      <c r="I81" s="145">
        <f>IF(H81="Y", 1, 0)</f>
        <v>0</v>
      </c>
      <c r="J81" s="224" t="s">
        <v>205</v>
      </c>
      <c r="K81" s="225">
        <f>IF(J81="Y", -1, 0)</f>
        <v>0</v>
      </c>
      <c r="N81" s="88"/>
    </row>
    <row r="82" spans="1:14" x14ac:dyDescent="0.2">
      <c r="A82" s="125" t="s">
        <v>334</v>
      </c>
      <c r="B82" s="144" t="s">
        <v>205</v>
      </c>
      <c r="C82" s="145">
        <f>IF(B82="Y", 1, 0)</f>
        <v>0</v>
      </c>
      <c r="D82" s="146" t="s">
        <v>205</v>
      </c>
      <c r="E82" s="145">
        <f>IF(D82="Y", 1, 0)</f>
        <v>0</v>
      </c>
      <c r="F82" s="179" t="s">
        <v>205</v>
      </c>
      <c r="G82" s="145">
        <f>IF(F82="Y", 1, 0)</f>
        <v>0</v>
      </c>
      <c r="H82" s="192" t="s">
        <v>205</v>
      </c>
      <c r="I82" s="145">
        <f>IF(H82="Y", 1, 0)</f>
        <v>0</v>
      </c>
      <c r="J82" s="224" t="s">
        <v>205</v>
      </c>
      <c r="K82" s="225">
        <f>IF(J82="Y", 2, 0)</f>
        <v>0</v>
      </c>
      <c r="N82" s="88"/>
    </row>
    <row r="83" spans="1:14" ht="13.5" thickBot="1" x14ac:dyDescent="0.25">
      <c r="A83" s="114" t="s">
        <v>335</v>
      </c>
      <c r="B83" s="154" t="s">
        <v>205</v>
      </c>
      <c r="C83" s="155">
        <f>IF(B83="Y", 1, 0)</f>
        <v>0</v>
      </c>
      <c r="D83" s="156" t="s">
        <v>205</v>
      </c>
      <c r="E83" s="155">
        <f>IF(D83="Y", 1, 0)</f>
        <v>0</v>
      </c>
      <c r="F83" s="183" t="s">
        <v>205</v>
      </c>
      <c r="G83" s="155">
        <f>IF(F83="Y", 1, 0)</f>
        <v>0</v>
      </c>
      <c r="H83" s="196" t="s">
        <v>205</v>
      </c>
      <c r="I83" s="155">
        <f>IF(H83="Y", 1, 0)</f>
        <v>0</v>
      </c>
      <c r="J83" s="248" t="s">
        <v>205</v>
      </c>
      <c r="K83" s="249">
        <f>IF(J83="Y", 2, 0)</f>
        <v>0</v>
      </c>
      <c r="N83" s="88"/>
    </row>
    <row r="84" spans="1:14" ht="14.25" thickTop="1" thickBot="1" x14ac:dyDescent="0.25">
      <c r="A84" s="126" t="s">
        <v>336</v>
      </c>
      <c r="B84" s="160" t="s">
        <v>205</v>
      </c>
      <c r="C84" s="161">
        <f>IF(B84="Y", 1, 0)</f>
        <v>0</v>
      </c>
      <c r="D84" s="162" t="s">
        <v>205</v>
      </c>
      <c r="E84" s="161">
        <f>IF(D84="Y", 1, 0)</f>
        <v>0</v>
      </c>
      <c r="F84" s="185" t="s">
        <v>205</v>
      </c>
      <c r="G84" s="161">
        <f>IF(F84="Y", 1, 0)</f>
        <v>0</v>
      </c>
      <c r="H84" s="198" t="s">
        <v>205</v>
      </c>
      <c r="I84" s="161">
        <f>IF(H84="Y", 1, 0)</f>
        <v>0</v>
      </c>
      <c r="J84" s="262" t="s">
        <v>205</v>
      </c>
      <c r="K84" s="263">
        <f>IF(J84="Y", 1, 0)</f>
        <v>0</v>
      </c>
      <c r="N84" s="88"/>
    </row>
    <row r="85" spans="1:14" ht="13.5" thickBot="1" x14ac:dyDescent="0.25">
      <c r="A85" s="87" t="s">
        <v>337</v>
      </c>
      <c r="B85" s="150"/>
      <c r="D85" s="151"/>
      <c r="F85" s="181"/>
      <c r="H85" s="194"/>
      <c r="J85" s="237"/>
      <c r="N85" s="88"/>
    </row>
    <row r="86" spans="1:14" x14ac:dyDescent="0.2">
      <c r="A86" s="90" t="s">
        <v>338</v>
      </c>
      <c r="B86" s="141"/>
      <c r="C86" s="142"/>
      <c r="D86" s="143"/>
      <c r="E86" s="142"/>
      <c r="F86" s="178"/>
      <c r="G86" s="142"/>
      <c r="H86" s="191"/>
      <c r="I86" s="142"/>
      <c r="J86" s="217"/>
      <c r="K86" s="218"/>
      <c r="N86" s="88"/>
    </row>
    <row r="87" spans="1:14" x14ac:dyDescent="0.2">
      <c r="A87" s="101" t="s">
        <v>339</v>
      </c>
      <c r="B87" s="144" t="s">
        <v>205</v>
      </c>
      <c r="C87" s="145">
        <f>IF(B87="Y", 2, 0)</f>
        <v>0</v>
      </c>
      <c r="D87" s="146" t="s">
        <v>205</v>
      </c>
      <c r="E87" s="145">
        <f>IF(D87="Y", 2, 0)</f>
        <v>0</v>
      </c>
      <c r="F87" s="179" t="s">
        <v>205</v>
      </c>
      <c r="G87" s="145">
        <f>IF(F87="Y", 2, 0)</f>
        <v>0</v>
      </c>
      <c r="H87" s="192" t="s">
        <v>205</v>
      </c>
      <c r="I87" s="145">
        <f>IF(H87="Y", 2, 0)</f>
        <v>0</v>
      </c>
      <c r="J87" s="224" t="s">
        <v>205</v>
      </c>
      <c r="K87" s="225">
        <f>IF(J87="Y", 2, 0)</f>
        <v>0</v>
      </c>
      <c r="N87" s="88"/>
    </row>
    <row r="88" spans="1:14" x14ac:dyDescent="0.2">
      <c r="A88" s="101" t="s">
        <v>340</v>
      </c>
      <c r="B88" s="144" t="s">
        <v>205</v>
      </c>
      <c r="C88" s="145">
        <f>IF(B88="Y", 1, 0)</f>
        <v>0</v>
      </c>
      <c r="D88" s="146" t="s">
        <v>205</v>
      </c>
      <c r="E88" s="145">
        <f>IF(D88="Y", 1, 0)</f>
        <v>0</v>
      </c>
      <c r="F88" s="179" t="s">
        <v>205</v>
      </c>
      <c r="G88" s="145">
        <f>IF(F88="Y", 1, 0)</f>
        <v>0</v>
      </c>
      <c r="H88" s="192" t="s">
        <v>205</v>
      </c>
      <c r="I88" s="145">
        <f>IF(H88="Y", 1, 0)</f>
        <v>0</v>
      </c>
      <c r="J88" s="224" t="s">
        <v>205</v>
      </c>
      <c r="K88" s="225">
        <f>IF(J88="Y", 1, 0)</f>
        <v>0</v>
      </c>
      <c r="N88" s="88"/>
    </row>
    <row r="89" spans="1:14" x14ac:dyDescent="0.2">
      <c r="A89" s="101" t="s">
        <v>341</v>
      </c>
      <c r="B89" s="144" t="s">
        <v>205</v>
      </c>
      <c r="C89" s="145">
        <f>IF(B89="Y", 1, 0)</f>
        <v>0</v>
      </c>
      <c r="D89" s="146" t="s">
        <v>205</v>
      </c>
      <c r="E89" s="145">
        <f>IF(D89="Y", 1, 0)</f>
        <v>0</v>
      </c>
      <c r="F89" s="179" t="s">
        <v>205</v>
      </c>
      <c r="G89" s="145">
        <f>IF(F89="Y", 1, 0)</f>
        <v>0</v>
      </c>
      <c r="H89" s="192" t="s">
        <v>205</v>
      </c>
      <c r="I89" s="145">
        <f>IF(H89="Y", 1, 0)</f>
        <v>0</v>
      </c>
      <c r="J89" s="224" t="s">
        <v>205</v>
      </c>
      <c r="K89" s="225">
        <f>IF(J89="Y", 1, 0)</f>
        <v>0</v>
      </c>
      <c r="N89" s="88"/>
    </row>
    <row r="90" spans="1:14" x14ac:dyDescent="0.2">
      <c r="A90" s="101" t="s">
        <v>342</v>
      </c>
      <c r="B90" s="144" t="s">
        <v>205</v>
      </c>
      <c r="C90" s="145">
        <f>IF(B90="Y", 2, 0)</f>
        <v>0</v>
      </c>
      <c r="D90" s="146" t="s">
        <v>205</v>
      </c>
      <c r="E90" s="145">
        <f>IF(D90="Y", 2, 0)</f>
        <v>0</v>
      </c>
      <c r="F90" s="179" t="s">
        <v>205</v>
      </c>
      <c r="G90" s="145">
        <f>IF(F90="Y", 2, 0)</f>
        <v>0</v>
      </c>
      <c r="H90" s="192" t="s">
        <v>205</v>
      </c>
      <c r="I90" s="145">
        <f>IF(H90="Y", 2, 0)</f>
        <v>0</v>
      </c>
      <c r="J90" s="224" t="s">
        <v>205</v>
      </c>
      <c r="K90" s="225">
        <f>IF(J90="Y", 2, 0)</f>
        <v>0</v>
      </c>
      <c r="N90" s="88"/>
    </row>
    <row r="91" spans="1:14" ht="13.5" thickBot="1" x14ac:dyDescent="0.25">
      <c r="A91" s="114" t="s">
        <v>343</v>
      </c>
      <c r="B91" s="154" t="s">
        <v>205</v>
      </c>
      <c r="C91" s="155">
        <f>IF(B91="Y", 1, 0)</f>
        <v>0</v>
      </c>
      <c r="D91" s="156" t="s">
        <v>205</v>
      </c>
      <c r="E91" s="155">
        <f>IF(D91="Y", 1, 0)</f>
        <v>0</v>
      </c>
      <c r="F91" s="183" t="s">
        <v>205</v>
      </c>
      <c r="G91" s="155">
        <f>IF(F91="Y", 1, 0)</f>
        <v>0</v>
      </c>
      <c r="H91" s="196" t="s">
        <v>205</v>
      </c>
      <c r="I91" s="155">
        <f>IF(H91="Y", 1, 0)</f>
        <v>0</v>
      </c>
      <c r="J91" s="248" t="s">
        <v>205</v>
      </c>
      <c r="K91" s="249">
        <f>IF(J91="Y", 1, 0)</f>
        <v>0</v>
      </c>
    </row>
    <row r="92" spans="1:14" ht="13.5" thickTop="1" x14ac:dyDescent="0.2">
      <c r="A92" s="130" t="s">
        <v>344</v>
      </c>
      <c r="B92" s="157"/>
      <c r="C92" s="158"/>
      <c r="D92" s="159"/>
      <c r="E92" s="158"/>
      <c r="F92" s="184"/>
      <c r="G92" s="158"/>
      <c r="H92" s="197"/>
      <c r="I92" s="158"/>
      <c r="J92" s="255"/>
      <c r="K92" s="256"/>
    </row>
    <row r="93" spans="1:14" x14ac:dyDescent="0.2">
      <c r="A93" s="101" t="s">
        <v>345</v>
      </c>
      <c r="B93" s="144" t="s">
        <v>205</v>
      </c>
      <c r="C93" s="145">
        <f>IF(B93="Y", 2, 0)</f>
        <v>0</v>
      </c>
      <c r="D93" s="146" t="s">
        <v>205</v>
      </c>
      <c r="E93" s="145">
        <f>IF(D93="Y", 2, 0)</f>
        <v>0</v>
      </c>
      <c r="F93" s="179" t="s">
        <v>205</v>
      </c>
      <c r="G93" s="145">
        <f>IF(F93="Y", 2, 0)</f>
        <v>0</v>
      </c>
      <c r="H93" s="192" t="s">
        <v>205</v>
      </c>
      <c r="I93" s="145">
        <f>IF(H93="Y", 2, 0)</f>
        <v>0</v>
      </c>
      <c r="J93" s="224" t="s">
        <v>205</v>
      </c>
      <c r="K93" s="225">
        <f>IF(J93="Y", 2, 0)</f>
        <v>0</v>
      </c>
    </row>
    <row r="94" spans="1:14" x14ac:dyDescent="0.2">
      <c r="A94" s="101" t="s">
        <v>346</v>
      </c>
      <c r="B94" s="144" t="s">
        <v>205</v>
      </c>
      <c r="C94" s="145">
        <f>IF(B94="Y", 2, 0)</f>
        <v>0</v>
      </c>
      <c r="D94" s="146" t="s">
        <v>205</v>
      </c>
      <c r="E94" s="145">
        <f>IF(D94="Y", 2, 0)</f>
        <v>0</v>
      </c>
      <c r="F94" s="179" t="s">
        <v>205</v>
      </c>
      <c r="G94" s="145">
        <f>IF(F94="Y", 2, 0)</f>
        <v>0</v>
      </c>
      <c r="H94" s="192" t="s">
        <v>205</v>
      </c>
      <c r="I94" s="145">
        <f>IF(H94="Y", 2, 0)</f>
        <v>0</v>
      </c>
      <c r="J94" s="224" t="s">
        <v>205</v>
      </c>
      <c r="K94" s="225">
        <f>IF(J94="Y", 2, 0)</f>
        <v>0</v>
      </c>
      <c r="N94" s="88"/>
    </row>
    <row r="95" spans="1:14" x14ac:dyDescent="0.2">
      <c r="A95" s="101" t="s">
        <v>347</v>
      </c>
      <c r="B95" s="144" t="s">
        <v>205</v>
      </c>
      <c r="C95" s="145">
        <f>IF(B95="Y", 1, 0)</f>
        <v>0</v>
      </c>
      <c r="D95" s="146" t="s">
        <v>205</v>
      </c>
      <c r="E95" s="145">
        <f>IF(D95="Y", 1, 0)</f>
        <v>0</v>
      </c>
      <c r="F95" s="179" t="s">
        <v>205</v>
      </c>
      <c r="G95" s="145">
        <f>IF(F95="Y", 1, 0)</f>
        <v>0</v>
      </c>
      <c r="H95" s="192" t="s">
        <v>205</v>
      </c>
      <c r="I95" s="145">
        <f>IF(H95="Y", 1, 0)</f>
        <v>0</v>
      </c>
      <c r="J95" s="224" t="s">
        <v>205</v>
      </c>
      <c r="K95" s="225">
        <f>IF(J95="Y", 1, 0)</f>
        <v>0</v>
      </c>
    </row>
    <row r="96" spans="1:14" ht="13.5" thickBot="1" x14ac:dyDescent="0.25">
      <c r="A96" s="103" t="s">
        <v>348</v>
      </c>
      <c r="B96" s="147" t="s">
        <v>205</v>
      </c>
      <c r="C96" s="148">
        <f>IF(B96="Y", -1, 0)</f>
        <v>0</v>
      </c>
      <c r="D96" s="149" t="s">
        <v>205</v>
      </c>
      <c r="E96" s="148">
        <f>IF(D96="Y", 1, 0)</f>
        <v>0</v>
      </c>
      <c r="F96" s="180" t="s">
        <v>205</v>
      </c>
      <c r="G96" s="148">
        <f>IF(F96="Y", -1, 0)</f>
        <v>0</v>
      </c>
      <c r="H96" s="193" t="s">
        <v>205</v>
      </c>
      <c r="I96" s="148">
        <f>IF(H96="Y", 1, 0)</f>
        <v>0</v>
      </c>
      <c r="J96" s="231" t="s">
        <v>205</v>
      </c>
      <c r="K96" s="232">
        <f>IF(J96="Y", 1, 0)</f>
        <v>0</v>
      </c>
    </row>
    <row r="97" spans="1:13" ht="13.5" thickBot="1" x14ac:dyDescent="0.25">
      <c r="A97" s="131" t="s">
        <v>349</v>
      </c>
      <c r="B97" s="150"/>
      <c r="D97" s="151"/>
      <c r="F97" s="181"/>
      <c r="H97" s="194"/>
      <c r="J97" s="237"/>
    </row>
    <row r="98" spans="1:13" x14ac:dyDescent="0.2">
      <c r="A98" s="90" t="s">
        <v>350</v>
      </c>
      <c r="B98" s="141"/>
      <c r="C98" s="142"/>
      <c r="D98" s="143"/>
      <c r="E98" s="142"/>
      <c r="F98" s="178"/>
      <c r="G98" s="142"/>
      <c r="H98" s="191"/>
      <c r="I98" s="142"/>
      <c r="J98" s="217"/>
      <c r="K98" s="218"/>
    </row>
    <row r="99" spans="1:13" x14ac:dyDescent="0.2">
      <c r="A99" s="101" t="s">
        <v>351</v>
      </c>
      <c r="B99" s="144" t="s">
        <v>205</v>
      </c>
      <c r="C99" s="145">
        <f>IF(B99="Y", 1, 0)</f>
        <v>0</v>
      </c>
      <c r="D99" s="146" t="s">
        <v>205</v>
      </c>
      <c r="E99" s="145">
        <f>IF(D99="Y", 1, 0)</f>
        <v>0</v>
      </c>
      <c r="F99" s="179" t="s">
        <v>205</v>
      </c>
      <c r="G99" s="145">
        <f>IF(F99="Y", 1, 0)</f>
        <v>0</v>
      </c>
      <c r="H99" s="192" t="s">
        <v>205</v>
      </c>
      <c r="I99" s="145">
        <f>IF(H99="Y", 1, 0)</f>
        <v>0</v>
      </c>
      <c r="J99" s="224" t="s">
        <v>205</v>
      </c>
      <c r="K99" s="225">
        <f t="shared" ref="K99:K104" si="16">IF(J99="Y", 1, 0)</f>
        <v>0</v>
      </c>
    </row>
    <row r="100" spans="1:13" x14ac:dyDescent="0.2">
      <c r="A100" s="101" t="s">
        <v>352</v>
      </c>
      <c r="B100" s="144" t="s">
        <v>205</v>
      </c>
      <c r="C100" s="145">
        <f>IF(B100="Y", 2, 0)</f>
        <v>0</v>
      </c>
      <c r="D100" s="146" t="s">
        <v>205</v>
      </c>
      <c r="E100" s="145">
        <f>IF(D100="Y", 1, 0)</f>
        <v>0</v>
      </c>
      <c r="F100" s="179" t="s">
        <v>205</v>
      </c>
      <c r="G100" s="145">
        <f>IF(F100="Y", 2, 0)</f>
        <v>0</v>
      </c>
      <c r="H100" s="192" t="s">
        <v>205</v>
      </c>
      <c r="I100" s="145">
        <f>IF(H100="Y", 1, 0)</f>
        <v>0</v>
      </c>
      <c r="J100" s="224" t="s">
        <v>205</v>
      </c>
      <c r="K100" s="225">
        <f t="shared" si="16"/>
        <v>0</v>
      </c>
    </row>
    <row r="101" spans="1:13" x14ac:dyDescent="0.2">
      <c r="A101" s="101" t="s">
        <v>353</v>
      </c>
      <c r="B101" s="144" t="s">
        <v>205</v>
      </c>
      <c r="C101" s="145">
        <f>IF(B101="Y", 2, 0)</f>
        <v>0</v>
      </c>
      <c r="D101" s="146" t="s">
        <v>205</v>
      </c>
      <c r="E101" s="145">
        <f>IF(D101="Y", 2, 0)</f>
        <v>0</v>
      </c>
      <c r="F101" s="179" t="s">
        <v>205</v>
      </c>
      <c r="G101" s="145">
        <f>IF(F101="Y", 2, 0)</f>
        <v>0</v>
      </c>
      <c r="H101" s="192" t="s">
        <v>205</v>
      </c>
      <c r="I101" s="145">
        <f>IF(H101="Y", 2, 0)</f>
        <v>0</v>
      </c>
      <c r="J101" s="224" t="s">
        <v>205</v>
      </c>
      <c r="K101" s="225">
        <f t="shared" si="16"/>
        <v>0</v>
      </c>
    </row>
    <row r="102" spans="1:13" ht="13.5" thickBot="1" x14ac:dyDescent="0.25">
      <c r="A102" s="103" t="s">
        <v>354</v>
      </c>
      <c r="B102" s="147" t="s">
        <v>205</v>
      </c>
      <c r="C102" s="148">
        <f>IF(B102="Y", 1, 0)</f>
        <v>0</v>
      </c>
      <c r="D102" s="149" t="s">
        <v>205</v>
      </c>
      <c r="E102" s="148">
        <f>IF(D102="Y", 1, 0)</f>
        <v>0</v>
      </c>
      <c r="F102" s="180" t="s">
        <v>205</v>
      </c>
      <c r="G102" s="148">
        <f>IF(F102="Y", 1, 0)</f>
        <v>0</v>
      </c>
      <c r="H102" s="193" t="s">
        <v>205</v>
      </c>
      <c r="I102" s="148">
        <f>IF(H102="Y", 1, 0)</f>
        <v>0</v>
      </c>
      <c r="J102" s="231" t="s">
        <v>205</v>
      </c>
      <c r="K102" s="232">
        <f t="shared" si="16"/>
        <v>0</v>
      </c>
    </row>
    <row r="103" spans="1:13" x14ac:dyDescent="0.2">
      <c r="A103" s="118" t="s">
        <v>355</v>
      </c>
      <c r="B103" s="157" t="s">
        <v>205</v>
      </c>
      <c r="C103" s="158">
        <f>IF(B103="Y", 2, 0)</f>
        <v>0</v>
      </c>
      <c r="D103" s="159" t="s">
        <v>205</v>
      </c>
      <c r="E103" s="158">
        <f>IF(D103="Y", 1, 0)</f>
        <v>0</v>
      </c>
      <c r="F103" s="184" t="s">
        <v>205</v>
      </c>
      <c r="G103" s="158">
        <f>IF(F103="Y", 2, 0)</f>
        <v>0</v>
      </c>
      <c r="H103" s="197" t="s">
        <v>205</v>
      </c>
      <c r="I103" s="158">
        <f>IF(H103="Y", 1, 0)</f>
        <v>0</v>
      </c>
      <c r="J103" s="255" t="s">
        <v>205</v>
      </c>
      <c r="K103" s="256">
        <f t="shared" si="16"/>
        <v>0</v>
      </c>
    </row>
    <row r="104" spans="1:13" x14ac:dyDescent="0.2">
      <c r="A104" s="102" t="s">
        <v>356</v>
      </c>
      <c r="B104" s="144" t="s">
        <v>205</v>
      </c>
      <c r="C104" s="145">
        <f>IF(B104="Y", 2, 0)</f>
        <v>0</v>
      </c>
      <c r="D104" s="146" t="s">
        <v>205</v>
      </c>
      <c r="E104" s="145">
        <f>IF(D104="Y", 2, 0)</f>
        <v>0</v>
      </c>
      <c r="F104" s="179" t="s">
        <v>205</v>
      </c>
      <c r="G104" s="145">
        <f>IF(F104="Y", 2, 0)</f>
        <v>0</v>
      </c>
      <c r="H104" s="192" t="s">
        <v>205</v>
      </c>
      <c r="I104" s="145">
        <f>IF(H104="Y", 2, 0)</f>
        <v>0</v>
      </c>
      <c r="J104" s="224" t="s">
        <v>205</v>
      </c>
      <c r="K104" s="225">
        <f t="shared" si="16"/>
        <v>0</v>
      </c>
    </row>
    <row r="105" spans="1:13" x14ac:dyDescent="0.2">
      <c r="A105" s="102" t="s">
        <v>357</v>
      </c>
      <c r="B105" s="144" t="s">
        <v>205</v>
      </c>
      <c r="C105" s="145">
        <f>IF(B105="Y", 2, 0)</f>
        <v>0</v>
      </c>
      <c r="D105" s="146" t="s">
        <v>205</v>
      </c>
      <c r="E105" s="145">
        <f>IF(D105="Y", 1, 0)</f>
        <v>0</v>
      </c>
      <c r="F105" s="179" t="s">
        <v>205</v>
      </c>
      <c r="G105" s="145">
        <f>IF(F105="Y", 2, 0)</f>
        <v>0</v>
      </c>
      <c r="H105" s="192" t="s">
        <v>205</v>
      </c>
      <c r="I105" s="145">
        <f>IF(H105="Y", 1, 0)</f>
        <v>0</v>
      </c>
      <c r="J105" s="224" t="s">
        <v>205</v>
      </c>
      <c r="K105" s="225">
        <f>IF(J105="Y", 2, 0)</f>
        <v>0</v>
      </c>
    </row>
    <row r="106" spans="1:13" x14ac:dyDescent="0.2">
      <c r="A106" s="102" t="s">
        <v>358</v>
      </c>
      <c r="B106" s="144" t="s">
        <v>205</v>
      </c>
      <c r="C106" s="145" t="s">
        <v>359</v>
      </c>
      <c r="D106" s="146" t="s">
        <v>205</v>
      </c>
      <c r="E106" s="145" t="s">
        <v>359</v>
      </c>
      <c r="F106" s="179" t="s">
        <v>205</v>
      </c>
      <c r="G106" s="145" t="s">
        <v>359</v>
      </c>
      <c r="H106" s="192" t="s">
        <v>205</v>
      </c>
      <c r="I106" s="145" t="s">
        <v>359</v>
      </c>
      <c r="J106" s="224" t="s">
        <v>205</v>
      </c>
      <c r="K106" s="225">
        <f>IF(J106="Y", -1, 0)</f>
        <v>0</v>
      </c>
    </row>
    <row r="107" spans="1:13" x14ac:dyDescent="0.2">
      <c r="A107" s="102" t="s">
        <v>360</v>
      </c>
      <c r="B107" s="144" t="s">
        <v>205</v>
      </c>
      <c r="C107" s="145">
        <f>IF(B107="Y", 2, 0)</f>
        <v>0</v>
      </c>
      <c r="D107" s="146" t="s">
        <v>205</v>
      </c>
      <c r="E107" s="145">
        <f>IF(D107="Y", 2, 0)</f>
        <v>0</v>
      </c>
      <c r="F107" s="179" t="s">
        <v>205</v>
      </c>
      <c r="G107" s="145">
        <f>IF(F107="Y", 1, 0)</f>
        <v>0</v>
      </c>
      <c r="H107" s="192" t="s">
        <v>205</v>
      </c>
      <c r="I107" s="145">
        <f>IF(H107="Y", 1, 0)</f>
        <v>0</v>
      </c>
      <c r="J107" s="224" t="s">
        <v>205</v>
      </c>
      <c r="K107" s="225">
        <f>IF(J107="Y", 1, 0)</f>
        <v>0</v>
      </c>
    </row>
    <row r="108" spans="1:13" x14ac:dyDescent="0.2">
      <c r="A108" s="102" t="s">
        <v>361</v>
      </c>
      <c r="B108" s="144" t="s">
        <v>205</v>
      </c>
      <c r="C108" s="145">
        <f>IF(B108="Y", 2, 0)</f>
        <v>0</v>
      </c>
      <c r="D108" s="146" t="s">
        <v>205</v>
      </c>
      <c r="E108" s="145">
        <f>IF(D108="Y", 2, 0)</f>
        <v>0</v>
      </c>
      <c r="F108" s="179" t="s">
        <v>205</v>
      </c>
      <c r="G108" s="145">
        <f>IF(F108="Y", 1, 0)</f>
        <v>0</v>
      </c>
      <c r="H108" s="192" t="s">
        <v>205</v>
      </c>
      <c r="I108" s="145">
        <f>IF(H108="Y", 1, 0)</f>
        <v>0</v>
      </c>
      <c r="J108" s="224" t="s">
        <v>205</v>
      </c>
      <c r="K108" s="225">
        <f>IF(J108="Y", 1, 0)</f>
        <v>0</v>
      </c>
    </row>
    <row r="109" spans="1:13" ht="13.5" thickBot="1" x14ac:dyDescent="0.25">
      <c r="A109" s="122" t="s">
        <v>362</v>
      </c>
      <c r="B109" s="147" t="s">
        <v>205</v>
      </c>
      <c r="C109" s="148">
        <f>IF(B109="Y", 1, 0)</f>
        <v>0</v>
      </c>
      <c r="D109" s="149" t="s">
        <v>205</v>
      </c>
      <c r="E109" s="148">
        <f>IF(D109="Y", 1, 0)</f>
        <v>0</v>
      </c>
      <c r="F109" s="180" t="s">
        <v>205</v>
      </c>
      <c r="G109" s="148">
        <f>IF(F109="Y", 1, 0)</f>
        <v>0</v>
      </c>
      <c r="H109" s="193" t="s">
        <v>205</v>
      </c>
      <c r="I109" s="148">
        <f>IF(H109="Y", 1, 0)</f>
        <v>0</v>
      </c>
      <c r="J109" s="231" t="s">
        <v>205</v>
      </c>
      <c r="K109" s="232">
        <f>IF(J109="Y", 2, 0)</f>
        <v>0</v>
      </c>
    </row>
    <row r="110" spans="1:13" ht="13.5" thickBot="1" x14ac:dyDescent="0.25">
      <c r="A110" s="131" t="s">
        <v>363</v>
      </c>
      <c r="B110" s="150"/>
      <c r="D110" s="151"/>
      <c r="F110" s="181"/>
      <c r="H110" s="194"/>
      <c r="J110" s="237"/>
    </row>
    <row r="111" spans="1:13" x14ac:dyDescent="0.2">
      <c r="A111" s="113" t="s">
        <v>364</v>
      </c>
      <c r="B111" s="141" t="s">
        <v>205</v>
      </c>
      <c r="C111" s="142">
        <f>IF(B111="Y", -1, 0)</f>
        <v>0</v>
      </c>
      <c r="D111" s="143" t="s">
        <v>205</v>
      </c>
      <c r="E111" s="142">
        <f>IF(D111="Y", -1, 0)</f>
        <v>0</v>
      </c>
      <c r="F111" s="178" t="s">
        <v>205</v>
      </c>
      <c r="G111" s="142">
        <f t="shared" ref="G111:G126" si="17">IF(F111="Y", 1, 0)</f>
        <v>0</v>
      </c>
      <c r="H111" s="191" t="s">
        <v>205</v>
      </c>
      <c r="I111" s="142">
        <f>IF(H111="Y", -1, 0)</f>
        <v>0</v>
      </c>
      <c r="J111" s="217" t="s">
        <v>205</v>
      </c>
      <c r="K111" s="213">
        <f t="shared" ref="K111:K127" si="18">IF(J111="Y", 1, 0)</f>
        <v>0</v>
      </c>
      <c r="L111" s="401" t="s">
        <v>205</v>
      </c>
      <c r="M111" s="402">
        <f>IF(L111="Y", 2, 0)</f>
        <v>0</v>
      </c>
    </row>
    <row r="112" spans="1:13" x14ac:dyDescent="0.2">
      <c r="A112" s="102" t="s">
        <v>365</v>
      </c>
      <c r="B112" s="144" t="s">
        <v>205</v>
      </c>
      <c r="C112" s="145">
        <f>IF(B112="Y", 2, 0)</f>
        <v>0</v>
      </c>
      <c r="D112" s="146" t="s">
        <v>205</v>
      </c>
      <c r="E112" s="145">
        <f>IF(D112="Y", 2, 0)</f>
        <v>0</v>
      </c>
      <c r="F112" s="179" t="s">
        <v>205</v>
      </c>
      <c r="G112" s="145">
        <f>IF(F112="Y", 2, 0)</f>
        <v>0</v>
      </c>
      <c r="H112" s="192" t="s">
        <v>205</v>
      </c>
      <c r="I112" s="145">
        <f>IF(H112="Y", 2, 0)</f>
        <v>0</v>
      </c>
      <c r="J112" s="224" t="s">
        <v>205</v>
      </c>
      <c r="K112" s="220">
        <f>IF(J112="Y", 2, 0)</f>
        <v>0</v>
      </c>
      <c r="L112" s="403" t="s">
        <v>205</v>
      </c>
      <c r="M112" s="404">
        <f t="shared" ref="M112:M113" si="19">IF(L112="Y", 2, 0)</f>
        <v>0</v>
      </c>
    </row>
    <row r="113" spans="1:13" x14ac:dyDescent="0.2">
      <c r="A113" s="102" t="s">
        <v>366</v>
      </c>
      <c r="B113" s="144" t="s">
        <v>205</v>
      </c>
      <c r="C113" s="145">
        <f t="shared" ref="C113:C126" si="20">IF(B113="Y", 1, 0)</f>
        <v>0</v>
      </c>
      <c r="D113" s="146" t="s">
        <v>205</v>
      </c>
      <c r="E113" s="145">
        <f t="shared" ref="E113:E126" si="21">IF(D113="Y", 1, 0)</f>
        <v>0</v>
      </c>
      <c r="F113" s="179" t="s">
        <v>205</v>
      </c>
      <c r="G113" s="145">
        <f t="shared" si="17"/>
        <v>0</v>
      </c>
      <c r="H113" s="192" t="s">
        <v>205</v>
      </c>
      <c r="I113" s="145">
        <f t="shared" ref="I113:I126" si="22">IF(H113="Y", 1, 0)</f>
        <v>0</v>
      </c>
      <c r="J113" s="224" t="s">
        <v>205</v>
      </c>
      <c r="K113" s="220">
        <f t="shared" si="18"/>
        <v>0</v>
      </c>
      <c r="L113" s="403" t="s">
        <v>205</v>
      </c>
      <c r="M113" s="404">
        <f t="shared" si="19"/>
        <v>0</v>
      </c>
    </row>
    <row r="114" spans="1:13" x14ac:dyDescent="0.2">
      <c r="A114" s="102" t="s">
        <v>367</v>
      </c>
      <c r="B114" s="144" t="s">
        <v>205</v>
      </c>
      <c r="C114" s="145">
        <f t="shared" si="20"/>
        <v>0</v>
      </c>
      <c r="D114" s="146" t="s">
        <v>205</v>
      </c>
      <c r="E114" s="145">
        <f t="shared" si="21"/>
        <v>0</v>
      </c>
      <c r="F114" s="179" t="s">
        <v>205</v>
      </c>
      <c r="G114" s="145">
        <f t="shared" si="17"/>
        <v>0</v>
      </c>
      <c r="H114" s="192" t="s">
        <v>205</v>
      </c>
      <c r="I114" s="145">
        <f t="shared" si="22"/>
        <v>0</v>
      </c>
      <c r="J114" s="224" t="s">
        <v>205</v>
      </c>
      <c r="K114" s="220">
        <f t="shared" si="18"/>
        <v>0</v>
      </c>
      <c r="L114" s="403" t="s">
        <v>205</v>
      </c>
      <c r="M114" s="404">
        <f t="shared" ref="M114:M132" si="23">IF(L114="Y", 1, 0)</f>
        <v>0</v>
      </c>
    </row>
    <row r="115" spans="1:13" x14ac:dyDescent="0.2">
      <c r="A115" s="102" t="s">
        <v>368</v>
      </c>
      <c r="B115" s="144" t="s">
        <v>205</v>
      </c>
      <c r="C115" s="145">
        <f>IF(B115="Y", 2, 0)</f>
        <v>0</v>
      </c>
      <c r="D115" s="146" t="s">
        <v>205</v>
      </c>
      <c r="E115" s="145">
        <f>IF(D115="Y", 2, 0)</f>
        <v>0</v>
      </c>
      <c r="F115" s="179" t="s">
        <v>205</v>
      </c>
      <c r="G115" s="145">
        <f>IF(F115="Y", 2, 0)</f>
        <v>0</v>
      </c>
      <c r="H115" s="192" t="s">
        <v>205</v>
      </c>
      <c r="I115" s="145">
        <f>IF(H115="Y", 2, 0)</f>
        <v>0</v>
      </c>
      <c r="J115" s="224" t="s">
        <v>205</v>
      </c>
      <c r="K115" s="220">
        <f>IF(J115="Y", 2, 0)</f>
        <v>0</v>
      </c>
      <c r="L115" s="403" t="s">
        <v>205</v>
      </c>
      <c r="M115" s="404">
        <f>IF(L115="Y", 2, 0)</f>
        <v>0</v>
      </c>
    </row>
    <row r="116" spans="1:13" x14ac:dyDescent="0.2">
      <c r="A116" s="102" t="s">
        <v>369</v>
      </c>
      <c r="B116" s="144" t="s">
        <v>205</v>
      </c>
      <c r="C116" s="145">
        <f>IF(B116="Y", 2, 0)</f>
        <v>0</v>
      </c>
      <c r="D116" s="146" t="s">
        <v>205</v>
      </c>
      <c r="E116" s="145">
        <f>IF(D116="Y", 2, 0)</f>
        <v>0</v>
      </c>
      <c r="F116" s="179" t="s">
        <v>205</v>
      </c>
      <c r="G116" s="145">
        <f>IF(F116="Y", 2, 0)</f>
        <v>0</v>
      </c>
      <c r="H116" s="192" t="s">
        <v>205</v>
      </c>
      <c r="I116" s="145">
        <f>IF(H116="Y", 2, 0)</f>
        <v>0</v>
      </c>
      <c r="J116" s="224" t="s">
        <v>205</v>
      </c>
      <c r="K116" s="220">
        <f>IF(J116="Y", 2, 0)</f>
        <v>0</v>
      </c>
      <c r="L116" s="403" t="s">
        <v>205</v>
      </c>
      <c r="M116" s="404">
        <f>IF(L116="Y", 2, 0)</f>
        <v>0</v>
      </c>
    </row>
    <row r="117" spans="1:13" x14ac:dyDescent="0.2">
      <c r="A117" s="102" t="s">
        <v>370</v>
      </c>
      <c r="B117" s="144" t="s">
        <v>205</v>
      </c>
      <c r="C117" s="145">
        <f>IF(B117="Y", 2, 0)</f>
        <v>0</v>
      </c>
      <c r="D117" s="146" t="s">
        <v>205</v>
      </c>
      <c r="E117" s="145">
        <f>IF(D117="Y", 2, 0)</f>
        <v>0</v>
      </c>
      <c r="F117" s="179" t="s">
        <v>205</v>
      </c>
      <c r="G117" s="145">
        <f>IF(F117="Y", 2, 0)</f>
        <v>0</v>
      </c>
      <c r="H117" s="192" t="s">
        <v>205</v>
      </c>
      <c r="I117" s="145">
        <f>IF(H117="Y", 2, 0)</f>
        <v>0</v>
      </c>
      <c r="J117" s="224" t="s">
        <v>205</v>
      </c>
      <c r="K117" s="220">
        <f>IF(J117="Y", 2, 0)</f>
        <v>0</v>
      </c>
      <c r="L117" s="403" t="s">
        <v>205</v>
      </c>
      <c r="M117" s="404">
        <f>IF(L117="Y", 2, 0)</f>
        <v>0</v>
      </c>
    </row>
    <row r="118" spans="1:13" x14ac:dyDescent="0.2">
      <c r="A118" s="102" t="s">
        <v>371</v>
      </c>
      <c r="B118" s="144" t="s">
        <v>205</v>
      </c>
      <c r="C118" s="145">
        <f>IF(B118="Y", 2, 0)</f>
        <v>0</v>
      </c>
      <c r="D118" s="146" t="s">
        <v>205</v>
      </c>
      <c r="E118" s="145">
        <f>IF(D118="Y", 2, 0)</f>
        <v>0</v>
      </c>
      <c r="F118" s="179" t="s">
        <v>205</v>
      </c>
      <c r="G118" s="145">
        <f>IF(F118="Y", 2, 0)</f>
        <v>0</v>
      </c>
      <c r="H118" s="192" t="s">
        <v>205</v>
      </c>
      <c r="I118" s="145">
        <f>IF(H118="Y", 2, 0)</f>
        <v>0</v>
      </c>
      <c r="J118" s="224" t="s">
        <v>205</v>
      </c>
      <c r="K118" s="220">
        <f>IF(J118="Y", 2, 0)</f>
        <v>0</v>
      </c>
      <c r="L118" s="403" t="s">
        <v>205</v>
      </c>
      <c r="M118" s="404">
        <f>IF(L118="Y", 2, 0)</f>
        <v>0</v>
      </c>
    </row>
    <row r="119" spans="1:13" x14ac:dyDescent="0.2">
      <c r="A119" s="102" t="s">
        <v>372</v>
      </c>
      <c r="B119" s="144" t="s">
        <v>205</v>
      </c>
      <c r="C119" s="145">
        <f t="shared" si="20"/>
        <v>0</v>
      </c>
      <c r="D119" s="146" t="s">
        <v>205</v>
      </c>
      <c r="E119" s="145">
        <f t="shared" si="21"/>
        <v>0</v>
      </c>
      <c r="F119" s="179" t="s">
        <v>205</v>
      </c>
      <c r="G119" s="145">
        <f t="shared" si="17"/>
        <v>0</v>
      </c>
      <c r="H119" s="192" t="s">
        <v>205</v>
      </c>
      <c r="I119" s="145">
        <f t="shared" si="22"/>
        <v>0</v>
      </c>
      <c r="J119" s="224" t="s">
        <v>205</v>
      </c>
      <c r="K119" s="220">
        <f t="shared" si="18"/>
        <v>0</v>
      </c>
      <c r="L119" s="403" t="s">
        <v>205</v>
      </c>
      <c r="M119" s="404">
        <f t="shared" si="23"/>
        <v>0</v>
      </c>
    </row>
    <row r="120" spans="1:13" x14ac:dyDescent="0.2">
      <c r="A120" s="102" t="s">
        <v>373</v>
      </c>
      <c r="B120" s="144" t="s">
        <v>205</v>
      </c>
      <c r="C120" s="145">
        <f t="shared" si="20"/>
        <v>0</v>
      </c>
      <c r="D120" s="146" t="s">
        <v>205</v>
      </c>
      <c r="E120" s="145">
        <f t="shared" si="21"/>
        <v>0</v>
      </c>
      <c r="F120" s="179" t="s">
        <v>205</v>
      </c>
      <c r="G120" s="145">
        <f t="shared" si="17"/>
        <v>0</v>
      </c>
      <c r="H120" s="192" t="s">
        <v>205</v>
      </c>
      <c r="I120" s="145">
        <f t="shared" si="22"/>
        <v>0</v>
      </c>
      <c r="J120" s="224" t="s">
        <v>205</v>
      </c>
      <c r="K120" s="220">
        <f t="shared" si="18"/>
        <v>0</v>
      </c>
      <c r="L120" s="403" t="s">
        <v>205</v>
      </c>
      <c r="M120" s="404">
        <f t="shared" si="23"/>
        <v>0</v>
      </c>
    </row>
    <row r="121" spans="1:13" x14ac:dyDescent="0.2">
      <c r="A121" s="102" t="s">
        <v>374</v>
      </c>
      <c r="B121" s="144" t="s">
        <v>205</v>
      </c>
      <c r="C121" s="145">
        <f t="shared" si="20"/>
        <v>0</v>
      </c>
      <c r="D121" s="146" t="s">
        <v>205</v>
      </c>
      <c r="E121" s="145">
        <f t="shared" si="21"/>
        <v>0</v>
      </c>
      <c r="F121" s="179" t="s">
        <v>205</v>
      </c>
      <c r="G121" s="145">
        <f t="shared" si="17"/>
        <v>0</v>
      </c>
      <c r="H121" s="192" t="s">
        <v>205</v>
      </c>
      <c r="I121" s="145">
        <f t="shared" si="22"/>
        <v>0</v>
      </c>
      <c r="J121" s="224" t="s">
        <v>205</v>
      </c>
      <c r="K121" s="220">
        <f t="shared" si="18"/>
        <v>0</v>
      </c>
      <c r="L121" s="403" t="s">
        <v>205</v>
      </c>
      <c r="M121" s="404">
        <f t="shared" si="23"/>
        <v>0</v>
      </c>
    </row>
    <row r="122" spans="1:13" x14ac:dyDescent="0.2">
      <c r="A122" s="102" t="s">
        <v>375</v>
      </c>
      <c r="B122" s="144" t="s">
        <v>205</v>
      </c>
      <c r="C122" s="145">
        <f>IF(B122="Y", -1, 0)</f>
        <v>0</v>
      </c>
      <c r="D122" s="146" t="s">
        <v>205</v>
      </c>
      <c r="E122" s="145">
        <f>IF(D122="Y", -1, 0)</f>
        <v>0</v>
      </c>
      <c r="F122" s="179" t="s">
        <v>205</v>
      </c>
      <c r="G122" s="145">
        <f>IF(F122="Y", -1, 0)</f>
        <v>0</v>
      </c>
      <c r="H122" s="192" t="s">
        <v>205</v>
      </c>
      <c r="I122" s="145">
        <f>IF(H122="Y", -1, 0)</f>
        <v>0</v>
      </c>
      <c r="J122" s="224" t="s">
        <v>205</v>
      </c>
      <c r="K122" s="220">
        <f t="shared" si="18"/>
        <v>0</v>
      </c>
      <c r="L122" s="403" t="s">
        <v>205</v>
      </c>
      <c r="M122" s="404">
        <f t="shared" si="23"/>
        <v>0</v>
      </c>
    </row>
    <row r="123" spans="1:13" x14ac:dyDescent="0.2">
      <c r="A123" s="102" t="s">
        <v>376</v>
      </c>
      <c r="B123" s="144" t="s">
        <v>205</v>
      </c>
      <c r="C123" s="145">
        <f t="shared" ref="C123:C124" si="24">IF(B123="Y", 2, 0)</f>
        <v>0</v>
      </c>
      <c r="D123" s="146" t="s">
        <v>205</v>
      </c>
      <c r="E123" s="145">
        <f t="shared" ref="E123:E124" si="25">IF(D123="Y", 2, 0)</f>
        <v>0</v>
      </c>
      <c r="F123" s="179" t="s">
        <v>205</v>
      </c>
      <c r="G123" s="145">
        <f t="shared" ref="G123:G124" si="26">IF(F123="Y", 2, 0)</f>
        <v>0</v>
      </c>
      <c r="H123" s="192" t="s">
        <v>205</v>
      </c>
      <c r="I123" s="145">
        <f t="shared" ref="I123:I124" si="27">IF(H123="Y", 2, 0)</f>
        <v>0</v>
      </c>
      <c r="J123" s="224" t="s">
        <v>205</v>
      </c>
      <c r="K123" s="220">
        <f t="shared" ref="K123:K124" si="28">IF(J123="Y", 2, 0)</f>
        <v>0</v>
      </c>
      <c r="L123" s="403" t="s">
        <v>205</v>
      </c>
      <c r="M123" s="404">
        <f t="shared" ref="M123:M124" si="29">IF(L123="Y", 2, 0)</f>
        <v>0</v>
      </c>
    </row>
    <row r="124" spans="1:13" x14ac:dyDescent="0.2">
      <c r="A124" s="102" t="s">
        <v>377</v>
      </c>
      <c r="B124" s="144" t="s">
        <v>205</v>
      </c>
      <c r="C124" s="145">
        <f t="shared" si="24"/>
        <v>0</v>
      </c>
      <c r="D124" s="146" t="s">
        <v>205</v>
      </c>
      <c r="E124" s="145">
        <f t="shared" si="25"/>
        <v>0</v>
      </c>
      <c r="F124" s="179" t="s">
        <v>205</v>
      </c>
      <c r="G124" s="145">
        <f t="shared" si="26"/>
        <v>0</v>
      </c>
      <c r="H124" s="192" t="s">
        <v>205</v>
      </c>
      <c r="I124" s="145">
        <f t="shared" si="27"/>
        <v>0</v>
      </c>
      <c r="J124" s="224" t="s">
        <v>205</v>
      </c>
      <c r="K124" s="220">
        <f t="shared" si="28"/>
        <v>0</v>
      </c>
      <c r="L124" s="403" t="s">
        <v>205</v>
      </c>
      <c r="M124" s="404">
        <f t="shared" si="29"/>
        <v>0</v>
      </c>
    </row>
    <row r="125" spans="1:13" x14ac:dyDescent="0.2">
      <c r="A125" s="102" t="s">
        <v>378</v>
      </c>
      <c r="B125" s="144" t="s">
        <v>205</v>
      </c>
      <c r="C125" s="145">
        <f t="shared" si="20"/>
        <v>0</v>
      </c>
      <c r="D125" s="146" t="s">
        <v>205</v>
      </c>
      <c r="E125" s="145">
        <f t="shared" si="21"/>
        <v>0</v>
      </c>
      <c r="F125" s="179" t="s">
        <v>205</v>
      </c>
      <c r="G125" s="145">
        <f t="shared" si="17"/>
        <v>0</v>
      </c>
      <c r="H125" s="192" t="s">
        <v>205</v>
      </c>
      <c r="I125" s="145">
        <f t="shared" si="22"/>
        <v>0</v>
      </c>
      <c r="J125" s="224" t="s">
        <v>205</v>
      </c>
      <c r="K125" s="220">
        <f t="shared" si="18"/>
        <v>0</v>
      </c>
      <c r="L125" s="403" t="s">
        <v>205</v>
      </c>
      <c r="M125" s="404">
        <f t="shared" ref="M125" si="30">IF(L125="Y", 1, 0)</f>
        <v>0</v>
      </c>
    </row>
    <row r="126" spans="1:13" x14ac:dyDescent="0.2">
      <c r="A126" s="102" t="s">
        <v>379</v>
      </c>
      <c r="B126" s="144" t="s">
        <v>205</v>
      </c>
      <c r="C126" s="145">
        <f t="shared" si="20"/>
        <v>0</v>
      </c>
      <c r="D126" s="146" t="s">
        <v>205</v>
      </c>
      <c r="E126" s="145">
        <f t="shared" si="21"/>
        <v>0</v>
      </c>
      <c r="F126" s="179" t="s">
        <v>205</v>
      </c>
      <c r="G126" s="145">
        <f t="shared" si="17"/>
        <v>0</v>
      </c>
      <c r="H126" s="192" t="s">
        <v>205</v>
      </c>
      <c r="I126" s="145">
        <f t="shared" si="22"/>
        <v>0</v>
      </c>
      <c r="J126" s="224" t="s">
        <v>205</v>
      </c>
      <c r="K126" s="220">
        <f t="shared" si="18"/>
        <v>0</v>
      </c>
      <c r="L126" s="403" t="s">
        <v>205</v>
      </c>
      <c r="M126" s="404">
        <f t="shared" si="23"/>
        <v>0</v>
      </c>
    </row>
    <row r="127" spans="1:13" x14ac:dyDescent="0.2">
      <c r="A127" s="102" t="s">
        <v>307</v>
      </c>
      <c r="B127" s="144" t="s">
        <v>205</v>
      </c>
      <c r="C127" s="145">
        <f t="shared" ref="C127:C133" si="31">IF(B127="Y", 2, 0)</f>
        <v>0</v>
      </c>
      <c r="D127" s="146" t="s">
        <v>205</v>
      </c>
      <c r="E127" s="145">
        <f t="shared" ref="E127:E133" si="32">IF(D127="Y", 2, 0)</f>
        <v>0</v>
      </c>
      <c r="F127" s="179" t="s">
        <v>205</v>
      </c>
      <c r="G127" s="145">
        <f>IF(F127="Y", 2, 0)</f>
        <v>0</v>
      </c>
      <c r="H127" s="192" t="s">
        <v>205</v>
      </c>
      <c r="I127" s="145">
        <f>IF(H127="Y", 2, 0)</f>
        <v>0</v>
      </c>
      <c r="J127" s="224" t="s">
        <v>205</v>
      </c>
      <c r="K127" s="220">
        <f t="shared" si="18"/>
        <v>0</v>
      </c>
      <c r="L127" s="403" t="s">
        <v>205</v>
      </c>
      <c r="M127" s="404">
        <f t="shared" si="23"/>
        <v>0</v>
      </c>
    </row>
    <row r="128" spans="1:13" x14ac:dyDescent="0.2">
      <c r="A128" s="102" t="s">
        <v>380</v>
      </c>
      <c r="B128" s="144" t="s">
        <v>205</v>
      </c>
      <c r="C128" s="145">
        <f t="shared" si="31"/>
        <v>0</v>
      </c>
      <c r="D128" s="146" t="s">
        <v>205</v>
      </c>
      <c r="E128" s="145">
        <f t="shared" si="32"/>
        <v>0</v>
      </c>
      <c r="F128" s="179" t="s">
        <v>205</v>
      </c>
      <c r="G128" s="145">
        <f>IF(F128="Y", 1, 0)</f>
        <v>0</v>
      </c>
      <c r="H128" s="192" t="s">
        <v>205</v>
      </c>
      <c r="I128" s="145">
        <f>IF(H128="Y", 1, 0)</f>
        <v>0</v>
      </c>
      <c r="J128" s="224" t="s">
        <v>205</v>
      </c>
      <c r="K128" s="220">
        <f>IF(J128="Y", -1, 0)</f>
        <v>0</v>
      </c>
      <c r="L128" s="403" t="s">
        <v>205</v>
      </c>
      <c r="M128" s="404">
        <f t="shared" si="23"/>
        <v>0</v>
      </c>
    </row>
    <row r="129" spans="1:14" x14ac:dyDescent="0.2">
      <c r="A129" s="102" t="s">
        <v>381</v>
      </c>
      <c r="B129" s="144" t="s">
        <v>205</v>
      </c>
      <c r="C129" s="145">
        <f>IF(B129="Y", 1, 0)</f>
        <v>0</v>
      </c>
      <c r="D129" s="146" t="s">
        <v>205</v>
      </c>
      <c r="E129" s="145">
        <f>IF(D129="Y", 1, 0)</f>
        <v>0</v>
      </c>
      <c r="F129" s="179" t="s">
        <v>205</v>
      </c>
      <c r="G129" s="145">
        <f>IF(F129="Y", 1, 0)</f>
        <v>0</v>
      </c>
      <c r="H129" s="192" t="s">
        <v>205</v>
      </c>
      <c r="I129" s="145">
        <f>IF(H129="Y", 1, 0)</f>
        <v>0</v>
      </c>
      <c r="J129" s="224" t="s">
        <v>205</v>
      </c>
      <c r="K129" s="220">
        <f>IF(J129="Y", 1, 0)</f>
        <v>0</v>
      </c>
      <c r="L129" s="403" t="s">
        <v>205</v>
      </c>
      <c r="M129" s="404">
        <f t="shared" si="23"/>
        <v>0</v>
      </c>
    </row>
    <row r="130" spans="1:14" x14ac:dyDescent="0.2">
      <c r="A130" s="102" t="s">
        <v>382</v>
      </c>
      <c r="B130" s="144" t="s">
        <v>205</v>
      </c>
      <c r="C130" s="145">
        <f t="shared" si="31"/>
        <v>0</v>
      </c>
      <c r="D130" s="146" t="s">
        <v>205</v>
      </c>
      <c r="E130" s="145">
        <f t="shared" si="32"/>
        <v>0</v>
      </c>
      <c r="F130" s="179" t="s">
        <v>205</v>
      </c>
      <c r="G130" s="145">
        <f>IF(F130="Y", 1, 0)</f>
        <v>0</v>
      </c>
      <c r="H130" s="192" t="s">
        <v>205</v>
      </c>
      <c r="I130" s="145">
        <f>IF(H130="Y", 1, 0)</f>
        <v>0</v>
      </c>
      <c r="J130" s="224" t="s">
        <v>205</v>
      </c>
      <c r="K130" s="220">
        <f>IF(J130="Y", -1, 0)</f>
        <v>0</v>
      </c>
      <c r="L130" s="403" t="s">
        <v>251</v>
      </c>
      <c r="M130" s="404">
        <f t="shared" si="23"/>
        <v>1</v>
      </c>
    </row>
    <row r="131" spans="1:14" x14ac:dyDescent="0.2">
      <c r="A131" s="102" t="s">
        <v>383</v>
      </c>
      <c r="B131" s="144" t="s">
        <v>205</v>
      </c>
      <c r="C131" s="145">
        <f t="shared" si="31"/>
        <v>0</v>
      </c>
      <c r="D131" s="146" t="s">
        <v>205</v>
      </c>
      <c r="E131" s="145">
        <f t="shared" si="32"/>
        <v>0</v>
      </c>
      <c r="F131" s="179" t="s">
        <v>205</v>
      </c>
      <c r="G131" s="145">
        <f>IF(F131="Y", 1, 0)</f>
        <v>0</v>
      </c>
      <c r="H131" s="192" t="s">
        <v>205</v>
      </c>
      <c r="I131" s="145">
        <f>IF(H131="Y", 1, 0)</f>
        <v>0</v>
      </c>
      <c r="J131" s="224" t="s">
        <v>205</v>
      </c>
      <c r="K131" s="220">
        <f>IF(J131="Y", -1, 0)</f>
        <v>0</v>
      </c>
      <c r="L131" s="403" t="s">
        <v>251</v>
      </c>
      <c r="M131" s="404">
        <f t="shared" si="23"/>
        <v>1</v>
      </c>
    </row>
    <row r="132" spans="1:14" x14ac:dyDescent="0.2">
      <c r="A132" s="102" t="s">
        <v>276</v>
      </c>
      <c r="B132" s="144" t="s">
        <v>205</v>
      </c>
      <c r="C132" s="145">
        <f t="shared" si="31"/>
        <v>0</v>
      </c>
      <c r="D132" s="146" t="s">
        <v>205</v>
      </c>
      <c r="E132" s="145">
        <f t="shared" si="32"/>
        <v>0</v>
      </c>
      <c r="F132" s="179" t="s">
        <v>205</v>
      </c>
      <c r="G132" s="145">
        <f>IF(F132="Y", 1, 0)</f>
        <v>0</v>
      </c>
      <c r="H132" s="192" t="s">
        <v>205</v>
      </c>
      <c r="I132" s="145">
        <f>IF(H132="Y", 1, 0)</f>
        <v>0</v>
      </c>
      <c r="J132" s="224" t="s">
        <v>205</v>
      </c>
      <c r="K132" s="220">
        <f>IF(J132="Y", 1, 0)</f>
        <v>0</v>
      </c>
      <c r="L132" s="403" t="s">
        <v>205</v>
      </c>
      <c r="M132" s="404">
        <f t="shared" si="23"/>
        <v>0</v>
      </c>
    </row>
    <row r="133" spans="1:14" ht="13.5" thickBot="1" x14ac:dyDescent="0.25">
      <c r="A133" s="122" t="s">
        <v>384</v>
      </c>
      <c r="B133" s="147" t="s">
        <v>205</v>
      </c>
      <c r="C133" s="148">
        <f t="shared" si="31"/>
        <v>0</v>
      </c>
      <c r="D133" s="149" t="s">
        <v>205</v>
      </c>
      <c r="E133" s="148">
        <f t="shared" si="32"/>
        <v>0</v>
      </c>
      <c r="F133" s="180" t="s">
        <v>205</v>
      </c>
      <c r="G133" s="148">
        <f>IF(F133="Y", 2, 0)</f>
        <v>0</v>
      </c>
      <c r="H133" s="193" t="s">
        <v>205</v>
      </c>
      <c r="I133" s="148">
        <f>IF(H133="Y", 2, 0)</f>
        <v>0</v>
      </c>
      <c r="J133" s="231" t="s">
        <v>205</v>
      </c>
      <c r="K133" s="227">
        <f>IF(J133="Y", 2, 0)</f>
        <v>0</v>
      </c>
      <c r="L133" s="405" t="s">
        <v>251</v>
      </c>
      <c r="M133" s="406">
        <f>IF(L133="Y", 2, 0)</f>
        <v>2</v>
      </c>
      <c r="N133" s="88"/>
    </row>
    <row r="134" spans="1:14" ht="13.5" thickBot="1" x14ac:dyDescent="0.25">
      <c r="A134" s="131" t="s">
        <v>309</v>
      </c>
      <c r="B134" s="150"/>
      <c r="D134" s="151"/>
      <c r="F134" s="181"/>
      <c r="H134" s="194"/>
      <c r="J134" s="237"/>
      <c r="L134" s="407"/>
    </row>
    <row r="135" spans="1:14" x14ac:dyDescent="0.2">
      <c r="A135" s="113" t="s">
        <v>385</v>
      </c>
      <c r="B135" s="141" t="s">
        <v>205</v>
      </c>
      <c r="C135" s="142">
        <f>IF(B135="Y", 2, 0)</f>
        <v>0</v>
      </c>
      <c r="D135" s="143" t="s">
        <v>205</v>
      </c>
      <c r="E135" s="142">
        <f>IF(D135="Y", 2, 0)</f>
        <v>0</v>
      </c>
      <c r="F135" s="178" t="s">
        <v>205</v>
      </c>
      <c r="G135" s="142">
        <f>IF(F135="Y", 2, 0)</f>
        <v>0</v>
      </c>
      <c r="H135" s="191" t="s">
        <v>205</v>
      </c>
      <c r="I135" s="142">
        <f>IF(H135="Y", 2, 0)</f>
        <v>0</v>
      </c>
      <c r="J135" s="217" t="s">
        <v>205</v>
      </c>
      <c r="K135" s="213">
        <f>IF(J135="Y", 2, 0)</f>
        <v>0</v>
      </c>
      <c r="L135" s="401" t="s">
        <v>251</v>
      </c>
      <c r="M135" s="402">
        <f>IF(L135="Y", 2, 0)</f>
        <v>2</v>
      </c>
    </row>
    <row r="136" spans="1:14" x14ac:dyDescent="0.2">
      <c r="A136" s="102" t="s">
        <v>386</v>
      </c>
      <c r="B136" s="144" t="s">
        <v>205</v>
      </c>
      <c r="C136" s="145">
        <f t="shared" ref="C136:C137" si="33">IF(B136="Y", 2, 0)</f>
        <v>0</v>
      </c>
      <c r="D136" s="146" t="s">
        <v>205</v>
      </c>
      <c r="E136" s="145">
        <f t="shared" ref="E136:E137" si="34">IF(D136="Y", 2, 0)</f>
        <v>0</v>
      </c>
      <c r="F136" s="179" t="s">
        <v>205</v>
      </c>
      <c r="G136" s="145">
        <f t="shared" ref="G136:G137" si="35">IF(F136="Y", 2, 0)</f>
        <v>0</v>
      </c>
      <c r="H136" s="192" t="s">
        <v>205</v>
      </c>
      <c r="I136" s="145">
        <f t="shared" ref="I136:I137" si="36">IF(H136="Y", 2, 0)</f>
        <v>0</v>
      </c>
      <c r="J136" s="224" t="s">
        <v>205</v>
      </c>
      <c r="K136" s="220">
        <f t="shared" ref="K136:K137" si="37">IF(J136="Y", 2, 0)</f>
        <v>0</v>
      </c>
      <c r="L136" s="403" t="s">
        <v>251</v>
      </c>
      <c r="M136" s="404">
        <f t="shared" ref="M136:M137" si="38">IF(L136="Y", 2, 0)</f>
        <v>2</v>
      </c>
    </row>
    <row r="137" spans="1:14" ht="13.5" thickBot="1" x14ac:dyDescent="0.25">
      <c r="A137" s="122" t="s">
        <v>387</v>
      </c>
      <c r="B137" s="147" t="s">
        <v>205</v>
      </c>
      <c r="C137" s="148">
        <f t="shared" si="33"/>
        <v>0</v>
      </c>
      <c r="D137" s="149" t="s">
        <v>205</v>
      </c>
      <c r="E137" s="148">
        <f t="shared" si="34"/>
        <v>0</v>
      </c>
      <c r="F137" s="180" t="s">
        <v>205</v>
      </c>
      <c r="G137" s="148">
        <f t="shared" si="35"/>
        <v>0</v>
      </c>
      <c r="H137" s="193" t="s">
        <v>205</v>
      </c>
      <c r="I137" s="148">
        <f t="shared" si="36"/>
        <v>0</v>
      </c>
      <c r="J137" s="231" t="s">
        <v>205</v>
      </c>
      <c r="K137" s="227">
        <f t="shared" si="37"/>
        <v>0</v>
      </c>
      <c r="L137" s="405" t="s">
        <v>251</v>
      </c>
      <c r="M137" s="406">
        <f t="shared" si="38"/>
        <v>2</v>
      </c>
    </row>
    <row r="138" spans="1:14" ht="13.5" thickBot="1" x14ac:dyDescent="0.25">
      <c r="A138" s="131" t="s">
        <v>388</v>
      </c>
      <c r="B138" s="150"/>
      <c r="D138" s="151"/>
      <c r="F138" s="181"/>
      <c r="H138" s="194"/>
      <c r="J138" s="237"/>
      <c r="L138" s="407"/>
    </row>
    <row r="139" spans="1:14" x14ac:dyDescent="0.2">
      <c r="A139" s="113" t="s">
        <v>389</v>
      </c>
      <c r="B139" s="141" t="s">
        <v>205</v>
      </c>
      <c r="C139" s="142">
        <f>IF(B139="Y", 2, 0)</f>
        <v>0</v>
      </c>
      <c r="D139" s="143" t="s">
        <v>205</v>
      </c>
      <c r="E139" s="142">
        <f>IF(D139="Y", 2, 0)</f>
        <v>0</v>
      </c>
      <c r="F139" s="178" t="s">
        <v>205</v>
      </c>
      <c r="G139" s="142">
        <f>IF(F139="Y", 2, 0)</f>
        <v>0</v>
      </c>
      <c r="H139" s="191" t="s">
        <v>205</v>
      </c>
      <c r="I139" s="142">
        <f>IF(H139="Y", 2, 0)</f>
        <v>0</v>
      </c>
      <c r="J139" s="217" t="s">
        <v>205</v>
      </c>
      <c r="K139" s="213">
        <f>IF(J139="Y", 2, 0)</f>
        <v>0</v>
      </c>
      <c r="L139" s="401" t="s">
        <v>251</v>
      </c>
      <c r="M139" s="402">
        <f>IF(L139="Y", 2, 0)</f>
        <v>2</v>
      </c>
      <c r="N139" s="136"/>
    </row>
    <row r="140" spans="1:14" x14ac:dyDescent="0.2">
      <c r="A140" s="102" t="s">
        <v>390</v>
      </c>
      <c r="B140" s="144" t="s">
        <v>205</v>
      </c>
      <c r="C140" s="145">
        <f>IF(B140="Y", 1, 0)</f>
        <v>0</v>
      </c>
      <c r="D140" s="146" t="s">
        <v>205</v>
      </c>
      <c r="E140" s="145">
        <f>IF(D140="Y", 1, 0)</f>
        <v>0</v>
      </c>
      <c r="F140" s="179" t="s">
        <v>205</v>
      </c>
      <c r="G140" s="145">
        <f>IF(F140="Y", 1, 0)</f>
        <v>0</v>
      </c>
      <c r="H140" s="192" t="s">
        <v>205</v>
      </c>
      <c r="I140" s="145">
        <f>IF(H140="Y", 1, 0)</f>
        <v>0</v>
      </c>
      <c r="J140" s="224" t="s">
        <v>205</v>
      </c>
      <c r="K140" s="220">
        <f>IF(J140="Y", 1, 0)</f>
        <v>0</v>
      </c>
      <c r="L140" s="403" t="s">
        <v>251</v>
      </c>
      <c r="M140" s="404">
        <f>IF(L140="Y", 1, 0)</f>
        <v>1</v>
      </c>
    </row>
    <row r="141" spans="1:14" x14ac:dyDescent="0.2">
      <c r="A141" s="102" t="s">
        <v>391</v>
      </c>
      <c r="B141" s="144" t="s">
        <v>205</v>
      </c>
      <c r="C141" s="145">
        <f>IF(B141="Y", 1, 0)</f>
        <v>0</v>
      </c>
      <c r="D141" s="146" t="s">
        <v>205</v>
      </c>
      <c r="E141" s="145">
        <f>IF(D141="Y", 1, 0)</f>
        <v>0</v>
      </c>
      <c r="F141" s="179" t="s">
        <v>205</v>
      </c>
      <c r="G141" s="145">
        <f>IF(F141="Y", 1, 0)</f>
        <v>0</v>
      </c>
      <c r="H141" s="192" t="s">
        <v>205</v>
      </c>
      <c r="I141" s="145">
        <f>IF(H141="Y", 1, 0)</f>
        <v>0</v>
      </c>
      <c r="J141" s="224" t="s">
        <v>205</v>
      </c>
      <c r="K141" s="220">
        <f>IF(J141="Y", 1, 0)</f>
        <v>0</v>
      </c>
      <c r="L141" s="403" t="s">
        <v>251</v>
      </c>
      <c r="M141" s="404">
        <f>IF(L141="Y", 1, 0)</f>
        <v>1</v>
      </c>
    </row>
    <row r="142" spans="1:14" x14ac:dyDescent="0.2">
      <c r="A142" s="102" t="s">
        <v>392</v>
      </c>
      <c r="B142" s="144" t="s">
        <v>205</v>
      </c>
      <c r="C142" s="145">
        <f t="shared" ref="C142:C146" si="39">IF(B142="Y", 2, 0)</f>
        <v>0</v>
      </c>
      <c r="D142" s="146" t="s">
        <v>205</v>
      </c>
      <c r="E142" s="145">
        <f t="shared" ref="E142:E146" si="40">IF(D142="Y", 2, 0)</f>
        <v>0</v>
      </c>
      <c r="F142" s="179" t="s">
        <v>205</v>
      </c>
      <c r="G142" s="145">
        <f t="shared" ref="G142:G146" si="41">IF(F142="Y", 2, 0)</f>
        <v>0</v>
      </c>
      <c r="H142" s="192" t="s">
        <v>205</v>
      </c>
      <c r="I142" s="145">
        <f t="shared" ref="I142:I146" si="42">IF(H142="Y", 2, 0)</f>
        <v>0</v>
      </c>
      <c r="J142" s="224" t="s">
        <v>205</v>
      </c>
      <c r="K142" s="220">
        <f t="shared" ref="K142:K146" si="43">IF(J142="Y", 2, 0)</f>
        <v>0</v>
      </c>
      <c r="L142" s="403" t="s">
        <v>205</v>
      </c>
      <c r="M142" s="404">
        <f t="shared" ref="M142:M146" si="44">IF(L142="Y", 2, 0)</f>
        <v>0</v>
      </c>
    </row>
    <row r="143" spans="1:14" x14ac:dyDescent="0.2">
      <c r="A143" s="102" t="s">
        <v>393</v>
      </c>
      <c r="B143" s="144" t="s">
        <v>205</v>
      </c>
      <c r="C143" s="145">
        <f>IF(B143="Y", 1, 0)</f>
        <v>0</v>
      </c>
      <c r="D143" s="146" t="s">
        <v>205</v>
      </c>
      <c r="E143" s="145">
        <f>IF(D143="Y", 1, 0)</f>
        <v>0</v>
      </c>
      <c r="F143" s="179" t="s">
        <v>205</v>
      </c>
      <c r="G143" s="145">
        <f>IF(F143="Y", 1, 0)</f>
        <v>0</v>
      </c>
      <c r="H143" s="192" t="s">
        <v>205</v>
      </c>
      <c r="I143" s="145">
        <f>IF(H143="Y", 1, 0)</f>
        <v>0</v>
      </c>
      <c r="J143" s="224" t="s">
        <v>205</v>
      </c>
      <c r="K143" s="220">
        <f>IF(J143="Y", 1, 0)</f>
        <v>0</v>
      </c>
      <c r="L143" s="403" t="s">
        <v>251</v>
      </c>
      <c r="M143" s="404">
        <f>IF(L143="Y", 1, 0)</f>
        <v>1</v>
      </c>
    </row>
    <row r="144" spans="1:14" x14ac:dyDescent="0.2">
      <c r="A144" s="102" t="s">
        <v>394</v>
      </c>
      <c r="B144" s="144" t="s">
        <v>205</v>
      </c>
      <c r="C144" s="145">
        <f>IF(B144="Y", 1, 0)</f>
        <v>0</v>
      </c>
      <c r="D144" s="146" t="s">
        <v>205</v>
      </c>
      <c r="E144" s="145">
        <f>IF(D144="Y", 1, 0)</f>
        <v>0</v>
      </c>
      <c r="F144" s="179" t="s">
        <v>205</v>
      </c>
      <c r="G144" s="145">
        <f>IF(F144="Y", 1, 0)</f>
        <v>0</v>
      </c>
      <c r="H144" s="192" t="s">
        <v>205</v>
      </c>
      <c r="I144" s="145">
        <f>IF(H144="Y", 1, 0)</f>
        <v>0</v>
      </c>
      <c r="J144" s="224" t="s">
        <v>205</v>
      </c>
      <c r="K144" s="220">
        <f>IF(J144="Y", 1, 0)</f>
        <v>0</v>
      </c>
      <c r="L144" s="403" t="s">
        <v>205</v>
      </c>
      <c r="M144" s="404">
        <f>IF(L144="Y", 1, 0)</f>
        <v>0</v>
      </c>
    </row>
    <row r="145" spans="1:15" x14ac:dyDescent="0.2">
      <c r="A145" s="102" t="s">
        <v>395</v>
      </c>
      <c r="B145" s="144" t="s">
        <v>205</v>
      </c>
      <c r="C145" s="145">
        <f t="shared" si="39"/>
        <v>0</v>
      </c>
      <c r="D145" s="146" t="s">
        <v>205</v>
      </c>
      <c r="E145" s="145">
        <f t="shared" si="40"/>
        <v>0</v>
      </c>
      <c r="F145" s="179" t="s">
        <v>205</v>
      </c>
      <c r="G145" s="145">
        <f t="shared" si="41"/>
        <v>0</v>
      </c>
      <c r="H145" s="192" t="s">
        <v>205</v>
      </c>
      <c r="I145" s="145">
        <f t="shared" si="42"/>
        <v>0</v>
      </c>
      <c r="J145" s="224" t="s">
        <v>205</v>
      </c>
      <c r="K145" s="220">
        <f t="shared" si="43"/>
        <v>0</v>
      </c>
      <c r="L145" s="403" t="s">
        <v>205</v>
      </c>
      <c r="M145" s="404">
        <f t="shared" si="44"/>
        <v>0</v>
      </c>
    </row>
    <row r="146" spans="1:15" ht="13.5" thickBot="1" x14ac:dyDescent="0.25">
      <c r="A146" s="122" t="s">
        <v>396</v>
      </c>
      <c r="B146" s="147" t="s">
        <v>205</v>
      </c>
      <c r="C146" s="148">
        <f t="shared" si="39"/>
        <v>0</v>
      </c>
      <c r="D146" s="149" t="s">
        <v>205</v>
      </c>
      <c r="E146" s="148">
        <f t="shared" si="40"/>
        <v>0</v>
      </c>
      <c r="F146" s="180" t="s">
        <v>205</v>
      </c>
      <c r="G146" s="148">
        <f t="shared" si="41"/>
        <v>0</v>
      </c>
      <c r="H146" s="193" t="s">
        <v>205</v>
      </c>
      <c r="I146" s="148">
        <f t="shared" si="42"/>
        <v>0</v>
      </c>
      <c r="J146" s="231" t="s">
        <v>205</v>
      </c>
      <c r="K146" s="227">
        <f t="shared" si="43"/>
        <v>0</v>
      </c>
      <c r="L146" s="405" t="s">
        <v>205</v>
      </c>
      <c r="M146" s="406">
        <f t="shared" si="44"/>
        <v>0</v>
      </c>
    </row>
    <row r="147" spans="1:15" ht="13.5" thickBot="1" x14ac:dyDescent="0.25">
      <c r="A147" s="131" t="s">
        <v>397</v>
      </c>
      <c r="B147" s="150"/>
      <c r="D147" s="151"/>
      <c r="F147" s="181"/>
      <c r="H147" s="194"/>
      <c r="J147" s="237"/>
      <c r="L147" s="407"/>
    </row>
    <row r="148" spans="1:15" x14ac:dyDescent="0.2">
      <c r="A148" s="113" t="s">
        <v>398</v>
      </c>
      <c r="B148" s="141" t="s">
        <v>205</v>
      </c>
      <c r="C148" s="142">
        <f>IF(B148="Y", 1, 0)</f>
        <v>0</v>
      </c>
      <c r="D148" s="143" t="s">
        <v>205</v>
      </c>
      <c r="E148" s="142">
        <f>IF(D148="Y", 1, 0)</f>
        <v>0</v>
      </c>
      <c r="F148" s="178" t="s">
        <v>205</v>
      </c>
      <c r="G148" s="142">
        <f>IF(F148="Y", 1, 0)</f>
        <v>0</v>
      </c>
      <c r="H148" s="191" t="s">
        <v>205</v>
      </c>
      <c r="I148" s="142">
        <f>IF(H148="Y", 1, 0)</f>
        <v>0</v>
      </c>
      <c r="J148" s="217" t="s">
        <v>205</v>
      </c>
      <c r="K148" s="213">
        <f>IF(J148="Y", 1, 0)</f>
        <v>0</v>
      </c>
      <c r="L148" s="401" t="s">
        <v>251</v>
      </c>
      <c r="M148" s="402">
        <f>IF(L148="Y", 1, 0)</f>
        <v>1</v>
      </c>
    </row>
    <row r="149" spans="1:15" ht="13.5" thickBot="1" x14ac:dyDescent="0.25">
      <c r="A149" s="122" t="s">
        <v>399</v>
      </c>
      <c r="B149" s="147" t="s">
        <v>205</v>
      </c>
      <c r="C149" s="148">
        <f>IF(B149="Y", 1, 0)</f>
        <v>0</v>
      </c>
      <c r="D149" s="149" t="s">
        <v>205</v>
      </c>
      <c r="E149" s="148">
        <f>IF(D149="Y", 1, 0)</f>
        <v>0</v>
      </c>
      <c r="F149" s="180" t="s">
        <v>205</v>
      </c>
      <c r="G149" s="148">
        <f>IF(F149="Y", 1, 0)</f>
        <v>0</v>
      </c>
      <c r="H149" s="193" t="s">
        <v>205</v>
      </c>
      <c r="I149" s="148">
        <f>IF(H149="Y", 1, 0)</f>
        <v>0</v>
      </c>
      <c r="J149" s="231" t="s">
        <v>205</v>
      </c>
      <c r="K149" s="227">
        <f>IF(J149="Y", 1, 0)</f>
        <v>0</v>
      </c>
      <c r="L149" s="405" t="s">
        <v>205</v>
      </c>
      <c r="M149" s="406">
        <f>IF(L149="Y", 1, 0)</f>
        <v>0</v>
      </c>
    </row>
    <row r="150" spans="1:15" x14ac:dyDescent="0.2">
      <c r="A150" s="88"/>
      <c r="N150" s="88"/>
      <c r="O150" s="88"/>
    </row>
    <row r="151" spans="1:15" x14ac:dyDescent="0.2">
      <c r="A151" s="137" t="s">
        <v>400</v>
      </c>
      <c r="C151" s="89">
        <f>SUM(C2:C149)</f>
        <v>0</v>
      </c>
      <c r="E151" s="89">
        <f>SUM(E2:E149)</f>
        <v>0</v>
      </c>
      <c r="G151" s="89">
        <f>SUM(G2:G149)</f>
        <v>0</v>
      </c>
      <c r="I151" s="89">
        <f>SUM(I2:I133)</f>
        <v>0</v>
      </c>
      <c r="K151" s="211">
        <f>SUM(K2:K133)</f>
        <v>0</v>
      </c>
      <c r="M151" s="400">
        <f>SUM(M2:M149)</f>
        <v>16</v>
      </c>
    </row>
    <row r="152" spans="1:15" x14ac:dyDescent="0.2">
      <c r="A152" s="137" t="s">
        <v>401</v>
      </c>
      <c r="C152" s="89">
        <v>148</v>
      </c>
      <c r="E152" s="89">
        <v>143</v>
      </c>
      <c r="G152" s="89">
        <v>128</v>
      </c>
      <c r="I152" s="89">
        <v>114</v>
      </c>
      <c r="K152" s="211">
        <v>99</v>
      </c>
      <c r="M152" s="400">
        <v>53</v>
      </c>
    </row>
    <row r="153" spans="1:15" x14ac:dyDescent="0.2">
      <c r="A153" s="137" t="s">
        <v>402</v>
      </c>
      <c r="C153" s="163">
        <f>C151/C152</f>
        <v>0</v>
      </c>
      <c r="E153" s="163">
        <f>E151/E152</f>
        <v>0</v>
      </c>
      <c r="G153" s="186">
        <f>G151/G152</f>
        <v>0</v>
      </c>
      <c r="I153" s="163">
        <f>I151/I152</f>
        <v>0</v>
      </c>
      <c r="K153" s="264">
        <f>K151/K152</f>
        <v>0</v>
      </c>
      <c r="M153" s="408">
        <f>M151/M152</f>
        <v>0.30188679245283018</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FF54714C-1FCA-4229-8AA7-48C959D7AC98}">
      <formula1>"-,Y"</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28D15-CE63-46F6-A7CA-F6F7FA8B5101}">
  <dimension ref="A1:M100"/>
  <sheetViews>
    <sheetView zoomScale="60" zoomScaleNormal="60" workbookViewId="0">
      <selection activeCell="A26" sqref="A26"/>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792</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75" t="s">
        <v>218</v>
      </c>
      <c r="E5" s="275" t="s">
        <v>220</v>
      </c>
      <c r="F5" s="274" t="s">
        <v>251</v>
      </c>
      <c r="G5" s="272">
        <f>IF(F5="Y", 'read first'!$B$23, 0)</f>
        <v>2.2229999999999999</v>
      </c>
      <c r="H5" s="266" t="s">
        <v>217</v>
      </c>
      <c r="I5" s="266"/>
    </row>
    <row r="6" spans="2:9" ht="30" x14ac:dyDescent="0.25">
      <c r="B6" s="552"/>
      <c r="C6" s="548"/>
      <c r="D6" s="275" t="s">
        <v>179</v>
      </c>
      <c r="E6" s="275" t="s">
        <v>221</v>
      </c>
      <c r="F6" s="274" t="s">
        <v>251</v>
      </c>
      <c r="G6" s="272">
        <f>IF(F6="Y", 'read first'!$B$23, 0)</f>
        <v>2.2229999999999999</v>
      </c>
      <c r="H6" s="266" t="s">
        <v>196</v>
      </c>
      <c r="I6" s="266"/>
    </row>
    <row r="7" spans="2:9" ht="58.5" customHeight="1" x14ac:dyDescent="0.25">
      <c r="B7" s="266" t="s">
        <v>10</v>
      </c>
      <c r="C7" s="19" t="s">
        <v>11</v>
      </c>
      <c r="D7" s="275" t="s">
        <v>12</v>
      </c>
      <c r="E7" s="275" t="s">
        <v>222</v>
      </c>
      <c r="F7" s="274" t="s">
        <v>251</v>
      </c>
      <c r="G7" s="272">
        <f>IF(F7="Y", 'read first'!$B$23, 0)</f>
        <v>2.2229999999999999</v>
      </c>
      <c r="H7" s="266" t="s">
        <v>176</v>
      </c>
      <c r="I7" s="266"/>
    </row>
    <row r="8" spans="2:9" ht="40.5" customHeight="1" x14ac:dyDescent="0.25">
      <c r="B8" s="551" t="s">
        <v>14</v>
      </c>
      <c r="C8" s="19" t="s">
        <v>15</v>
      </c>
      <c r="D8" s="275" t="s">
        <v>197</v>
      </c>
      <c r="E8" s="275" t="s">
        <v>223</v>
      </c>
      <c r="F8" s="274" t="s">
        <v>251</v>
      </c>
      <c r="G8" s="272">
        <f>IF(F8="Y", 'read first'!$B$23, 0)</f>
        <v>2.2229999999999999</v>
      </c>
      <c r="H8" s="266" t="s">
        <v>16</v>
      </c>
      <c r="I8" s="266"/>
    </row>
    <row r="9" spans="2:9" ht="36.75" customHeight="1" x14ac:dyDescent="0.25">
      <c r="B9" s="552"/>
      <c r="C9" s="19" t="s">
        <v>17</v>
      </c>
      <c r="D9" s="275" t="s">
        <v>180</v>
      </c>
      <c r="E9" s="275" t="s">
        <v>224</v>
      </c>
      <c r="F9" s="274" t="s">
        <v>250</v>
      </c>
      <c r="G9" s="272">
        <f>IF(F9="Y", 'read first'!$B$23, 0)</f>
        <v>0</v>
      </c>
      <c r="H9" s="266" t="s">
        <v>18</v>
      </c>
      <c r="I9" s="266"/>
    </row>
    <row r="10" spans="2:9" ht="46.5" customHeight="1" x14ac:dyDescent="0.25">
      <c r="B10" s="266" t="s">
        <v>19</v>
      </c>
      <c r="C10" s="19" t="s">
        <v>20</v>
      </c>
      <c r="D10" s="275" t="s">
        <v>415</v>
      </c>
      <c r="E10" s="275" t="s">
        <v>225</v>
      </c>
      <c r="F10" s="274" t="s">
        <v>250</v>
      </c>
      <c r="G10" s="272">
        <f>IF(F10="Y", 'read first'!$B$23, 0)</f>
        <v>0</v>
      </c>
      <c r="H10" s="266" t="s">
        <v>175</v>
      </c>
      <c r="I10" s="266"/>
    </row>
    <row r="11" spans="2:9" ht="30" x14ac:dyDescent="0.25">
      <c r="B11" s="554" t="s">
        <v>22</v>
      </c>
      <c r="C11" s="19" t="s">
        <v>23</v>
      </c>
      <c r="D11" s="275" t="s">
        <v>24</v>
      </c>
      <c r="E11" s="275" t="s">
        <v>226</v>
      </c>
      <c r="F11" s="274" t="s">
        <v>251</v>
      </c>
      <c r="G11" s="272">
        <f>IF(F11="Y", 'read first'!$B$23, 0)</f>
        <v>2.2229999999999999</v>
      </c>
      <c r="H11" s="266" t="s">
        <v>25</v>
      </c>
      <c r="I11" s="266"/>
    </row>
    <row r="12" spans="2:9" ht="93.75" customHeight="1" x14ac:dyDescent="0.25">
      <c r="B12" s="554"/>
      <c r="C12" s="266" t="s">
        <v>26</v>
      </c>
      <c r="D12" s="20" t="s">
        <v>198</v>
      </c>
      <c r="E12" s="20" t="s">
        <v>227</v>
      </c>
      <c r="F12" s="35" t="s">
        <v>251</v>
      </c>
      <c r="G12" s="272">
        <f>IF(F12="Y", 'read first'!$B$23, 0)</f>
        <v>2.2229999999999999</v>
      </c>
      <c r="H12" s="31" t="s">
        <v>177</v>
      </c>
      <c r="I12" s="391" t="s">
        <v>666</v>
      </c>
    </row>
    <row r="13" spans="2:9" ht="55.5" customHeight="1" x14ac:dyDescent="0.25">
      <c r="B13" s="266" t="s">
        <v>28</v>
      </c>
      <c r="C13" s="19" t="s">
        <v>29</v>
      </c>
      <c r="D13" s="20" t="s">
        <v>199</v>
      </c>
      <c r="E13" s="20" t="s">
        <v>227</v>
      </c>
      <c r="F13" s="35" t="s">
        <v>250</v>
      </c>
      <c r="G13" s="272">
        <f>IF(F13="Y", 'read first'!$B$23, 0)</f>
        <v>0</v>
      </c>
      <c r="H13" s="31" t="s">
        <v>30</v>
      </c>
      <c r="I13" s="391" t="s">
        <v>667</v>
      </c>
    </row>
    <row r="14" spans="2:9" x14ac:dyDescent="0.25">
      <c r="D14" s="21" t="s">
        <v>31</v>
      </c>
      <c r="E14" s="21"/>
      <c r="G14" s="272">
        <f>SUM(G5:G13)</f>
        <v>13.337999999999997</v>
      </c>
    </row>
    <row r="15" spans="2:9" x14ac:dyDescent="0.25">
      <c r="D15" s="21"/>
      <c r="E15" s="21"/>
      <c r="G15" s="22">
        <f>G14/'read first'!$B$24</f>
        <v>0.66666666666666663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68" t="s">
        <v>182</v>
      </c>
      <c r="E19" s="268" t="s">
        <v>228</v>
      </c>
      <c r="F19" s="274" t="s">
        <v>251</v>
      </c>
      <c r="G19" s="269">
        <f>IF(F19="Y", 'read first'!$C$23, 0)</f>
        <v>1.65</v>
      </c>
      <c r="H19" s="267" t="s">
        <v>200</v>
      </c>
      <c r="I19" s="267"/>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70"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70" t="s">
        <v>431</v>
      </c>
      <c r="I23" s="393" t="s">
        <v>668</v>
      </c>
    </row>
    <row r="24" spans="2:9" ht="51" customHeight="1" x14ac:dyDescent="0.25">
      <c r="B24" s="543"/>
      <c r="C24" s="547"/>
      <c r="D24" s="56" t="s">
        <v>43</v>
      </c>
      <c r="E24" s="56" t="s">
        <v>227</v>
      </c>
      <c r="F24" s="35" t="s">
        <v>512</v>
      </c>
      <c r="G24" s="57" cm="1">
        <f t="array" ref="G24">_xlfn.IFS(F24="H", 'read first'!I23, F24="M",'read first'!I24, F24="L",'read first'!I25, F24="neg",'read first'!I26)</f>
        <v>1.65</v>
      </c>
      <c r="H24" s="53" t="s">
        <v>206</v>
      </c>
      <c r="I24" s="549" t="s">
        <v>669</v>
      </c>
    </row>
    <row r="25" spans="2:9" ht="36" customHeight="1" x14ac:dyDescent="0.25">
      <c r="B25" s="543"/>
      <c r="C25" s="548"/>
      <c r="D25" s="27" t="s">
        <v>201</v>
      </c>
      <c r="E25" s="27" t="s">
        <v>227</v>
      </c>
      <c r="F25" s="35" t="s">
        <v>251</v>
      </c>
      <c r="G25" s="272">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272">
        <f>IF(F29="Y", 0.83, 0)</f>
        <v>0.83</v>
      </c>
      <c r="H29" s="577" t="s">
        <v>167</v>
      </c>
      <c r="I29" s="578" t="s">
        <v>670</v>
      </c>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274" t="s">
        <v>251</v>
      </c>
      <c r="G32" s="272">
        <f>IF(F32="Y",'read first'!$C$23, 0)</f>
        <v>1.65</v>
      </c>
      <c r="H32" s="554" t="s">
        <v>166</v>
      </c>
      <c r="I32" s="554"/>
    </row>
    <row r="33" spans="2:9" ht="57.95" customHeight="1" x14ac:dyDescent="0.25">
      <c r="B33" s="543"/>
      <c r="C33" s="547"/>
      <c r="D33" s="30" t="s">
        <v>57</v>
      </c>
      <c r="E33" s="30" t="s">
        <v>232</v>
      </c>
      <c r="F33" s="274" t="s">
        <v>251</v>
      </c>
      <c r="G33" s="272">
        <f>IF(F33="Y", 'read first'!$C$23, 0)</f>
        <v>1.65</v>
      </c>
      <c r="H33" s="554"/>
      <c r="I33" s="554"/>
    </row>
    <row r="34" spans="2:9" ht="52.5" customHeight="1" x14ac:dyDescent="0.25">
      <c r="B34" s="543"/>
      <c r="C34" s="548"/>
      <c r="D34" s="30" t="s">
        <v>184</v>
      </c>
      <c r="E34" s="30" t="s">
        <v>233</v>
      </c>
      <c r="F34" s="274" t="s">
        <v>251</v>
      </c>
      <c r="G34" s="272">
        <f>IF(F34="Y", 'read first'!$C$23, 0)</f>
        <v>1.65</v>
      </c>
      <c r="H34" s="554"/>
      <c r="I34" s="554"/>
    </row>
    <row r="35" spans="2:9" ht="38.1" customHeight="1" x14ac:dyDescent="0.25">
      <c r="B35" s="543"/>
      <c r="C35" s="270" t="s">
        <v>58</v>
      </c>
      <c r="D35" s="28" t="s">
        <v>59</v>
      </c>
      <c r="E35" s="28" t="s">
        <v>227</v>
      </c>
      <c r="F35" s="35" t="s">
        <v>251</v>
      </c>
      <c r="G35" s="272">
        <f>IF(F35="Y", 'read first'!$C$23, 0)</f>
        <v>1.65</v>
      </c>
      <c r="H35" s="31" t="s">
        <v>203</v>
      </c>
      <c r="I35" s="391" t="s">
        <v>671</v>
      </c>
    </row>
    <row r="36" spans="2:9" ht="60" customHeight="1" x14ac:dyDescent="0.25">
      <c r="B36" s="270" t="s">
        <v>60</v>
      </c>
      <c r="C36" s="19" t="s">
        <v>61</v>
      </c>
      <c r="D36" s="30" t="s">
        <v>62</v>
      </c>
      <c r="E36" s="30" t="s">
        <v>234</v>
      </c>
      <c r="F36" s="274" t="s">
        <v>251</v>
      </c>
      <c r="G36" s="272">
        <f>IF(F36="Y", 'read first'!$C$23, 0)</f>
        <v>1.65</v>
      </c>
      <c r="H36" s="266" t="s">
        <v>178</v>
      </c>
      <c r="I36" s="391"/>
    </row>
    <row r="37" spans="2:9" x14ac:dyDescent="0.25">
      <c r="D37" s="21" t="s">
        <v>31</v>
      </c>
      <c r="E37" s="21"/>
      <c r="G37" s="272">
        <f>SUM(G19:G36)</f>
        <v>18.16</v>
      </c>
    </row>
    <row r="38" spans="2:9" x14ac:dyDescent="0.25">
      <c r="D38" s="21"/>
      <c r="E38" s="21"/>
      <c r="G38" s="22">
        <f>G37/'read first'!$C$24</f>
        <v>0.9171717171717173</v>
      </c>
      <c r="I38" s="10"/>
    </row>
    <row r="39" spans="2:9" x14ac:dyDescent="0.25">
      <c r="D39" s="21"/>
      <c r="E39" s="21"/>
      <c r="G39" s="23"/>
      <c r="I39" s="13" t="s">
        <v>137</v>
      </c>
    </row>
    <row r="40" spans="2:9" ht="18.75" x14ac:dyDescent="0.3">
      <c r="B40" s="24" t="s">
        <v>63</v>
      </c>
      <c r="C40" s="7"/>
      <c r="D40" s="7"/>
      <c r="E40" s="7"/>
      <c r="F40" s="7"/>
      <c r="G40" s="8"/>
      <c r="H40" s="25"/>
      <c r="I40" s="391"/>
    </row>
    <row r="41" spans="2:9" x14ac:dyDescent="0.25">
      <c r="B41" s="15" t="s">
        <v>1</v>
      </c>
      <c r="C41" s="13" t="s">
        <v>2</v>
      </c>
      <c r="D41" s="13" t="s">
        <v>64</v>
      </c>
      <c r="E41" s="13"/>
      <c r="F41" s="13" t="s">
        <v>4</v>
      </c>
      <c r="G41" s="14">
        <f>G40*9</f>
        <v>0</v>
      </c>
      <c r="H41" s="13" t="s">
        <v>5</v>
      </c>
      <c r="I41" s="391"/>
    </row>
    <row r="42" spans="2:9" ht="35.25" customHeight="1" x14ac:dyDescent="0.25">
      <c r="B42" s="555" t="s">
        <v>65</v>
      </c>
      <c r="C42" s="19" t="s">
        <v>66</v>
      </c>
      <c r="D42" s="275" t="s">
        <v>67</v>
      </c>
      <c r="E42" s="275" t="s">
        <v>235</v>
      </c>
      <c r="F42" s="274" t="s">
        <v>251</v>
      </c>
      <c r="G42" s="272">
        <f>IF(F42="Y", 'read first'!$D$23, 0)</f>
        <v>2.2000000000000002</v>
      </c>
      <c r="H42" s="266" t="s">
        <v>68</v>
      </c>
      <c r="I42" s="391"/>
    </row>
    <row r="43" spans="2:9" ht="30" customHeight="1" x14ac:dyDescent="0.25">
      <c r="B43" s="549"/>
      <c r="C43" s="19" t="s">
        <v>69</v>
      </c>
      <c r="D43" s="273" t="s">
        <v>70</v>
      </c>
      <c r="E43" s="74" t="s">
        <v>227</v>
      </c>
      <c r="F43" s="274" t="s">
        <v>250</v>
      </c>
      <c r="G43" s="272">
        <f>IF(F43="Y", 'read first'!$D$23, 0)</f>
        <v>0</v>
      </c>
      <c r="H43" s="266" t="s">
        <v>71</v>
      </c>
      <c r="I43" s="391"/>
    </row>
    <row r="44" spans="2:9" ht="30" customHeight="1" x14ac:dyDescent="0.25">
      <c r="B44" s="550"/>
      <c r="C44" s="19" t="s">
        <v>72</v>
      </c>
      <c r="D44" s="275" t="s">
        <v>73</v>
      </c>
      <c r="E44" s="275" t="s">
        <v>227</v>
      </c>
      <c r="F44" s="274" t="s">
        <v>250</v>
      </c>
      <c r="G44" s="272">
        <f>IF(F44="Y", 'read first'!$D$23, 0)</f>
        <v>0</v>
      </c>
      <c r="H44" s="266" t="s">
        <v>74</v>
      </c>
      <c r="I44" s="391" t="s">
        <v>672</v>
      </c>
    </row>
    <row r="45" spans="2:9" ht="30" x14ac:dyDescent="0.25">
      <c r="B45" s="270" t="s">
        <v>75</v>
      </c>
      <c r="C45" s="19" t="s">
        <v>76</v>
      </c>
      <c r="D45" s="275" t="s">
        <v>77</v>
      </c>
      <c r="E45" s="275" t="s">
        <v>227</v>
      </c>
      <c r="F45" s="274" t="s">
        <v>251</v>
      </c>
      <c r="G45" s="272">
        <f>IF(F45="Y", 'read first'!$D$23, 0)</f>
        <v>2.2000000000000002</v>
      </c>
      <c r="H45" s="266" t="s">
        <v>78</v>
      </c>
      <c r="I45" s="391"/>
    </row>
    <row r="46" spans="2:9" ht="37.5" customHeight="1" x14ac:dyDescent="0.25">
      <c r="B46" s="33" t="s">
        <v>79</v>
      </c>
      <c r="C46" s="33" t="s">
        <v>80</v>
      </c>
      <c r="D46" s="34" t="s">
        <v>81</v>
      </c>
      <c r="E46" s="34" t="s">
        <v>227</v>
      </c>
      <c r="F46" s="274" t="s">
        <v>251</v>
      </c>
      <c r="G46" s="272">
        <f>IF(F46="Y", 'read first'!$D$23, 0)</f>
        <v>2.2000000000000002</v>
      </c>
      <c r="H46" s="31" t="s">
        <v>165</v>
      </c>
      <c r="I46" s="391"/>
    </row>
    <row r="47" spans="2:9" ht="69" customHeight="1" x14ac:dyDescent="0.25">
      <c r="B47" s="270" t="s">
        <v>82</v>
      </c>
      <c r="C47" s="19" t="s">
        <v>83</v>
      </c>
      <c r="D47" s="275" t="s">
        <v>84</v>
      </c>
      <c r="E47" s="275" t="s">
        <v>227</v>
      </c>
      <c r="F47" s="274" t="s">
        <v>251</v>
      </c>
      <c r="G47" s="272">
        <f>IF(F47="Y", 'read first'!$D$23, 0)</f>
        <v>2.2000000000000002</v>
      </c>
      <c r="H47" s="266" t="s">
        <v>85</v>
      </c>
      <c r="I47" s="391"/>
    </row>
    <row r="48" spans="2:9" ht="30" x14ac:dyDescent="0.25">
      <c r="B48" s="270" t="s">
        <v>86</v>
      </c>
      <c r="C48" s="19" t="s">
        <v>87</v>
      </c>
      <c r="D48" s="275" t="s">
        <v>88</v>
      </c>
      <c r="E48" s="275" t="s">
        <v>236</v>
      </c>
      <c r="F48" s="274" t="s">
        <v>251</v>
      </c>
      <c r="G48" s="272">
        <f>IF(F48="Y", 'read first'!$D$23, 0)</f>
        <v>2.2000000000000002</v>
      </c>
      <c r="H48" s="266" t="s">
        <v>89</v>
      </c>
      <c r="I48" s="266"/>
    </row>
    <row r="49" spans="2:9" ht="45" x14ac:dyDescent="0.25">
      <c r="B49" s="270" t="s">
        <v>90</v>
      </c>
      <c r="C49" s="19" t="s">
        <v>91</v>
      </c>
      <c r="D49" s="275" t="s">
        <v>92</v>
      </c>
      <c r="E49" s="275" t="s">
        <v>237</v>
      </c>
      <c r="F49" s="274" t="s">
        <v>251</v>
      </c>
      <c r="G49" s="272">
        <f>IF(F49="Y", 'read first'!$D$23, 0)</f>
        <v>2.2000000000000002</v>
      </c>
      <c r="H49" s="266" t="s">
        <v>93</v>
      </c>
      <c r="I49" s="266"/>
    </row>
    <row r="50" spans="2:9" x14ac:dyDescent="0.25">
      <c r="B50" s="37"/>
      <c r="G50" s="272">
        <f>SUM(G42:G49)</f>
        <v>13.2</v>
      </c>
    </row>
    <row r="51" spans="2:9" x14ac:dyDescent="0.25">
      <c r="B51" s="37"/>
      <c r="G51" s="22">
        <f>G50/'read first'!$D$24</f>
        <v>0.66666666666666663</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75" t="s">
        <v>97</v>
      </c>
      <c r="E55" s="75" t="s">
        <v>227</v>
      </c>
      <c r="F55" s="274" t="s">
        <v>251</v>
      </c>
      <c r="G55" s="272">
        <f>IF(F55="Y", 'read first'!$E$23, 0)</f>
        <v>2.5</v>
      </c>
      <c r="H55" s="271" t="s">
        <v>98</v>
      </c>
      <c r="I55" s="271"/>
    </row>
    <row r="56" spans="2:9" ht="38.1" customHeight="1" x14ac:dyDescent="0.25">
      <c r="B56" s="543"/>
      <c r="C56" s="19" t="s">
        <v>99</v>
      </c>
      <c r="D56" s="275" t="s">
        <v>100</v>
      </c>
      <c r="E56" s="75" t="s">
        <v>227</v>
      </c>
      <c r="F56" s="274" t="s">
        <v>251</v>
      </c>
      <c r="G56" s="272">
        <f>IF(F56="Y", 'read first'!$E$23, 0)</f>
        <v>2.5</v>
      </c>
      <c r="H56" s="271" t="s">
        <v>101</v>
      </c>
      <c r="I56" s="271"/>
    </row>
    <row r="57" spans="2:9" ht="51" customHeight="1" x14ac:dyDescent="0.25">
      <c r="B57" s="270" t="s">
        <v>102</v>
      </c>
      <c r="C57" s="19" t="s">
        <v>44</v>
      </c>
      <c r="D57" s="275" t="s">
        <v>103</v>
      </c>
      <c r="E57" s="75" t="s">
        <v>227</v>
      </c>
      <c r="F57" s="39" t="s">
        <v>209</v>
      </c>
      <c r="G57" s="272">
        <f>G26</f>
        <v>1.65</v>
      </c>
      <c r="H57" s="271" t="s">
        <v>207</v>
      </c>
      <c r="I57" s="271"/>
    </row>
    <row r="58" spans="2:9" ht="49.5" customHeight="1" x14ac:dyDescent="0.25">
      <c r="B58" s="270" t="s">
        <v>104</v>
      </c>
      <c r="C58" s="19" t="s">
        <v>96</v>
      </c>
      <c r="D58" s="275" t="s">
        <v>131</v>
      </c>
      <c r="E58" s="75" t="s">
        <v>230</v>
      </c>
      <c r="F58" s="39" t="s">
        <v>210</v>
      </c>
      <c r="G58" s="272">
        <f>G29+G30</f>
        <v>1.66</v>
      </c>
      <c r="H58" s="271" t="s">
        <v>208</v>
      </c>
      <c r="I58" s="271"/>
    </row>
    <row r="59" spans="2:9" ht="37.5" customHeight="1" x14ac:dyDescent="0.25">
      <c r="B59" s="543" t="s">
        <v>105</v>
      </c>
      <c r="C59" s="19" t="s">
        <v>72</v>
      </c>
      <c r="D59" s="275" t="s">
        <v>106</v>
      </c>
      <c r="E59" s="75" t="s">
        <v>227</v>
      </c>
      <c r="F59" s="274" t="s">
        <v>250</v>
      </c>
      <c r="G59" s="272">
        <f>IF(F59="Y", 'read first'!$E$23, 0)</f>
        <v>0</v>
      </c>
      <c r="H59" s="271" t="s">
        <v>132</v>
      </c>
      <c r="I59" s="271"/>
    </row>
    <row r="60" spans="2:9" ht="38.1" customHeight="1" x14ac:dyDescent="0.25">
      <c r="B60" s="543"/>
      <c r="C60" s="19" t="s">
        <v>99</v>
      </c>
      <c r="D60" s="275" t="s">
        <v>133</v>
      </c>
      <c r="E60" s="75" t="s">
        <v>238</v>
      </c>
      <c r="F60" s="274" t="s">
        <v>251</v>
      </c>
      <c r="G60" s="272">
        <f>IF(F60="Y", 'read first'!$E$23, 0)</f>
        <v>2.5</v>
      </c>
      <c r="H60" s="271" t="s">
        <v>134</v>
      </c>
      <c r="I60" s="271"/>
    </row>
    <row r="61" spans="2:9" ht="30" x14ac:dyDescent="0.25">
      <c r="B61" s="270" t="s">
        <v>107</v>
      </c>
      <c r="C61" s="19" t="s">
        <v>108</v>
      </c>
      <c r="D61" s="275" t="s">
        <v>185</v>
      </c>
      <c r="E61" s="75" t="s">
        <v>239</v>
      </c>
      <c r="F61" s="274" t="s">
        <v>251</v>
      </c>
      <c r="G61" s="272">
        <f>IF(F61="Y", 'read first'!$E$23, 0)</f>
        <v>2.5</v>
      </c>
      <c r="H61" s="271" t="s">
        <v>135</v>
      </c>
      <c r="I61" s="271"/>
    </row>
    <row r="62" spans="2:9" ht="38.1" customHeight="1" x14ac:dyDescent="0.25">
      <c r="B62" s="270" t="s">
        <v>109</v>
      </c>
      <c r="C62" s="19" t="s">
        <v>110</v>
      </c>
      <c r="D62" s="275" t="s">
        <v>111</v>
      </c>
      <c r="E62" s="75" t="s">
        <v>227</v>
      </c>
      <c r="F62" s="274" t="s">
        <v>251</v>
      </c>
      <c r="G62" s="272">
        <f>IF(F62="Y", 'read first'!$E$23, 0)</f>
        <v>2.5</v>
      </c>
      <c r="H62" s="271" t="s">
        <v>136</v>
      </c>
      <c r="I62" s="271"/>
    </row>
    <row r="63" spans="2:9" x14ac:dyDescent="0.25">
      <c r="G63" s="272">
        <f>SUM(G55:G62)</f>
        <v>15.81</v>
      </c>
    </row>
    <row r="64" spans="2:9" x14ac:dyDescent="0.25">
      <c r="G64" s="41">
        <f>G63/'read first'!$E$24</f>
        <v>0.79049999999999998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70" t="s">
        <v>121</v>
      </c>
      <c r="C68" s="19" t="s">
        <v>170</v>
      </c>
      <c r="D68" s="275" t="s">
        <v>171</v>
      </c>
      <c r="E68" s="275" t="s">
        <v>226</v>
      </c>
      <c r="F68" s="274" t="str">
        <f>F11</f>
        <v>Y</v>
      </c>
      <c r="G68" s="272">
        <f>IF(F68="Y", 'read first'!$G$23, 0)</f>
        <v>2</v>
      </c>
      <c r="H68" s="270" t="s">
        <v>427</v>
      </c>
      <c r="I68" s="270"/>
    </row>
    <row r="69" spans="1:13" s="4" customFormat="1" ht="67.5" customHeight="1" x14ac:dyDescent="0.25">
      <c r="A69" s="3"/>
      <c r="B69" s="270" t="s">
        <v>122</v>
      </c>
      <c r="C69" s="19" t="s">
        <v>123</v>
      </c>
      <c r="D69" s="275" t="s">
        <v>124</v>
      </c>
      <c r="E69" s="275" t="s">
        <v>240</v>
      </c>
      <c r="F69" s="274" t="s">
        <v>251</v>
      </c>
      <c r="G69" s="272">
        <f>IF(F69="Y", 'read first'!$G$23, 0)</f>
        <v>2</v>
      </c>
      <c r="H69" s="270" t="s">
        <v>143</v>
      </c>
      <c r="I69" s="270"/>
      <c r="J69" s="59"/>
      <c r="K69" s="59"/>
      <c r="L69" s="59"/>
      <c r="M69" s="59"/>
    </row>
    <row r="70" spans="1:13" s="4" customFormat="1" ht="74.25" customHeight="1" x14ac:dyDescent="0.25">
      <c r="A70" s="3"/>
      <c r="B70" s="270" t="s">
        <v>125</v>
      </c>
      <c r="C70" s="19" t="s">
        <v>144</v>
      </c>
      <c r="D70" s="275" t="s">
        <v>126</v>
      </c>
      <c r="E70" s="275" t="s">
        <v>241</v>
      </c>
      <c r="F70" s="274" t="s">
        <v>251</v>
      </c>
      <c r="G70" s="272">
        <f>IF(F70="Y", 'read first'!$G$23, 0)</f>
        <v>2</v>
      </c>
      <c r="H70" s="270" t="s">
        <v>142</v>
      </c>
      <c r="I70" s="270"/>
      <c r="J70" s="59"/>
      <c r="K70" s="59"/>
      <c r="L70" s="59"/>
      <c r="M70" s="59"/>
    </row>
    <row r="71" spans="1:13" s="4" customFormat="1" ht="64.5" customHeight="1" x14ac:dyDescent="0.25">
      <c r="A71" s="3"/>
      <c r="B71" s="270" t="s">
        <v>127</v>
      </c>
      <c r="C71" s="19" t="s">
        <v>128</v>
      </c>
      <c r="D71" s="275" t="s">
        <v>129</v>
      </c>
      <c r="E71" s="275" t="s">
        <v>242</v>
      </c>
      <c r="F71" s="274" t="s">
        <v>251</v>
      </c>
      <c r="G71" s="272">
        <f>IF(F71="Y", 'read first'!$G$23, 0)</f>
        <v>2</v>
      </c>
      <c r="H71" s="270" t="s">
        <v>169</v>
      </c>
      <c r="I71" s="270"/>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72">
        <f>SUM(G68:G73)/2</f>
        <v>5</v>
      </c>
      <c r="H74" s="5"/>
      <c r="J74" s="59"/>
      <c r="K74" s="59"/>
      <c r="L74" s="59"/>
      <c r="M74" s="59"/>
    </row>
    <row r="75" spans="1:13" s="4" customFormat="1" x14ac:dyDescent="0.25">
      <c r="A75" s="3"/>
      <c r="B75" s="37"/>
      <c r="C75" s="3"/>
      <c r="D75" s="3"/>
      <c r="E75" s="3"/>
      <c r="F75" s="3"/>
      <c r="G75" s="22">
        <f>G74/'read first'!$G$24</f>
        <v>0.5</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577</v>
      </c>
    </row>
    <row r="79" spans="1:13" ht="30" x14ac:dyDescent="0.25">
      <c r="A79" s="270" t="s">
        <v>187</v>
      </c>
      <c r="B79" s="270" t="s">
        <v>114</v>
      </c>
      <c r="C79" s="36" t="s">
        <v>145</v>
      </c>
      <c r="D79" s="275" t="s">
        <v>164</v>
      </c>
      <c r="E79" s="275" t="s">
        <v>244</v>
      </c>
      <c r="F79" s="274" t="s">
        <v>251</v>
      </c>
      <c r="G79" s="44">
        <f>IF(F79="Y", 'read first'!$F$23, 0)</f>
        <v>2</v>
      </c>
      <c r="H79" s="45" t="s">
        <v>146</v>
      </c>
      <c r="I79" s="411"/>
    </row>
    <row r="80" spans="1:13" ht="45" x14ac:dyDescent="0.25">
      <c r="A80" s="267" t="s">
        <v>188</v>
      </c>
      <c r="B80" s="267" t="s">
        <v>115</v>
      </c>
      <c r="C80" s="36" t="s">
        <v>145</v>
      </c>
      <c r="D80" s="273" t="s">
        <v>116</v>
      </c>
      <c r="E80" s="273" t="s">
        <v>245</v>
      </c>
      <c r="F80" s="274" t="s">
        <v>250</v>
      </c>
      <c r="G80" s="44">
        <f>IF(F80="Y", 'read first'!$F$23, 0)</f>
        <v>0</v>
      </c>
      <c r="H80" s="47" t="s">
        <v>147</v>
      </c>
      <c r="I80" s="411"/>
    </row>
    <row r="81" spans="1:9" x14ac:dyDescent="0.25">
      <c r="A81" s="555" t="s">
        <v>189</v>
      </c>
      <c r="B81" s="587" t="s">
        <v>117</v>
      </c>
      <c r="C81" s="48" t="s">
        <v>118</v>
      </c>
      <c r="D81" s="275" t="s">
        <v>51</v>
      </c>
      <c r="E81" s="275" t="s">
        <v>246</v>
      </c>
      <c r="F81" s="274" t="str">
        <f>F29</f>
        <v>Y</v>
      </c>
      <c r="G81" s="44">
        <f>IF(F81="Y", 1, 0)</f>
        <v>1</v>
      </c>
      <c r="H81" s="551" t="s">
        <v>52</v>
      </c>
      <c r="I81" s="629"/>
    </row>
    <row r="82" spans="1:9" x14ac:dyDescent="0.25">
      <c r="A82" s="586"/>
      <c r="B82" s="588"/>
      <c r="C82" s="48" t="s">
        <v>119</v>
      </c>
      <c r="D82" s="582" t="s">
        <v>53</v>
      </c>
      <c r="E82" s="590" t="s">
        <v>247</v>
      </c>
      <c r="F82" s="590" t="str">
        <f>F30</f>
        <v>Y</v>
      </c>
      <c r="G82" s="593">
        <f t="shared" ref="G82:G83" si="0">IF(F82="Y", 1, 0)</f>
        <v>1</v>
      </c>
      <c r="H82" s="586"/>
      <c r="I82" s="630"/>
    </row>
    <row r="83" spans="1:9" x14ac:dyDescent="0.25">
      <c r="A83" s="586"/>
      <c r="B83" s="589"/>
      <c r="C83" s="48" t="s">
        <v>130</v>
      </c>
      <c r="D83" s="552"/>
      <c r="E83" s="591"/>
      <c r="F83" s="592"/>
      <c r="G83" s="594">
        <f t="shared" si="0"/>
        <v>0</v>
      </c>
      <c r="H83" s="552"/>
      <c r="I83" s="631"/>
    </row>
    <row r="84" spans="1:9" ht="58.5" customHeight="1" x14ac:dyDescent="0.25">
      <c r="A84" s="552"/>
      <c r="B84" s="270" t="s">
        <v>138</v>
      </c>
      <c r="C84" s="19" t="s">
        <v>148</v>
      </c>
      <c r="D84" s="275" t="s">
        <v>149</v>
      </c>
      <c r="E84" s="275" t="s">
        <v>248</v>
      </c>
      <c r="F84" s="274" t="s">
        <v>250</v>
      </c>
      <c r="G84" s="44">
        <f>IF(F84="Y", 'read first'!$F$23, 0)</f>
        <v>0</v>
      </c>
      <c r="H84" s="271" t="s">
        <v>150</v>
      </c>
      <c r="I84" s="411"/>
    </row>
    <row r="85" spans="1:9" ht="60" x14ac:dyDescent="0.25">
      <c r="A85" s="267" t="s">
        <v>190</v>
      </c>
      <c r="B85" s="49" t="s">
        <v>151</v>
      </c>
      <c r="C85" s="266" t="s">
        <v>152</v>
      </c>
      <c r="D85" s="20" t="s">
        <v>162</v>
      </c>
      <c r="E85" s="20" t="s">
        <v>227</v>
      </c>
      <c r="F85" s="274" t="s">
        <v>251</v>
      </c>
      <c r="G85" s="44">
        <f>IF(F85="Y", 'read first'!$F$23, 0)</f>
        <v>2</v>
      </c>
      <c r="H85" s="20" t="s">
        <v>153</v>
      </c>
      <c r="I85" s="411"/>
    </row>
    <row r="86" spans="1:9" ht="45" x14ac:dyDescent="0.25">
      <c r="A86" s="270" t="s">
        <v>191</v>
      </c>
      <c r="B86" s="270" t="s">
        <v>154</v>
      </c>
      <c r="C86" s="270" t="s">
        <v>155</v>
      </c>
      <c r="D86" s="20" t="s">
        <v>163</v>
      </c>
      <c r="E86" s="20" t="s">
        <v>227</v>
      </c>
      <c r="F86" s="274" t="s">
        <v>251</v>
      </c>
      <c r="G86" s="44">
        <f>IF(F86="Y", 'read first'!$F$23, 0)</f>
        <v>2</v>
      </c>
      <c r="H86" s="20" t="s">
        <v>156</v>
      </c>
      <c r="I86" s="413" t="s">
        <v>673</v>
      </c>
    </row>
    <row r="87" spans="1:9" ht="47.25" customHeight="1" x14ac:dyDescent="0.25">
      <c r="A87" s="587" t="s">
        <v>192</v>
      </c>
      <c r="B87" s="554" t="s">
        <v>22</v>
      </c>
      <c r="C87" s="19" t="s">
        <v>23</v>
      </c>
      <c r="D87" s="275" t="s">
        <v>24</v>
      </c>
      <c r="E87" s="275" t="s">
        <v>226</v>
      </c>
      <c r="F87" s="274" t="str">
        <f>F11</f>
        <v>Y</v>
      </c>
      <c r="G87" s="272">
        <f>IF(F87="Y", 'read first'!$F$23, 0)</f>
        <v>2</v>
      </c>
      <c r="H87" s="266" t="s">
        <v>25</v>
      </c>
      <c r="I87" s="411"/>
    </row>
    <row r="88" spans="1:9" ht="67.5" customHeight="1" x14ac:dyDescent="0.25">
      <c r="A88" s="595"/>
      <c r="B88" s="554"/>
      <c r="C88" s="266" t="s">
        <v>26</v>
      </c>
      <c r="D88" s="20" t="s">
        <v>27</v>
      </c>
      <c r="E88" s="20" t="s">
        <v>227</v>
      </c>
      <c r="F88" s="274" t="s">
        <v>251</v>
      </c>
      <c r="G88" s="44">
        <f>IF(F88="Y", 'read first'!$F$23, 0)</f>
        <v>2</v>
      </c>
      <c r="H88" s="20" t="s">
        <v>157</v>
      </c>
      <c r="I88" s="411"/>
    </row>
    <row r="89" spans="1:9" ht="38.25" customHeight="1" x14ac:dyDescent="0.25">
      <c r="A89" s="555" t="s">
        <v>193</v>
      </c>
      <c r="B89" s="555" t="s">
        <v>65</v>
      </c>
      <c r="C89" s="19" t="s">
        <v>66</v>
      </c>
      <c r="D89" s="275" t="s">
        <v>67</v>
      </c>
      <c r="E89" s="275" t="s">
        <v>235</v>
      </c>
      <c r="F89" s="274" t="str">
        <f>F42</f>
        <v>Y</v>
      </c>
      <c r="G89" s="44">
        <f>IF(F89="Y", 'read first'!$F$23, 0)</f>
        <v>2</v>
      </c>
      <c r="H89" s="266" t="s">
        <v>68</v>
      </c>
      <c r="I89" s="412"/>
    </row>
    <row r="90" spans="1:9" ht="30" x14ac:dyDescent="0.25">
      <c r="A90" s="586"/>
      <c r="B90" s="549"/>
      <c r="C90" s="19" t="s">
        <v>69</v>
      </c>
      <c r="D90" s="273" t="s">
        <v>70</v>
      </c>
      <c r="E90" s="74" t="s">
        <v>227</v>
      </c>
      <c r="F90" s="274" t="s">
        <v>250</v>
      </c>
      <c r="G90" s="44">
        <f>IF(F90="Y", 'read first'!$F$23, 0)</f>
        <v>0</v>
      </c>
      <c r="H90" s="266" t="s">
        <v>71</v>
      </c>
      <c r="I90" s="412"/>
    </row>
    <row r="91" spans="1:9" ht="36.75" customHeight="1" x14ac:dyDescent="0.25">
      <c r="A91" s="586"/>
      <c r="B91" s="550"/>
      <c r="C91" s="19" t="s">
        <v>72</v>
      </c>
      <c r="D91" s="275" t="s">
        <v>73</v>
      </c>
      <c r="E91" s="275" t="s">
        <v>227</v>
      </c>
      <c r="F91" s="274" t="str">
        <f>F60</f>
        <v>Y</v>
      </c>
      <c r="G91" s="44">
        <f>IF(F91="Y", 'read first'!$F$23, 0)</f>
        <v>2</v>
      </c>
      <c r="H91" s="266" t="s">
        <v>74</v>
      </c>
      <c r="I91" s="412"/>
    </row>
    <row r="92" spans="1:9" ht="28.5" customHeight="1" x14ac:dyDescent="0.25">
      <c r="A92" s="596" t="s">
        <v>194</v>
      </c>
      <c r="B92" s="551" t="s">
        <v>6</v>
      </c>
      <c r="C92" s="553" t="s">
        <v>7</v>
      </c>
      <c r="D92" s="275" t="s">
        <v>173</v>
      </c>
      <c r="E92" s="275" t="s">
        <v>220</v>
      </c>
      <c r="F92" s="274" t="str">
        <f>F5</f>
        <v>Y</v>
      </c>
      <c r="G92" s="44">
        <f>IF(F92="Y", 'read first'!$F$23, 0)</f>
        <v>2</v>
      </c>
      <c r="H92" s="266" t="s">
        <v>8</v>
      </c>
      <c r="I92" s="412"/>
    </row>
    <row r="93" spans="1:9" ht="30" x14ac:dyDescent="0.25">
      <c r="A93" s="597"/>
      <c r="B93" s="552"/>
      <c r="C93" s="548"/>
      <c r="D93" s="275" t="s">
        <v>179</v>
      </c>
      <c r="E93" s="275" t="s">
        <v>221</v>
      </c>
      <c r="F93" s="274" t="str">
        <f>F6</f>
        <v>Y</v>
      </c>
      <c r="G93" s="44">
        <f>IF(F93="Y", 'read first'!$F$23, 0)</f>
        <v>2</v>
      </c>
      <c r="H93" s="266" t="s">
        <v>9</v>
      </c>
      <c r="I93" s="412"/>
    </row>
    <row r="94" spans="1:9" ht="30" x14ac:dyDescent="0.25">
      <c r="A94" s="597"/>
      <c r="B94" s="266" t="s">
        <v>10</v>
      </c>
      <c r="C94" s="19" t="s">
        <v>11</v>
      </c>
      <c r="D94" s="275" t="s">
        <v>12</v>
      </c>
      <c r="E94" s="275" t="s">
        <v>222</v>
      </c>
      <c r="F94" s="274" t="str">
        <f>F7</f>
        <v>Y</v>
      </c>
      <c r="G94" s="44">
        <f>IF(F94="Y", 'read first'!$F$23, 0)</f>
        <v>2</v>
      </c>
      <c r="H94" s="266" t="s">
        <v>13</v>
      </c>
      <c r="I94" s="412"/>
    </row>
    <row r="95" spans="1:9" ht="45" x14ac:dyDescent="0.25">
      <c r="A95" s="597"/>
      <c r="B95" s="266" t="s">
        <v>19</v>
      </c>
      <c r="C95" s="19" t="s">
        <v>20</v>
      </c>
      <c r="D95" s="275" t="s">
        <v>415</v>
      </c>
      <c r="E95" s="275" t="s">
        <v>225</v>
      </c>
      <c r="F95" s="274" t="str">
        <f>F10</f>
        <v>N</v>
      </c>
      <c r="G95" s="44">
        <f>IF(F95="Y", 'read first'!$F$23, 0)</f>
        <v>0</v>
      </c>
      <c r="H95" s="266" t="s">
        <v>21</v>
      </c>
      <c r="I95" s="412"/>
    </row>
    <row r="96" spans="1:9" ht="30" x14ac:dyDescent="0.25">
      <c r="A96" s="597"/>
      <c r="B96" s="554" t="s">
        <v>22</v>
      </c>
      <c r="C96" s="19" t="s">
        <v>23</v>
      </c>
      <c r="D96" s="275" t="s">
        <v>24</v>
      </c>
      <c r="E96" s="275" t="s">
        <v>226</v>
      </c>
      <c r="F96" s="274" t="str">
        <f>F11</f>
        <v>Y</v>
      </c>
      <c r="G96" s="44">
        <f>IF(F96="Y", 'read first'!$F$23, 0)</f>
        <v>2</v>
      </c>
      <c r="H96" s="266" t="s">
        <v>25</v>
      </c>
      <c r="I96" s="412"/>
    </row>
    <row r="97" spans="1:9" ht="34.5" customHeight="1" x14ac:dyDescent="0.25">
      <c r="A97" s="598"/>
      <c r="B97" s="554"/>
      <c r="C97" s="266" t="s">
        <v>26</v>
      </c>
      <c r="D97" s="20" t="s">
        <v>27</v>
      </c>
      <c r="E97" s="20" t="s">
        <v>227</v>
      </c>
      <c r="F97" s="274" t="s">
        <v>251</v>
      </c>
      <c r="G97" s="44">
        <f>IF(F97="Y", 'read first'!$F$23, 0)</f>
        <v>2</v>
      </c>
      <c r="H97" s="20" t="s">
        <v>174</v>
      </c>
      <c r="I97" s="410" t="s">
        <v>674</v>
      </c>
    </row>
    <row r="98" spans="1:9" ht="33.75" customHeight="1" x14ac:dyDescent="0.25">
      <c r="A98" s="266" t="s">
        <v>195</v>
      </c>
      <c r="B98" s="266" t="s">
        <v>158</v>
      </c>
      <c r="C98" s="266" t="s">
        <v>159</v>
      </c>
      <c r="D98" s="275" t="s">
        <v>160</v>
      </c>
      <c r="E98" s="75" t="s">
        <v>227</v>
      </c>
      <c r="F98" s="274" t="s">
        <v>251</v>
      </c>
      <c r="G98" s="44">
        <f>IF(F98="Y", 'read first'!$F$23, 0)</f>
        <v>2</v>
      </c>
      <c r="H98" s="271" t="s">
        <v>161</v>
      </c>
      <c r="I98" s="411"/>
    </row>
    <row r="99" spans="1:9" x14ac:dyDescent="0.25">
      <c r="G99" s="44">
        <f>SUM(G79:G98)</f>
        <v>28</v>
      </c>
    </row>
    <row r="100" spans="1:9" x14ac:dyDescent="0.25">
      <c r="G100" s="22">
        <f>G99/G78</f>
        <v>0.82352941176470584</v>
      </c>
    </row>
  </sheetData>
  <mergeCells count="59">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I81:I8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AE395E84-72AB-4D48-9299-28C880925AF0}">
      <formula1>"-,H, M, L, NEG"</formula1>
    </dataValidation>
    <dataValidation type="list" allowBlank="1" showInputMessage="1" showErrorMessage="1" sqref="F5:F13 F25:F26 F42:F49 F79:F81 F84:F95 F29:F30 F32:F36 F19:F22 F55:F56 F59:F62 F68:F73 F97:F98" xr:uid="{2A187989-7832-4699-BC7E-688DBA4039A9}">
      <formula1>"-,Y,N"</formula1>
    </dataValidation>
    <dataValidation type="list" allowBlank="1" showInputMessage="1" showErrorMessage="1" sqref="H23" xr:uid="{7FE94328-378B-45B3-A2A7-49926FFB8534}">
      <formula1>"[Choose from list], Regional Boulevard, Community Boulevard, Regional Street, Community Street, Industrial Street, Regional Trail, Greenway"</formula1>
    </dataValidation>
  </dataValidations>
  <hyperlinks>
    <hyperlink ref="C5:C6" r:id="rId1" display="Equity Focus Area map layer" xr:uid="{906153C5-6F28-4A75-87E7-BBB17B624518}"/>
    <hyperlink ref="C7" r:id="rId2" display="Economic Value Atlas walkability and Community Service accessibility score" xr:uid="{4BA0664E-4385-4959-9B17-F28980AAC153}"/>
    <hyperlink ref="C8" r:id="rId3" display="Regional Barometer: Life expectancy at birth layer" xr:uid="{6E41E380-D762-4544-A991-C9A43B75CE9C}"/>
    <hyperlink ref="C10" r:id="rId4" display="Economic Value Atlas: Job access layers (for both low and middle/high wage jobs)" xr:uid="{4FE709A2-246E-4EF8-861F-97679E0162D0}"/>
    <hyperlink ref="C11" r:id="rId5" display="·         Regional Investment Measure project list" xr:uid="{E2A16BEF-0906-4F9E-9881-340674F0AFEE}"/>
    <hyperlink ref="C19" r:id="rId6" display="HCC network map" xr:uid="{B5408072-3E17-4945-B8A7-1EA146F99993}"/>
    <hyperlink ref="C23" r:id="rId7" display="Regional Trails and Greenways network" xr:uid="{853F0E41-9E19-4841-9ECE-3E9AA070A5E5}"/>
    <hyperlink ref="C29" r:id="rId8" display="·         Regional Bike Network Map" xr:uid="{305C4124-4B7B-442A-8401-85494B4A19BF}"/>
    <hyperlink ref="C26" r:id="rId9" display="·         Livable Streets design guide" xr:uid="{83E2CC2F-191F-4EED-BCAA-5E792C3DAD82}"/>
    <hyperlink ref="C32" r:id="rId10" display="·         Economic Value Atlas Mobility map layer" xr:uid="{0ECBF9A3-67DF-4184-AF7C-06B9F99E7C44}"/>
    <hyperlink ref="C36" r:id="rId11" display="Safe Routes to School Regional Framework school map" xr:uid="{C46C8EA6-0122-424C-8F05-B5B520F3A5F7}"/>
    <hyperlink ref="C45" r:id="rId12" xr:uid="{09CA385D-CD76-4FDC-97A3-C3739A43ECF2}"/>
    <hyperlink ref="C47" r:id="rId13" xr:uid="{B5E06ED9-C357-4514-955E-4F47FA103E82}"/>
    <hyperlink ref="C48" r:id="rId14" xr:uid="{2816E764-C96D-4381-96F5-280D0B29CB28}"/>
    <hyperlink ref="C49" r:id="rId15" xr:uid="{6B8033C2-F0CB-43DB-8416-F42ED9FF5D87}"/>
    <hyperlink ref="C55" r:id="rId16" xr:uid="{FCB4BD9A-FCCA-457B-B204-E3777B51BDF6}"/>
    <hyperlink ref="C58" r:id="rId17" xr:uid="{9F42271D-D9B7-457C-9BD0-ABB7049F3F0E}"/>
    <hyperlink ref="C56" r:id="rId18" display="Congestion Management Process network" xr:uid="{06906FE0-0833-4898-8BA2-D57DBB2CEE81}"/>
    <hyperlink ref="C60" r:id="rId19" display="Congestion Management Process network map" xr:uid="{25CDB8CE-7C32-48E9-A08F-140CC695CDE4}"/>
    <hyperlink ref="C62" r:id="rId20" xr:uid="{862C01C6-1A9C-4B2B-9D62-B845CBA59F6E}"/>
    <hyperlink ref="C61" r:id="rId21" xr:uid="{E1435A2F-B31B-4C92-B226-06941A9BEB00}"/>
    <hyperlink ref="C44" r:id="rId22" xr:uid="{B37C18CF-B665-44BE-AD36-241DB9CE2DE0}"/>
    <hyperlink ref="C42" r:id="rId23" location="/" display="TriMet Prioritzed Access to Transit map" xr:uid="{D7DD2637-9ED0-49EB-9040-CF1C4CCCABBD}"/>
    <hyperlink ref="C43" r:id="rId24" xr:uid="{F305BA4E-674D-4836-AC15-F9F7CE794BE3}"/>
    <hyperlink ref="C9" r:id="rId25" display="Regional Barometer: Diesel particulate matter concentration layer" xr:uid="{D0554E1F-9D03-41FE-B65A-4696DD07E2B9}"/>
    <hyperlink ref="C21" r:id="rId26" display="https://tooledesign.maps.arcgis.com/apps/MapSeries/index.html?appid=69225c1c028c440bbcef6ca40365f854" xr:uid="{D783FC22-33D3-4864-9229-FE78EE1394C1}"/>
    <hyperlink ref="C13" r:id="rId27" xr:uid="{45883D1F-82E8-49DF-946A-614A44C48867}"/>
    <hyperlink ref="C30" r:id="rId28" xr:uid="{886ECF72-7E17-4E39-B72D-17B94232832E}"/>
    <hyperlink ref="C31" r:id="rId29" xr:uid="{A24255A1-32C9-4BCA-8BAC-06AF07FF0DE2}"/>
    <hyperlink ref="C57" r:id="rId30" display="·         Livable Streets design guide" xr:uid="{300C4386-4CDC-4F7E-8C44-0EC15D3DC678}"/>
    <hyperlink ref="C59" r:id="rId31" xr:uid="{33E7A1C4-8919-41AC-994D-06090B04F111}"/>
    <hyperlink ref="C72" r:id="rId32" xr:uid="{E447C1F1-BA04-42EF-8063-526A0C643840}"/>
    <hyperlink ref="C73" r:id="rId33" display="FHWA: Intermodal connector list" xr:uid="{FE80B63D-3FC4-48DF-A04B-D73A09454459}"/>
    <hyperlink ref="C71" r:id="rId34" xr:uid="{D9D505FB-D97F-4A7B-9748-5E5D96401B66}"/>
    <hyperlink ref="C70" r:id="rId35" xr:uid="{B53D8560-F3AB-46F2-A32D-CED9D6238C96}"/>
    <hyperlink ref="C69" r:id="rId36" xr:uid="{6E1FA633-530D-4FF1-BA6D-05BDA067DDF2}"/>
    <hyperlink ref="C81" r:id="rId37" display="·         Regional Bike Network Map" xr:uid="{AC5A61EC-DAFC-4A3D-86DA-B064777B7A78}"/>
    <hyperlink ref="C82" r:id="rId38" xr:uid="{01719383-0764-4D54-AEE0-8B5A63CEF6C5}"/>
    <hyperlink ref="C83" r:id="rId39" xr:uid="{88E42E7A-8C62-4011-8AD1-5056677DE5C5}"/>
    <hyperlink ref="C92:C93" r:id="rId40" display="Equity Focus Area map layer" xr:uid="{0AEA5104-B703-4FC9-B615-EEED800917BE}"/>
    <hyperlink ref="C94" r:id="rId41" display="Economic Value Atlas walkability and Community Service accessibility score" xr:uid="{D305F9C0-A5D4-4F43-911B-4981BD5B7852}"/>
    <hyperlink ref="C95" r:id="rId42" display="Economic Value Atlas: Job access layers (for both low and middle/high wage jobs)" xr:uid="{E0474475-EA5D-4392-A8B1-1316A76F46CE}"/>
    <hyperlink ref="C96" r:id="rId43" display="·         Regional Investment Measure project list" xr:uid="{CD79A77D-29AD-45B8-B864-D6F81B10E467}"/>
    <hyperlink ref="C91" r:id="rId44" xr:uid="{E287E492-ED48-4E74-BBD5-7308E4371B6C}"/>
    <hyperlink ref="C89" r:id="rId45" location="/" display="TriMet Prioritzed Access to Transit map" xr:uid="{7BF4E940-2AA3-41A0-8DFB-40C9796C389C}"/>
    <hyperlink ref="C90" r:id="rId46" xr:uid="{652A3E6F-182C-4891-96D1-601A169550DD}"/>
    <hyperlink ref="C87" r:id="rId47" display="·         Regional Investment Measure project list" xr:uid="{53DE6E07-4B66-4BD0-BE00-12CDDBE98D4B}"/>
    <hyperlink ref="C84" r:id="rId48" display="Bond trail acquisition prioritization tool " xr:uid="{D2219FB5-6576-420A-8551-632FD8761089}"/>
    <hyperlink ref="C68" r:id="rId49" display="On Regional Investment Measure project list " xr:uid="{5DE42D55-6FCA-4783-902F-9B12D9C16E40}"/>
    <hyperlink ref="C20" r:id="rId50" xr:uid="{ABBDDAE2-BADD-4025-B5E1-BC12EB2A9DD5}"/>
  </hyperlinks>
  <pageMargins left="0.7" right="0.7" top="0.75" bottom="0.75" header="0.3" footer="0.3"/>
  <pageSetup orientation="portrait" r:id="rId51"/>
  <legacyDrawing r:id="rId5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2B779-0F86-41B5-B05E-0F2C5E8DE2CA}">
  <dimension ref="A1:O153"/>
  <sheetViews>
    <sheetView topLeftCell="A106" zoomScale="80" zoomScaleNormal="80" workbookViewId="0">
      <selection activeCell="A26" sqref="A26"/>
    </sheetView>
  </sheetViews>
  <sheetFormatPr defaultColWidth="9" defaultRowHeight="12.75" x14ac:dyDescent="0.2"/>
  <cols>
    <col min="1" max="1" width="45.5" style="60" customWidth="1"/>
    <col min="2" max="7" width="4.625" style="317" customWidth="1"/>
    <col min="8" max="9" width="4.625" style="88" customWidth="1"/>
    <col min="10" max="11" width="4.625" style="317" customWidth="1"/>
    <col min="12" max="13" width="4.625" style="88" customWidth="1"/>
    <col min="14" max="16384" width="9" style="60"/>
  </cols>
  <sheetData>
    <row r="1" spans="1:13" s="86" customFormat="1" ht="25.5" customHeight="1" thickBot="1" x14ac:dyDescent="0.3">
      <c r="A1" s="85" t="s">
        <v>470</v>
      </c>
      <c r="B1" s="609" t="s">
        <v>253</v>
      </c>
      <c r="C1" s="609"/>
      <c r="D1" s="610" t="s">
        <v>254</v>
      </c>
      <c r="E1" s="610"/>
      <c r="F1" s="611" t="s">
        <v>255</v>
      </c>
      <c r="G1" s="611"/>
      <c r="H1" s="604" t="s">
        <v>256</v>
      </c>
      <c r="I1" s="604"/>
      <c r="J1" s="612" t="s">
        <v>257</v>
      </c>
      <c r="K1" s="613"/>
      <c r="L1" s="626" t="s">
        <v>258</v>
      </c>
      <c r="M1" s="627"/>
    </row>
    <row r="2" spans="1:13" ht="13.5" thickBot="1" x14ac:dyDescent="0.25">
      <c r="A2" s="87" t="s">
        <v>259</v>
      </c>
      <c r="L2" s="89"/>
      <c r="M2" s="89"/>
    </row>
    <row r="3" spans="1:13" x14ac:dyDescent="0.2">
      <c r="A3" s="90" t="s">
        <v>260</v>
      </c>
      <c r="B3" s="318"/>
      <c r="C3" s="319"/>
      <c r="D3" s="320"/>
      <c r="E3" s="319"/>
      <c r="F3" s="321"/>
      <c r="G3" s="319"/>
      <c r="H3" s="93"/>
      <c r="I3" s="91"/>
      <c r="J3" s="323"/>
      <c r="K3" s="324"/>
      <c r="L3" s="89"/>
      <c r="M3" s="89"/>
    </row>
    <row r="4" spans="1:13" x14ac:dyDescent="0.2">
      <c r="A4" s="95" t="s">
        <v>261</v>
      </c>
      <c r="B4" s="325" t="s">
        <v>205</v>
      </c>
      <c r="C4" s="326">
        <f>IF(B4="Y", 2, 0)</f>
        <v>0</v>
      </c>
      <c r="D4" s="327" t="s">
        <v>205</v>
      </c>
      <c r="E4" s="326">
        <f t="shared" ref="E4:E5" si="0">IF(D4="Y", 2, 0)</f>
        <v>0</v>
      </c>
      <c r="F4" s="328" t="s">
        <v>205</v>
      </c>
      <c r="G4" s="326">
        <f t="shared" ref="G4:G7" si="1">IF(F4="Y", 1, 0)</f>
        <v>0</v>
      </c>
      <c r="H4" s="98" t="s">
        <v>205</v>
      </c>
      <c r="I4" s="96">
        <f t="shared" ref="I4:I5" si="2">IF(H4="Y", 1, 0)</f>
        <v>0</v>
      </c>
      <c r="J4" s="330" t="s">
        <v>205</v>
      </c>
      <c r="K4" s="331">
        <f>IF(J4="Y", -1, 0)</f>
        <v>0</v>
      </c>
      <c r="L4" s="89"/>
      <c r="M4" s="89"/>
    </row>
    <row r="5" spans="1:13" x14ac:dyDescent="0.2">
      <c r="A5" s="95" t="s">
        <v>262</v>
      </c>
      <c r="B5" s="325" t="s">
        <v>205</v>
      </c>
      <c r="C5" s="326">
        <f>IF(B5="Y", 1, 0)</f>
        <v>0</v>
      </c>
      <c r="D5" s="327" t="s">
        <v>205</v>
      </c>
      <c r="E5" s="326">
        <f t="shared" si="0"/>
        <v>0</v>
      </c>
      <c r="F5" s="328" t="s">
        <v>205</v>
      </c>
      <c r="G5" s="326">
        <f t="shared" si="1"/>
        <v>0</v>
      </c>
      <c r="H5" s="98" t="s">
        <v>205</v>
      </c>
      <c r="I5" s="96">
        <f t="shared" si="2"/>
        <v>0</v>
      </c>
      <c r="J5" s="330" t="s">
        <v>205</v>
      </c>
      <c r="K5" s="331">
        <f>IF(J5="Y", -1, 0)</f>
        <v>0</v>
      </c>
      <c r="L5" s="89"/>
      <c r="M5" s="89"/>
    </row>
    <row r="6" spans="1:13" x14ac:dyDescent="0.2">
      <c r="A6" s="100" t="s">
        <v>403</v>
      </c>
      <c r="B6" s="325"/>
      <c r="C6" s="326"/>
      <c r="D6" s="327"/>
      <c r="E6" s="326"/>
      <c r="F6" s="328"/>
      <c r="G6" s="326"/>
      <c r="H6" s="98"/>
      <c r="I6" s="96"/>
      <c r="J6" s="330"/>
      <c r="K6" s="331"/>
      <c r="L6" s="89"/>
      <c r="M6" s="89"/>
    </row>
    <row r="7" spans="1:13" x14ac:dyDescent="0.2">
      <c r="A7" s="101" t="s">
        <v>263</v>
      </c>
      <c r="B7" s="325" t="s">
        <v>205</v>
      </c>
      <c r="C7" s="326">
        <f>IF(B7="Y", -1, 0)</f>
        <v>0</v>
      </c>
      <c r="D7" s="327" t="s">
        <v>205</v>
      </c>
      <c r="E7" s="326">
        <f>IF(D7="Y", -1, 0)</f>
        <v>0</v>
      </c>
      <c r="F7" s="328" t="s">
        <v>205</v>
      </c>
      <c r="G7" s="326">
        <f t="shared" si="1"/>
        <v>0</v>
      </c>
      <c r="H7" s="98" t="s">
        <v>251</v>
      </c>
      <c r="I7" s="96">
        <f t="shared" ref="I7" si="3">IF(H7="Y", 2, 0)</f>
        <v>2</v>
      </c>
      <c r="J7" s="330" t="s">
        <v>205</v>
      </c>
      <c r="K7" s="331">
        <f>IF(J7="Y", 2, 0)</f>
        <v>0</v>
      </c>
      <c r="L7" s="89"/>
      <c r="M7" s="89"/>
    </row>
    <row r="8" spans="1:13" x14ac:dyDescent="0.2">
      <c r="A8" s="101" t="s">
        <v>264</v>
      </c>
      <c r="B8" s="325" t="s">
        <v>205</v>
      </c>
      <c r="C8" s="326">
        <f t="shared" ref="C8:K9" si="4">IF(B8="Y", 1, 0)</f>
        <v>0</v>
      </c>
      <c r="D8" s="327" t="s">
        <v>205</v>
      </c>
      <c r="E8" s="326">
        <f t="shared" si="4"/>
        <v>0</v>
      </c>
      <c r="F8" s="328" t="s">
        <v>205</v>
      </c>
      <c r="G8" s="326">
        <f t="shared" si="4"/>
        <v>0</v>
      </c>
      <c r="H8" s="98" t="s">
        <v>205</v>
      </c>
      <c r="I8" s="96">
        <f t="shared" si="4"/>
        <v>0</v>
      </c>
      <c r="J8" s="330" t="s">
        <v>205</v>
      </c>
      <c r="K8" s="331">
        <f t="shared" si="4"/>
        <v>0</v>
      </c>
      <c r="L8" s="89"/>
      <c r="M8" s="89"/>
    </row>
    <row r="9" spans="1:13" x14ac:dyDescent="0.2">
      <c r="A9" s="101" t="s">
        <v>265</v>
      </c>
      <c r="B9" s="325" t="s">
        <v>205</v>
      </c>
      <c r="C9" s="326">
        <f t="shared" ref="C9" si="5">IF(B9="Y", 2, 0)</f>
        <v>0</v>
      </c>
      <c r="D9" s="327" t="s">
        <v>205</v>
      </c>
      <c r="E9" s="326">
        <f t="shared" ref="E9" si="6">IF(D9="Y", 2, 0)</f>
        <v>0</v>
      </c>
      <c r="F9" s="328" t="s">
        <v>205</v>
      </c>
      <c r="G9" s="326">
        <f t="shared" si="4"/>
        <v>0</v>
      </c>
      <c r="H9" s="98" t="s">
        <v>205</v>
      </c>
      <c r="I9" s="96">
        <f t="shared" si="4"/>
        <v>0</v>
      </c>
      <c r="J9" s="330" t="s">
        <v>205</v>
      </c>
      <c r="K9" s="331">
        <f t="shared" si="4"/>
        <v>0</v>
      </c>
      <c r="L9" s="89"/>
      <c r="M9" s="89"/>
    </row>
    <row r="10" spans="1:13" x14ac:dyDescent="0.2">
      <c r="A10" s="102" t="s">
        <v>266</v>
      </c>
      <c r="B10" s="325" t="s">
        <v>205</v>
      </c>
      <c r="C10" s="326">
        <f>IF(B10="Y", 1, 0)</f>
        <v>0</v>
      </c>
      <c r="D10" s="327" t="s">
        <v>205</v>
      </c>
      <c r="E10" s="326">
        <f>IF(D10="Y", 1, 0)</f>
        <v>0</v>
      </c>
      <c r="F10" s="328" t="s">
        <v>205</v>
      </c>
      <c r="G10" s="326">
        <f>IF(F10="Y", 1, 0)</f>
        <v>0</v>
      </c>
      <c r="H10" s="98" t="s">
        <v>205</v>
      </c>
      <c r="I10" s="96">
        <f>IF(H10="Y", 1, 0)</f>
        <v>0</v>
      </c>
      <c r="J10" s="330" t="s">
        <v>205</v>
      </c>
      <c r="K10" s="331">
        <f>IF(J10="Y", 1, 0)</f>
        <v>0</v>
      </c>
      <c r="L10" s="89"/>
      <c r="M10" s="89"/>
    </row>
    <row r="11" spans="1:13" x14ac:dyDescent="0.2">
      <c r="A11" s="100" t="s">
        <v>404</v>
      </c>
      <c r="B11" s="325"/>
      <c r="C11" s="326"/>
      <c r="D11" s="327"/>
      <c r="E11" s="326"/>
      <c r="F11" s="328"/>
      <c r="G11" s="326"/>
      <c r="H11" s="98"/>
      <c r="I11" s="96"/>
      <c r="J11" s="330"/>
      <c r="K11" s="331"/>
      <c r="L11" s="89"/>
      <c r="M11" s="89"/>
    </row>
    <row r="12" spans="1:13" x14ac:dyDescent="0.2">
      <c r="A12" s="101" t="s">
        <v>267</v>
      </c>
      <c r="B12" s="325" t="s">
        <v>205</v>
      </c>
      <c r="C12" s="326">
        <f>IF(B12="Y", -1, 0)</f>
        <v>0</v>
      </c>
      <c r="D12" s="327" t="s">
        <v>205</v>
      </c>
      <c r="E12" s="326">
        <f>IF(D12="Y", -1, 0)</f>
        <v>0</v>
      </c>
      <c r="F12" s="328" t="s">
        <v>205</v>
      </c>
      <c r="G12" s="326">
        <f>IF(F12="Y", -1, 0)</f>
        <v>0</v>
      </c>
      <c r="H12" s="98" t="s">
        <v>205</v>
      </c>
      <c r="I12" s="96">
        <f>IF(H12="Y", -1, 0)</f>
        <v>0</v>
      </c>
      <c r="J12" s="330" t="s">
        <v>205</v>
      </c>
      <c r="K12" s="331">
        <f>IF(J12="Y", 1, 0)</f>
        <v>0</v>
      </c>
      <c r="L12" s="89"/>
      <c r="M12" s="89"/>
    </row>
    <row r="13" spans="1:13" ht="13.5" thickBot="1" x14ac:dyDescent="0.25">
      <c r="A13" s="103" t="s">
        <v>268</v>
      </c>
      <c r="B13" s="332" t="s">
        <v>205</v>
      </c>
      <c r="C13" s="333">
        <f t="shared" ref="C13" si="7">IF(B13="Y", 2, 0)</f>
        <v>0</v>
      </c>
      <c r="D13" s="334" t="s">
        <v>205</v>
      </c>
      <c r="E13" s="333">
        <f t="shared" ref="E13" si="8">IF(D13="Y", 2, 0)</f>
        <v>0</v>
      </c>
      <c r="F13" s="335" t="s">
        <v>205</v>
      </c>
      <c r="G13" s="333">
        <f t="shared" ref="G13" si="9">IF(F13="Y", 2, 0)</f>
        <v>0</v>
      </c>
      <c r="H13" s="106" t="s">
        <v>251</v>
      </c>
      <c r="I13" s="104">
        <f t="shared" ref="I13" si="10">IF(H13="Y", 2, 0)</f>
        <v>2</v>
      </c>
      <c r="J13" s="337" t="s">
        <v>205</v>
      </c>
      <c r="K13" s="338">
        <f t="shared" ref="K13" si="11">IF(J13="Y", 2, 0)</f>
        <v>0</v>
      </c>
      <c r="L13" s="89"/>
      <c r="M13" s="89"/>
    </row>
    <row r="14" spans="1:13" ht="13.5" thickBot="1" x14ac:dyDescent="0.25">
      <c r="A14" s="87" t="s">
        <v>269</v>
      </c>
      <c r="B14" s="339"/>
      <c r="D14" s="340"/>
      <c r="F14" s="341"/>
      <c r="H14" s="109"/>
      <c r="J14" s="343"/>
      <c r="L14" s="89"/>
      <c r="M14" s="89"/>
    </row>
    <row r="15" spans="1:13" x14ac:dyDescent="0.2">
      <c r="A15" s="90" t="s">
        <v>270</v>
      </c>
      <c r="B15" s="318" t="s">
        <v>205</v>
      </c>
      <c r="C15" s="319">
        <f>IF(B15="Y", -1, 0)</f>
        <v>0</v>
      </c>
      <c r="D15" s="320" t="s">
        <v>205</v>
      </c>
      <c r="E15" s="319">
        <f>IF(D15="Y", -1, 0)</f>
        <v>0</v>
      </c>
      <c r="F15" s="321" t="s">
        <v>205</v>
      </c>
      <c r="G15" s="319">
        <f>IF(F15="Y", -1, 0)</f>
        <v>0</v>
      </c>
      <c r="H15" s="93" t="s">
        <v>205</v>
      </c>
      <c r="I15" s="91">
        <f>IF(H15="Y", -1, 0)</f>
        <v>0</v>
      </c>
      <c r="J15" s="323" t="s">
        <v>205</v>
      </c>
      <c r="K15" s="324">
        <f>IF(J15="Y", -1, 0)</f>
        <v>0</v>
      </c>
      <c r="L15" s="89"/>
      <c r="M15" s="89"/>
    </row>
    <row r="16" spans="1:13" x14ac:dyDescent="0.2">
      <c r="A16" s="100" t="s">
        <v>271</v>
      </c>
      <c r="B16" s="325" t="s">
        <v>205</v>
      </c>
      <c r="C16" s="326">
        <f>IF(B16="Y", 2, 0)</f>
        <v>0</v>
      </c>
      <c r="D16" s="327" t="s">
        <v>205</v>
      </c>
      <c r="E16" s="326">
        <f>IF(D16="Y", 2, 0)</f>
        <v>0</v>
      </c>
      <c r="F16" s="328" t="s">
        <v>205</v>
      </c>
      <c r="G16" s="326">
        <f>IF(F16="Y", 2, 0)</f>
        <v>0</v>
      </c>
      <c r="H16" s="98" t="s">
        <v>251</v>
      </c>
      <c r="I16" s="96">
        <f>IF(H16="Y", 2, 0)</f>
        <v>2</v>
      </c>
      <c r="J16" s="330" t="s">
        <v>205</v>
      </c>
      <c r="K16" s="331">
        <f>IF(J16="Y", 2, 0)</f>
        <v>0</v>
      </c>
      <c r="L16" s="89"/>
      <c r="M16" s="89"/>
    </row>
    <row r="17" spans="1:13" x14ac:dyDescent="0.2">
      <c r="A17" s="100" t="s">
        <v>272</v>
      </c>
      <c r="B17" s="325" t="s">
        <v>205</v>
      </c>
      <c r="C17" s="326">
        <f>IF(B17="Y", 2, 0)</f>
        <v>0</v>
      </c>
      <c r="D17" s="327" t="s">
        <v>205</v>
      </c>
      <c r="E17" s="326">
        <f>IF(D17="Y", 2, 0)</f>
        <v>0</v>
      </c>
      <c r="F17" s="328" t="s">
        <v>205</v>
      </c>
      <c r="G17" s="326">
        <f t="shared" ref="G17" si="12">IF(F17="Y", 1, 0)</f>
        <v>0</v>
      </c>
      <c r="H17" s="98" t="s">
        <v>205</v>
      </c>
      <c r="I17" s="96">
        <f t="shared" ref="I17" si="13">IF(H17="Y", 1, 0)</f>
        <v>0</v>
      </c>
      <c r="J17" s="330" t="s">
        <v>205</v>
      </c>
      <c r="K17" s="331">
        <f>IF(J17="Y", -1, 0)</f>
        <v>0</v>
      </c>
      <c r="L17" s="89"/>
      <c r="M17" s="89"/>
    </row>
    <row r="18" spans="1:13" x14ac:dyDescent="0.2">
      <c r="A18" s="100" t="s">
        <v>273</v>
      </c>
      <c r="B18" s="325" t="s">
        <v>205</v>
      </c>
      <c r="C18" s="326">
        <f>IF(B18="Y", -1, 0)</f>
        <v>0</v>
      </c>
      <c r="D18" s="327" t="s">
        <v>205</v>
      </c>
      <c r="E18" s="326">
        <f>IF(D18="Y", -1, 0)</f>
        <v>0</v>
      </c>
      <c r="F18" s="328" t="s">
        <v>205</v>
      </c>
      <c r="G18" s="326">
        <f>IF(F18="Y", -1, 0)</f>
        <v>0</v>
      </c>
      <c r="H18" s="98" t="s">
        <v>205</v>
      </c>
      <c r="I18" s="96">
        <f>IF(H18="Y", -1, 0)</f>
        <v>0</v>
      </c>
      <c r="J18" s="330" t="s">
        <v>205</v>
      </c>
      <c r="K18" s="331">
        <f>IF(J18="Y", 2, 0)</f>
        <v>0</v>
      </c>
      <c r="L18" s="89"/>
      <c r="M18" s="89"/>
    </row>
    <row r="19" spans="1:13" x14ac:dyDescent="0.2">
      <c r="A19" s="100" t="s">
        <v>274</v>
      </c>
      <c r="B19" s="325" t="s">
        <v>205</v>
      </c>
      <c r="C19" s="326">
        <f>IF(B19="Y", 2, 0)</f>
        <v>0</v>
      </c>
      <c r="D19" s="327" t="s">
        <v>205</v>
      </c>
      <c r="E19" s="326">
        <f>IF(D19="Y", 2, 0)</f>
        <v>0</v>
      </c>
      <c r="F19" s="328" t="s">
        <v>205</v>
      </c>
      <c r="G19" s="326">
        <f>IF(F19="Y", 2, 0)</f>
        <v>0</v>
      </c>
      <c r="H19" s="98" t="s">
        <v>205</v>
      </c>
      <c r="I19" s="96">
        <f>IF(H19="Y", 2, 0)</f>
        <v>0</v>
      </c>
      <c r="J19" s="330" t="s">
        <v>205</v>
      </c>
      <c r="K19" s="331">
        <f>IF(J19="Y", 1, 0)</f>
        <v>0</v>
      </c>
      <c r="L19" s="89"/>
      <c r="M19" s="89"/>
    </row>
    <row r="20" spans="1:13" x14ac:dyDescent="0.2">
      <c r="A20" s="100" t="s">
        <v>275</v>
      </c>
      <c r="B20" s="325" t="s">
        <v>205</v>
      </c>
      <c r="C20" s="326">
        <f>IF(B20="Y", 2, 0)</f>
        <v>0</v>
      </c>
      <c r="D20" s="327" t="s">
        <v>205</v>
      </c>
      <c r="E20" s="326">
        <f>IF(D20="Y", 2, 0)</f>
        <v>0</v>
      </c>
      <c r="F20" s="328" t="s">
        <v>205</v>
      </c>
      <c r="G20" s="326">
        <f>IF(F20="Y", 2, 0)</f>
        <v>0</v>
      </c>
      <c r="H20" s="98" t="s">
        <v>205</v>
      </c>
      <c r="I20" s="96">
        <f>IF(H20="Y", 2, 0)</f>
        <v>0</v>
      </c>
      <c r="J20" s="330" t="s">
        <v>205</v>
      </c>
      <c r="K20" s="331">
        <f>IF(J20="Y", 2, 0)</f>
        <v>0</v>
      </c>
      <c r="L20" s="89"/>
      <c r="M20" s="89"/>
    </row>
    <row r="21" spans="1:13" ht="13.5" thickBot="1" x14ac:dyDescent="0.25">
      <c r="A21" s="110" t="s">
        <v>276</v>
      </c>
      <c r="B21" s="332" t="s">
        <v>205</v>
      </c>
      <c r="C21" s="333">
        <f>IF(B21="Y", 2, 0)</f>
        <v>0</v>
      </c>
      <c r="D21" s="334" t="s">
        <v>205</v>
      </c>
      <c r="E21" s="333">
        <f>IF(D21="Y", 2, 0)</f>
        <v>0</v>
      </c>
      <c r="F21" s="335" t="s">
        <v>205</v>
      </c>
      <c r="G21" s="333">
        <f>IF(F21="Y", 2, 0)</f>
        <v>0</v>
      </c>
      <c r="H21" s="106" t="s">
        <v>251</v>
      </c>
      <c r="I21" s="104">
        <f>IF(H21="Y", 2, 0)</f>
        <v>2</v>
      </c>
      <c r="J21" s="337" t="s">
        <v>205</v>
      </c>
      <c r="K21" s="338">
        <f>IF(J21="Y", 1, 0)</f>
        <v>0</v>
      </c>
      <c r="L21" s="89"/>
      <c r="M21" s="89"/>
    </row>
    <row r="22" spans="1:13" ht="13.5" thickBot="1" x14ac:dyDescent="0.25">
      <c r="A22" s="87" t="s">
        <v>277</v>
      </c>
      <c r="F22" s="341"/>
      <c r="H22" s="109"/>
      <c r="J22" s="343"/>
      <c r="L22" s="89"/>
      <c r="M22" s="89"/>
    </row>
    <row r="23" spans="1:13" x14ac:dyDescent="0.2">
      <c r="A23" s="90" t="s">
        <v>278</v>
      </c>
      <c r="B23" s="318" t="s">
        <v>205</v>
      </c>
      <c r="C23" s="319">
        <f>IF(B23="Y", 1, 0)</f>
        <v>0</v>
      </c>
      <c r="D23" s="320" t="s">
        <v>205</v>
      </c>
      <c r="E23" s="319">
        <f>IF(D23="Y", 2, 0)</f>
        <v>0</v>
      </c>
      <c r="F23" s="321" t="s">
        <v>205</v>
      </c>
      <c r="G23" s="319">
        <f>IF(F23="Y", 1, 0)</f>
        <v>0</v>
      </c>
      <c r="H23" s="93" t="s">
        <v>205</v>
      </c>
      <c r="I23" s="91">
        <f>IF(H23="Y", 1, 0)</f>
        <v>0</v>
      </c>
      <c r="J23" s="323" t="s">
        <v>205</v>
      </c>
      <c r="K23" s="324">
        <f>IF(J23="Y", 1, 0)</f>
        <v>0</v>
      </c>
      <c r="L23" s="89"/>
      <c r="M23" s="89"/>
    </row>
    <row r="24" spans="1:13" x14ac:dyDescent="0.2">
      <c r="A24" s="100" t="s">
        <v>279</v>
      </c>
      <c r="B24" s="325" t="s">
        <v>205</v>
      </c>
      <c r="C24" s="326">
        <f>IF(B24="Y", 2, 0)</f>
        <v>0</v>
      </c>
      <c r="D24" s="327" t="s">
        <v>205</v>
      </c>
      <c r="E24" s="326">
        <f>IF(D24="Y", 2, 0)</f>
        <v>0</v>
      </c>
      <c r="F24" s="328" t="s">
        <v>205</v>
      </c>
      <c r="G24" s="326">
        <f>IF(F24="Y", -1, 0)</f>
        <v>0</v>
      </c>
      <c r="H24" s="98" t="s">
        <v>205</v>
      </c>
      <c r="I24" s="96">
        <f>IF(H24="Y", 1, 0)</f>
        <v>0</v>
      </c>
      <c r="J24" s="330" t="s">
        <v>205</v>
      </c>
      <c r="K24" s="331">
        <f>IF(J24="Y", -1, 0)</f>
        <v>0</v>
      </c>
      <c r="L24" s="89"/>
      <c r="M24" s="89"/>
    </row>
    <row r="25" spans="1:13" x14ac:dyDescent="0.2">
      <c r="A25" s="100" t="s">
        <v>280</v>
      </c>
      <c r="B25" s="325" t="s">
        <v>205</v>
      </c>
      <c r="C25" s="326">
        <f>IF(B25="Y", 1, 0)</f>
        <v>0</v>
      </c>
      <c r="D25" s="327" t="s">
        <v>205</v>
      </c>
      <c r="E25" s="326">
        <f>IF(D25="Y", 1, 0)</f>
        <v>0</v>
      </c>
      <c r="F25" s="328" t="s">
        <v>205</v>
      </c>
      <c r="G25" s="326">
        <f>IF(F25="Y", 1, 0)</f>
        <v>0</v>
      </c>
      <c r="H25" s="98" t="s">
        <v>205</v>
      </c>
      <c r="I25" s="96">
        <f>IF(H25="Y", 1, 0)</f>
        <v>0</v>
      </c>
      <c r="J25" s="330" t="s">
        <v>205</v>
      </c>
      <c r="K25" s="331">
        <f>IF(J25="Y", 1, 0)</f>
        <v>0</v>
      </c>
      <c r="L25" s="89"/>
      <c r="M25" s="89"/>
    </row>
    <row r="26" spans="1:13" x14ac:dyDescent="0.2">
      <c r="A26" s="100" t="s">
        <v>281</v>
      </c>
      <c r="B26" s="325" t="s">
        <v>205</v>
      </c>
      <c r="C26" s="326">
        <f>IF(B26="Y", 1, 0)</f>
        <v>0</v>
      </c>
      <c r="D26" s="327" t="s">
        <v>205</v>
      </c>
      <c r="E26" s="326">
        <f>IF(D26="Y", 1, 0)</f>
        <v>0</v>
      </c>
      <c r="F26" s="328" t="s">
        <v>205</v>
      </c>
      <c r="G26" s="326">
        <f>IF(F26="Y", 1, 0)</f>
        <v>0</v>
      </c>
      <c r="H26" s="98" t="s">
        <v>205</v>
      </c>
      <c r="I26" s="96">
        <f>IF(H26="Y", 1, 0)</f>
        <v>0</v>
      </c>
      <c r="J26" s="330" t="s">
        <v>205</v>
      </c>
      <c r="K26" s="331">
        <f>IF(J26="Y", -1, 0)</f>
        <v>0</v>
      </c>
      <c r="L26" s="89"/>
      <c r="M26" s="89"/>
    </row>
    <row r="27" spans="1:13" x14ac:dyDescent="0.2">
      <c r="A27" s="100" t="s">
        <v>282</v>
      </c>
      <c r="B27" s="325" t="s">
        <v>205</v>
      </c>
      <c r="C27" s="326">
        <f>IF(B27="Y", 1, 0)</f>
        <v>0</v>
      </c>
      <c r="D27" s="327" t="s">
        <v>205</v>
      </c>
      <c r="E27" s="326">
        <f>IF(D27="Y", 1, 0)</f>
        <v>0</v>
      </c>
      <c r="F27" s="328" t="s">
        <v>205</v>
      </c>
      <c r="G27" s="326">
        <f>IF(F27="Y", -1, 0)</f>
        <v>0</v>
      </c>
      <c r="H27" s="98" t="s">
        <v>205</v>
      </c>
      <c r="I27" s="96">
        <f>IF(H27="Y", -1, 0)</f>
        <v>0</v>
      </c>
      <c r="J27" s="330" t="s">
        <v>205</v>
      </c>
      <c r="K27" s="331">
        <f>IF(J27="Y", -1, 0)</f>
        <v>0</v>
      </c>
      <c r="L27" s="89"/>
      <c r="M27" s="89"/>
    </row>
    <row r="28" spans="1:13" x14ac:dyDescent="0.2">
      <c r="A28" s="100" t="s">
        <v>283</v>
      </c>
      <c r="B28" s="325" t="s">
        <v>205</v>
      </c>
      <c r="C28" s="326">
        <f>IF(B28="Y", 1, 0)</f>
        <v>0</v>
      </c>
      <c r="D28" s="327" t="s">
        <v>205</v>
      </c>
      <c r="E28" s="326">
        <f>IF(D28="Y", 1, 0)</f>
        <v>0</v>
      </c>
      <c r="F28" s="328" t="s">
        <v>205</v>
      </c>
      <c r="G28" s="326">
        <f>IF(F28="Y", 1, 0)</f>
        <v>0</v>
      </c>
      <c r="H28" s="98" t="s">
        <v>205</v>
      </c>
      <c r="I28" s="96">
        <f>IF(H28="Y", 1, 0)</f>
        <v>0</v>
      </c>
      <c r="J28" s="330" t="s">
        <v>205</v>
      </c>
      <c r="K28" s="331">
        <f>IF(J28="Y", 1, 0)</f>
        <v>0</v>
      </c>
      <c r="L28" s="89"/>
      <c r="M28" s="89"/>
    </row>
    <row r="29" spans="1:13" x14ac:dyDescent="0.2">
      <c r="A29" s="100" t="s">
        <v>284</v>
      </c>
      <c r="B29" s="325" t="s">
        <v>205</v>
      </c>
      <c r="C29" s="326">
        <f>IF(B29="Y", 2, 0)</f>
        <v>0</v>
      </c>
      <c r="D29" s="327" t="s">
        <v>205</v>
      </c>
      <c r="E29" s="326">
        <f>IF(D29="Y", 2, 0)</f>
        <v>0</v>
      </c>
      <c r="F29" s="328" t="s">
        <v>205</v>
      </c>
      <c r="G29" s="326">
        <f>IF(F29="Y", 2, 0)</f>
        <v>0</v>
      </c>
      <c r="H29" s="98" t="s">
        <v>205</v>
      </c>
      <c r="I29" s="96">
        <f>IF(H29="Y", 2, 0)</f>
        <v>0</v>
      </c>
      <c r="J29" s="330" t="s">
        <v>205</v>
      </c>
      <c r="K29" s="331">
        <f>IF(J29="Y", 2, 0)</f>
        <v>0</v>
      </c>
      <c r="L29" s="89"/>
      <c r="M29" s="89"/>
    </row>
    <row r="30" spans="1:13" x14ac:dyDescent="0.2">
      <c r="A30" s="100" t="s">
        <v>285</v>
      </c>
      <c r="B30" s="325" t="s">
        <v>205</v>
      </c>
      <c r="C30" s="326">
        <f>IF(B30="Y", 2, 0)</f>
        <v>0</v>
      </c>
      <c r="D30" s="327" t="s">
        <v>205</v>
      </c>
      <c r="E30" s="326">
        <f>IF(D30="Y", 2, 0)</f>
        <v>0</v>
      </c>
      <c r="F30" s="328" t="s">
        <v>205</v>
      </c>
      <c r="G30" s="326">
        <f>IF(F30="Y", 1, 0)</f>
        <v>0</v>
      </c>
      <c r="H30" s="98" t="s">
        <v>205</v>
      </c>
      <c r="I30" s="96">
        <f>IF(H30="Y", 1, 0)</f>
        <v>0</v>
      </c>
      <c r="J30" s="330" t="s">
        <v>205</v>
      </c>
      <c r="K30" s="331">
        <f>IF(J30="Y", 2, 0)</f>
        <v>0</v>
      </c>
      <c r="L30" s="89"/>
      <c r="M30" s="89"/>
    </row>
    <row r="31" spans="1:13" x14ac:dyDescent="0.2">
      <c r="A31" s="100" t="s">
        <v>286</v>
      </c>
      <c r="B31" s="325" t="s">
        <v>205</v>
      </c>
      <c r="C31" s="326">
        <f>IF(B31="Y", 1, 0)</f>
        <v>0</v>
      </c>
      <c r="D31" s="327" t="s">
        <v>205</v>
      </c>
      <c r="E31" s="326">
        <f>IF(D31="Y", 2, 0)</f>
        <v>0</v>
      </c>
      <c r="F31" s="328" t="s">
        <v>205</v>
      </c>
      <c r="G31" s="326">
        <f>IF(F31="Y", 2, 0)</f>
        <v>0</v>
      </c>
      <c r="H31" s="98" t="s">
        <v>251</v>
      </c>
      <c r="I31" s="96">
        <f>IF(H31="Y", 2, 0)</f>
        <v>2</v>
      </c>
      <c r="J31" s="330" t="s">
        <v>205</v>
      </c>
      <c r="K31" s="331">
        <f>IF(J31="Y", 1, 0)</f>
        <v>0</v>
      </c>
      <c r="L31" s="89"/>
      <c r="M31" s="89"/>
    </row>
    <row r="32" spans="1:13" ht="13.5" thickBot="1" x14ac:dyDescent="0.25">
      <c r="A32" s="110" t="s">
        <v>287</v>
      </c>
      <c r="B32" s="332" t="s">
        <v>205</v>
      </c>
      <c r="C32" s="333">
        <f>IF(B32="Y", -1, 0)</f>
        <v>0</v>
      </c>
      <c r="D32" s="334" t="s">
        <v>205</v>
      </c>
      <c r="E32" s="333">
        <f>IF(D32="Y", -1, 0)</f>
        <v>0</v>
      </c>
      <c r="F32" s="335" t="s">
        <v>205</v>
      </c>
      <c r="G32" s="333">
        <f>IF(F32="Y", 1, 0)</f>
        <v>0</v>
      </c>
      <c r="H32" s="106" t="s">
        <v>205</v>
      </c>
      <c r="I32" s="104">
        <f>IF(H32="Y", 1, 0)</f>
        <v>0</v>
      </c>
      <c r="J32" s="337" t="s">
        <v>205</v>
      </c>
      <c r="K32" s="338">
        <f>IF(J32="Y", 1, 0)</f>
        <v>0</v>
      </c>
      <c r="L32" s="89"/>
      <c r="M32" s="89"/>
    </row>
    <row r="33" spans="1:13" ht="13.5" thickBot="1" x14ac:dyDescent="0.25">
      <c r="A33" s="87" t="s">
        <v>288</v>
      </c>
      <c r="B33" s="344"/>
      <c r="D33" s="345"/>
      <c r="F33" s="346"/>
      <c r="H33" s="112"/>
      <c r="J33" s="348"/>
      <c r="L33" s="89"/>
      <c r="M33" s="89"/>
    </row>
    <row r="34" spans="1:13" x14ac:dyDescent="0.2">
      <c r="A34" s="113" t="s">
        <v>289</v>
      </c>
      <c r="B34" s="318"/>
      <c r="C34" s="319"/>
      <c r="D34" s="320"/>
      <c r="E34" s="319"/>
      <c r="F34" s="321"/>
      <c r="G34" s="319"/>
      <c r="H34" s="93"/>
      <c r="I34" s="91"/>
      <c r="J34" s="323"/>
      <c r="K34" s="324"/>
      <c r="L34" s="89"/>
      <c r="M34" s="89"/>
    </row>
    <row r="35" spans="1:13" x14ac:dyDescent="0.2">
      <c r="A35" s="101" t="s">
        <v>290</v>
      </c>
      <c r="B35" s="325" t="s">
        <v>205</v>
      </c>
      <c r="C35" s="326">
        <f>IF(B35="Y", 1, 0)</f>
        <v>0</v>
      </c>
      <c r="D35" s="327" t="s">
        <v>205</v>
      </c>
      <c r="E35" s="326">
        <f>IF(D35="Y", 1, 0)</f>
        <v>0</v>
      </c>
      <c r="F35" s="328" t="s">
        <v>205</v>
      </c>
      <c r="G35" s="326">
        <f>IF(F35="Y", 1, 0)</f>
        <v>0</v>
      </c>
      <c r="H35" s="98" t="s">
        <v>205</v>
      </c>
      <c r="I35" s="96">
        <f>IF(H35="Y", 1, 0)</f>
        <v>0</v>
      </c>
      <c r="J35" s="330" t="s">
        <v>205</v>
      </c>
      <c r="K35" s="331">
        <f>IF(J35="Y", -1, 0)</f>
        <v>0</v>
      </c>
      <c r="L35" s="89"/>
      <c r="M35" s="89"/>
    </row>
    <row r="36" spans="1:13" x14ac:dyDescent="0.2">
      <c r="A36" s="101" t="s">
        <v>291</v>
      </c>
      <c r="B36" s="325" t="s">
        <v>205</v>
      </c>
      <c r="C36" s="326">
        <f>IF(B36="Y", 2, 0)</f>
        <v>0</v>
      </c>
      <c r="D36" s="327" t="s">
        <v>205</v>
      </c>
      <c r="E36" s="326">
        <f>IF(D36="Y", 2, 0)</f>
        <v>0</v>
      </c>
      <c r="F36" s="328" t="s">
        <v>205</v>
      </c>
      <c r="G36" s="326">
        <f>IF(F36="Y", 2, 0)</f>
        <v>0</v>
      </c>
      <c r="H36" s="98" t="s">
        <v>205</v>
      </c>
      <c r="I36" s="96">
        <f>IF(H36="Y", 2, 0)</f>
        <v>0</v>
      </c>
      <c r="J36" s="330" t="s">
        <v>205</v>
      </c>
      <c r="K36" s="331">
        <f>IF(J36="Y", -1, 0)</f>
        <v>0</v>
      </c>
      <c r="L36" s="89"/>
      <c r="M36" s="89"/>
    </row>
    <row r="37" spans="1:13" x14ac:dyDescent="0.2">
      <c r="A37" s="101" t="s">
        <v>292</v>
      </c>
      <c r="B37" s="325" t="s">
        <v>205</v>
      </c>
      <c r="C37" s="326">
        <f>IF(B37="Y", 1, 0)</f>
        <v>0</v>
      </c>
      <c r="D37" s="327" t="s">
        <v>205</v>
      </c>
      <c r="E37" s="326">
        <f>IF(D37="Y", 1, 0)</f>
        <v>0</v>
      </c>
      <c r="F37" s="328" t="s">
        <v>205</v>
      </c>
      <c r="G37" s="326">
        <f>IF(F37="Y", 2, 0)</f>
        <v>0</v>
      </c>
      <c r="H37" s="98" t="s">
        <v>205</v>
      </c>
      <c r="I37" s="96">
        <f>IF(H37="Y", 2, 0)</f>
        <v>0</v>
      </c>
      <c r="J37" s="330" t="s">
        <v>205</v>
      </c>
      <c r="K37" s="331">
        <f>IF(J37="Y", 2, 0)</f>
        <v>0</v>
      </c>
      <c r="L37" s="89"/>
      <c r="M37" s="89"/>
    </row>
    <row r="38" spans="1:13" x14ac:dyDescent="0.2">
      <c r="A38" s="101" t="s">
        <v>293</v>
      </c>
      <c r="B38" s="325" t="s">
        <v>205</v>
      </c>
      <c r="C38" s="326">
        <f>IF(B38="Y", 1, 0)</f>
        <v>0</v>
      </c>
      <c r="D38" s="327" t="s">
        <v>205</v>
      </c>
      <c r="E38" s="326">
        <f>IF(D38="Y", 1, 0)</f>
        <v>0</v>
      </c>
      <c r="F38" s="328" t="s">
        <v>205</v>
      </c>
      <c r="G38" s="326">
        <f>IF(F38="Y", 1, 0)</f>
        <v>0</v>
      </c>
      <c r="H38" s="98" t="s">
        <v>205</v>
      </c>
      <c r="I38" s="96">
        <f>IF(H38="Y", 1, 0)</f>
        <v>0</v>
      </c>
      <c r="J38" s="330" t="s">
        <v>205</v>
      </c>
      <c r="K38" s="331">
        <f>IF(J38="Y", 2, 0)</f>
        <v>0</v>
      </c>
      <c r="L38" s="89"/>
      <c r="M38" s="89"/>
    </row>
    <row r="39" spans="1:13" ht="13.5" thickBot="1" x14ac:dyDescent="0.25">
      <c r="A39" s="114" t="s">
        <v>294</v>
      </c>
      <c r="B39" s="349" t="s">
        <v>205</v>
      </c>
      <c r="C39" s="350">
        <f>IF(B39="Y", -1, 0)</f>
        <v>0</v>
      </c>
      <c r="D39" s="351" t="s">
        <v>205</v>
      </c>
      <c r="E39" s="350">
        <f>IF(D39="Y", -1, 0)</f>
        <v>0</v>
      </c>
      <c r="F39" s="352" t="s">
        <v>205</v>
      </c>
      <c r="G39" s="350">
        <f>IF(F39="Y", -1, 0)</f>
        <v>0</v>
      </c>
      <c r="H39" s="117" t="s">
        <v>205</v>
      </c>
      <c r="I39" s="115">
        <f>IF(H39="Y", -1, 0)</f>
        <v>0</v>
      </c>
      <c r="J39" s="354" t="s">
        <v>205</v>
      </c>
      <c r="K39" s="355">
        <f>IF(J39="Y", 1, 0)</f>
        <v>0</v>
      </c>
      <c r="L39" s="89"/>
      <c r="M39" s="89"/>
    </row>
    <row r="40" spans="1:13" ht="13.5" thickTop="1" x14ac:dyDescent="0.2">
      <c r="A40" s="118" t="s">
        <v>295</v>
      </c>
      <c r="B40" s="356" t="s">
        <v>205</v>
      </c>
      <c r="C40" s="357">
        <f>IF(B40="Y", 1, 0)</f>
        <v>0</v>
      </c>
      <c r="D40" s="358" t="s">
        <v>205</v>
      </c>
      <c r="E40" s="357">
        <f>IF(D40="Y", 1, 0)</f>
        <v>0</v>
      </c>
      <c r="F40" s="359" t="s">
        <v>205</v>
      </c>
      <c r="G40" s="357">
        <f>IF(F40="Y", 1, 0)</f>
        <v>0</v>
      </c>
      <c r="H40" s="121" t="s">
        <v>205</v>
      </c>
      <c r="I40" s="119">
        <f>IF(H40="Y", 1, 0)</f>
        <v>0</v>
      </c>
      <c r="J40" s="361" t="s">
        <v>205</v>
      </c>
      <c r="K40" s="362">
        <f>IF(J40="Y", 2, 0)</f>
        <v>0</v>
      </c>
      <c r="L40" s="89"/>
      <c r="M40" s="89"/>
    </row>
    <row r="41" spans="1:13" ht="13.5" thickBot="1" x14ac:dyDescent="0.25">
      <c r="A41" s="122" t="s">
        <v>296</v>
      </c>
      <c r="B41" s="332" t="s">
        <v>205</v>
      </c>
      <c r="C41" s="333">
        <f>IF(B41="Y", -1, 0)</f>
        <v>0</v>
      </c>
      <c r="D41" s="334" t="s">
        <v>205</v>
      </c>
      <c r="E41" s="333">
        <f>IF(D41="Y", -1, 0)</f>
        <v>0</v>
      </c>
      <c r="F41" s="335" t="s">
        <v>205</v>
      </c>
      <c r="G41" s="333">
        <f>IF(F41="Y", 1, 0)</f>
        <v>0</v>
      </c>
      <c r="H41" s="106" t="s">
        <v>205</v>
      </c>
      <c r="I41" s="104">
        <f>IF(H41="Y", 1, 0)</f>
        <v>0</v>
      </c>
      <c r="J41" s="337" t="s">
        <v>205</v>
      </c>
      <c r="K41" s="338">
        <f>IF(J41="Y", 2, 0)</f>
        <v>0</v>
      </c>
      <c r="L41" s="89"/>
      <c r="M41" s="89"/>
    </row>
    <row r="42" spans="1:13" ht="13.5" thickBot="1" x14ac:dyDescent="0.25">
      <c r="A42" s="87" t="s">
        <v>297</v>
      </c>
      <c r="B42" s="339"/>
      <c r="D42" s="340"/>
      <c r="F42" s="341"/>
      <c r="H42" s="109"/>
      <c r="J42" s="343"/>
      <c r="L42" s="89"/>
      <c r="M42" s="89"/>
    </row>
    <row r="43" spans="1:13" x14ac:dyDescent="0.2">
      <c r="A43" s="113" t="s">
        <v>298</v>
      </c>
      <c r="B43" s="318" t="s">
        <v>205</v>
      </c>
      <c r="C43" s="319">
        <f>IF(B43="Y", 2, 0)</f>
        <v>0</v>
      </c>
      <c r="D43" s="320" t="s">
        <v>205</v>
      </c>
      <c r="E43" s="319">
        <f>IF(D43="Y", 1, 0)</f>
        <v>0</v>
      </c>
      <c r="F43" s="321" t="s">
        <v>205</v>
      </c>
      <c r="G43" s="319">
        <f>IF(F43="Y", 2, 0)</f>
        <v>0</v>
      </c>
      <c r="H43" s="93" t="s">
        <v>205</v>
      </c>
      <c r="I43" s="91">
        <f>IF(H43="Y", 1, 0)</f>
        <v>0</v>
      </c>
      <c r="J43" s="323" t="s">
        <v>205</v>
      </c>
      <c r="K43" s="324">
        <f>IF(J43="Y", 1, 0)</f>
        <v>0</v>
      </c>
      <c r="L43" s="89"/>
      <c r="M43" s="89"/>
    </row>
    <row r="44" spans="1:13" x14ac:dyDescent="0.2">
      <c r="A44" s="102" t="s">
        <v>299</v>
      </c>
      <c r="B44" s="325" t="s">
        <v>205</v>
      </c>
      <c r="C44" s="326">
        <f>IF(B44="Y", 2, 0)</f>
        <v>0</v>
      </c>
      <c r="D44" s="327" t="s">
        <v>205</v>
      </c>
      <c r="E44" s="326">
        <f>IF(D44="Y", 2, 0)</f>
        <v>0</v>
      </c>
      <c r="F44" s="328" t="s">
        <v>205</v>
      </c>
      <c r="G44" s="326">
        <f>IF(F44="Y", 2, 0)</f>
        <v>0</v>
      </c>
      <c r="H44" s="98" t="s">
        <v>205</v>
      </c>
      <c r="I44" s="96">
        <f>IF(H44="Y", 2, 0)</f>
        <v>0</v>
      </c>
      <c r="J44" s="330" t="s">
        <v>205</v>
      </c>
      <c r="K44" s="331">
        <f>IF(J44="Y", 2, 0)</f>
        <v>0</v>
      </c>
      <c r="L44" s="89"/>
      <c r="M44" s="89"/>
    </row>
    <row r="45" spans="1:13" x14ac:dyDescent="0.2">
      <c r="A45" s="102" t="s">
        <v>295</v>
      </c>
      <c r="B45" s="325" t="s">
        <v>205</v>
      </c>
      <c r="C45" s="326">
        <f>IF(B45="Y", 1, 0)</f>
        <v>0</v>
      </c>
      <c r="D45" s="327" t="s">
        <v>205</v>
      </c>
      <c r="E45" s="326">
        <f>IF(D45="Y", 1, 0)</f>
        <v>0</v>
      </c>
      <c r="F45" s="328" t="s">
        <v>205</v>
      </c>
      <c r="G45" s="326">
        <f>IF(F45="Y", 1, 0)</f>
        <v>0</v>
      </c>
      <c r="H45" s="98" t="s">
        <v>205</v>
      </c>
      <c r="I45" s="96">
        <f>IF(H45="Y", 1, 0)</f>
        <v>0</v>
      </c>
      <c r="J45" s="330" t="s">
        <v>205</v>
      </c>
      <c r="K45" s="331">
        <f>IF(J45="Y", 2, 0)</f>
        <v>0</v>
      </c>
      <c r="L45" s="89"/>
      <c r="M45" s="89"/>
    </row>
    <row r="46" spans="1:13" x14ac:dyDescent="0.2">
      <c r="A46" s="102" t="s">
        <v>300</v>
      </c>
      <c r="B46" s="325" t="s">
        <v>205</v>
      </c>
      <c r="C46" s="326">
        <f>IF(B46="Y", -1, 0)</f>
        <v>0</v>
      </c>
      <c r="D46" s="327" t="s">
        <v>205</v>
      </c>
      <c r="E46" s="326">
        <f>IF(D46="Y", -1, 0)</f>
        <v>0</v>
      </c>
      <c r="F46" s="328" t="s">
        <v>205</v>
      </c>
      <c r="G46" s="326">
        <f>IF(F46="Y", 1, 0)</f>
        <v>0</v>
      </c>
      <c r="H46" s="98" t="s">
        <v>205</v>
      </c>
      <c r="I46" s="96">
        <f>IF(H46="Y", 1, 0)</f>
        <v>0</v>
      </c>
      <c r="J46" s="330" t="s">
        <v>205</v>
      </c>
      <c r="K46" s="331">
        <f>IF(J46="Y", 2, 0)</f>
        <v>0</v>
      </c>
      <c r="L46" s="89"/>
      <c r="M46" s="89"/>
    </row>
    <row r="47" spans="1:13" x14ac:dyDescent="0.2">
      <c r="A47" s="102" t="s">
        <v>301</v>
      </c>
      <c r="B47" s="325" t="s">
        <v>205</v>
      </c>
      <c r="C47" s="326">
        <f>IF(B47="Y", 2, 0)</f>
        <v>0</v>
      </c>
      <c r="D47" s="327" t="s">
        <v>205</v>
      </c>
      <c r="E47" s="326">
        <f>IF(D47="Y", 2, 0)</f>
        <v>0</v>
      </c>
      <c r="F47" s="328" t="s">
        <v>205</v>
      </c>
      <c r="G47" s="326">
        <f>IF(F47="Y", 2, 0)</f>
        <v>0</v>
      </c>
      <c r="H47" s="98" t="s">
        <v>205</v>
      </c>
      <c r="I47" s="96">
        <f>IF(H47="Y", 2, 0)</f>
        <v>0</v>
      </c>
      <c r="J47" s="330" t="s">
        <v>205</v>
      </c>
      <c r="K47" s="331">
        <f>IF(J47="Y", -1, 0)</f>
        <v>0</v>
      </c>
      <c r="L47" s="89"/>
      <c r="M47" s="89"/>
    </row>
    <row r="48" spans="1:13" x14ac:dyDescent="0.2">
      <c r="A48" s="102" t="s">
        <v>302</v>
      </c>
      <c r="B48" s="325" t="s">
        <v>205</v>
      </c>
      <c r="C48" s="326">
        <f>IF(B48="Y", 1, 0)</f>
        <v>0</v>
      </c>
      <c r="D48" s="327" t="s">
        <v>205</v>
      </c>
      <c r="E48" s="326">
        <f>IF(D48="Y", -1, 0)</f>
        <v>0</v>
      </c>
      <c r="F48" s="328" t="s">
        <v>205</v>
      </c>
      <c r="G48" s="326">
        <f>IF(F48="Y", 1, 0)</f>
        <v>0</v>
      </c>
      <c r="H48" s="98" t="s">
        <v>205</v>
      </c>
      <c r="I48" s="96">
        <f>IF(H48="Y", -1, 0)</f>
        <v>0</v>
      </c>
      <c r="J48" s="330" t="s">
        <v>205</v>
      </c>
      <c r="K48" s="331">
        <f>IF(J48="Y", 1, 0)</f>
        <v>0</v>
      </c>
      <c r="L48" s="89"/>
      <c r="M48" s="89"/>
    </row>
    <row r="49" spans="1:13" x14ac:dyDescent="0.2">
      <c r="A49" s="102" t="s">
        <v>303</v>
      </c>
      <c r="B49" s="325" t="s">
        <v>205</v>
      </c>
      <c r="C49" s="326">
        <f>IF(B49="Y", 2, 0)</f>
        <v>0</v>
      </c>
      <c r="D49" s="327" t="s">
        <v>205</v>
      </c>
      <c r="E49" s="326">
        <f>IF(D49="Y", 2, 0)</f>
        <v>0</v>
      </c>
      <c r="F49" s="328" t="s">
        <v>205</v>
      </c>
      <c r="G49" s="326">
        <f>IF(F49="Y", 2, 0)</f>
        <v>0</v>
      </c>
      <c r="H49" s="98" t="s">
        <v>205</v>
      </c>
      <c r="I49" s="96">
        <f>IF(H49="Y", 2, 0)</f>
        <v>0</v>
      </c>
      <c r="J49" s="330" t="s">
        <v>205</v>
      </c>
      <c r="K49" s="331">
        <f>IF(J49="Y", -1, 0)</f>
        <v>0</v>
      </c>
      <c r="L49" s="89"/>
      <c r="M49" s="89"/>
    </row>
    <row r="50" spans="1:13" x14ac:dyDescent="0.2">
      <c r="A50" s="102" t="s">
        <v>304</v>
      </c>
      <c r="B50" s="325" t="s">
        <v>205</v>
      </c>
      <c r="C50" s="326">
        <f>IF(B50="Y", -1, 0)</f>
        <v>0</v>
      </c>
      <c r="D50" s="327" t="s">
        <v>205</v>
      </c>
      <c r="E50" s="326">
        <f>IF(D50="Y", -1, 0)</f>
        <v>0</v>
      </c>
      <c r="F50" s="328" t="s">
        <v>205</v>
      </c>
      <c r="G50" s="326">
        <f>IF(F50="Y", -1, 0)</f>
        <v>0</v>
      </c>
      <c r="H50" s="98" t="s">
        <v>205</v>
      </c>
      <c r="I50" s="96">
        <f>IF(H50="Y", -1, 0)</f>
        <v>0</v>
      </c>
      <c r="J50" s="330" t="s">
        <v>205</v>
      </c>
      <c r="K50" s="331">
        <f>IF(J50="Y", 1, 0)</f>
        <v>0</v>
      </c>
      <c r="L50" s="89"/>
      <c r="M50" s="89"/>
    </row>
    <row r="51" spans="1:13" ht="13.5" thickBot="1" x14ac:dyDescent="0.25">
      <c r="A51" s="122" t="s">
        <v>305</v>
      </c>
      <c r="B51" s="332" t="s">
        <v>205</v>
      </c>
      <c r="C51" s="333">
        <f>IF(B51="Y", 1, 0)</f>
        <v>0</v>
      </c>
      <c r="D51" s="334" t="s">
        <v>205</v>
      </c>
      <c r="E51" s="333">
        <f>IF(D51="Y", 2, 0)</f>
        <v>0</v>
      </c>
      <c r="F51" s="335" t="s">
        <v>205</v>
      </c>
      <c r="G51" s="333">
        <f>IF(F51="Y", 1, 0)</f>
        <v>0</v>
      </c>
      <c r="H51" s="106" t="s">
        <v>205</v>
      </c>
      <c r="I51" s="104">
        <f>IF(H51="Y", 2, 0)</f>
        <v>0</v>
      </c>
      <c r="J51" s="337" t="s">
        <v>205</v>
      </c>
      <c r="K51" s="338">
        <f>IF(J51="Y", 1, 0)</f>
        <v>0</v>
      </c>
      <c r="L51" s="89"/>
      <c r="M51" s="89"/>
    </row>
    <row r="52" spans="1:13" ht="13.5" thickBot="1" x14ac:dyDescent="0.25">
      <c r="A52" s="87" t="s">
        <v>306</v>
      </c>
      <c r="B52" s="339"/>
      <c r="D52" s="340"/>
      <c r="F52" s="341"/>
      <c r="H52" s="109"/>
      <c r="J52" s="343"/>
      <c r="L52" s="89"/>
      <c r="M52" s="89"/>
    </row>
    <row r="53" spans="1:13" x14ac:dyDescent="0.2">
      <c r="A53" s="113" t="s">
        <v>307</v>
      </c>
      <c r="B53" s="318" t="s">
        <v>205</v>
      </c>
      <c r="C53" s="319">
        <f>IF(B53="Y", 2, 0)</f>
        <v>0</v>
      </c>
      <c r="D53" s="320" t="s">
        <v>205</v>
      </c>
      <c r="E53" s="319">
        <f t="shared" ref="E53:E58" si="14">IF(D53="Y", 1, 0)</f>
        <v>0</v>
      </c>
      <c r="F53" s="321" t="s">
        <v>205</v>
      </c>
      <c r="G53" s="319">
        <f>IF(F53="Y", 2, 0)</f>
        <v>0</v>
      </c>
      <c r="H53" s="93" t="s">
        <v>205</v>
      </c>
      <c r="I53" s="91">
        <f>IF(H53="Y", 2, 0)</f>
        <v>0</v>
      </c>
      <c r="J53" s="323" t="s">
        <v>205</v>
      </c>
      <c r="K53" s="324">
        <f>IF(J53="Y", 1, 0)</f>
        <v>0</v>
      </c>
      <c r="L53" s="89"/>
      <c r="M53" s="89"/>
    </row>
    <row r="54" spans="1:13" x14ac:dyDescent="0.2">
      <c r="A54" s="102" t="s">
        <v>308</v>
      </c>
      <c r="B54" s="325" t="s">
        <v>205</v>
      </c>
      <c r="C54" s="326">
        <f>IF(B54="Y", 2, 0)</f>
        <v>0</v>
      </c>
      <c r="D54" s="327" t="s">
        <v>205</v>
      </c>
      <c r="E54" s="326">
        <f t="shared" si="14"/>
        <v>0</v>
      </c>
      <c r="F54" s="328" t="s">
        <v>205</v>
      </c>
      <c r="G54" s="326">
        <f>IF(F54="Y", 2, 0)</f>
        <v>0</v>
      </c>
      <c r="H54" s="98" t="s">
        <v>205</v>
      </c>
      <c r="I54" s="96">
        <f>IF(H54="Y", 1, 0)</f>
        <v>0</v>
      </c>
      <c r="J54" s="330" t="s">
        <v>205</v>
      </c>
      <c r="K54" s="331">
        <f>IF(J54="Y", 1, 0)</f>
        <v>0</v>
      </c>
      <c r="L54" s="89"/>
      <c r="M54" s="89"/>
    </row>
    <row r="55" spans="1:13" x14ac:dyDescent="0.2">
      <c r="A55" s="102" t="s">
        <v>309</v>
      </c>
      <c r="B55" s="325" t="s">
        <v>205</v>
      </c>
      <c r="C55" s="326">
        <f>IF(B55="Y", 2, 0)</f>
        <v>0</v>
      </c>
      <c r="D55" s="327" t="s">
        <v>205</v>
      </c>
      <c r="E55" s="326">
        <f t="shared" si="14"/>
        <v>0</v>
      </c>
      <c r="F55" s="328" t="s">
        <v>205</v>
      </c>
      <c r="G55" s="326">
        <f>IF(F55="Y", 2, 0)</f>
        <v>0</v>
      </c>
      <c r="H55" s="98" t="s">
        <v>205</v>
      </c>
      <c r="I55" s="96">
        <f>IF(H55="Y", 2, 0)</f>
        <v>0</v>
      </c>
      <c r="J55" s="330" t="s">
        <v>205</v>
      </c>
      <c r="K55" s="331">
        <f>IF(J55="Y", 2, 0)</f>
        <v>0</v>
      </c>
      <c r="L55" s="89"/>
      <c r="M55" s="89"/>
    </row>
    <row r="56" spans="1:13" x14ac:dyDescent="0.2">
      <c r="A56" s="102" t="s">
        <v>310</v>
      </c>
      <c r="B56" s="325" t="s">
        <v>205</v>
      </c>
      <c r="C56" s="326">
        <f>IF(B56="Y", 2, 0)</f>
        <v>0</v>
      </c>
      <c r="D56" s="327" t="s">
        <v>205</v>
      </c>
      <c r="E56" s="326">
        <f t="shared" si="14"/>
        <v>0</v>
      </c>
      <c r="F56" s="328" t="s">
        <v>205</v>
      </c>
      <c r="G56" s="326">
        <f>IF(F56="Y", 2, 0)</f>
        <v>0</v>
      </c>
      <c r="H56" s="98" t="s">
        <v>205</v>
      </c>
      <c r="I56" s="96">
        <f>IF(H56="Y", 1, 0)</f>
        <v>0</v>
      </c>
      <c r="J56" s="330" t="s">
        <v>205</v>
      </c>
      <c r="K56" s="331">
        <f>IF(J56="Y", -1, 0)</f>
        <v>0</v>
      </c>
      <c r="L56" s="89"/>
      <c r="M56" s="89"/>
    </row>
    <row r="57" spans="1:13" x14ac:dyDescent="0.2">
      <c r="A57" s="102" t="s">
        <v>311</v>
      </c>
      <c r="B57" s="325" t="s">
        <v>205</v>
      </c>
      <c r="C57" s="326">
        <f>IF(B57="Y", 2, 0)</f>
        <v>0</v>
      </c>
      <c r="D57" s="327" t="s">
        <v>205</v>
      </c>
      <c r="E57" s="326">
        <f t="shared" si="14"/>
        <v>0</v>
      </c>
      <c r="F57" s="328" t="s">
        <v>205</v>
      </c>
      <c r="G57" s="326">
        <f>IF(F57="Y", 2, 0)</f>
        <v>0</v>
      </c>
      <c r="H57" s="98" t="s">
        <v>205</v>
      </c>
      <c r="I57" s="96">
        <f>IF(H57="Y", 1, 0)</f>
        <v>0</v>
      </c>
      <c r="J57" s="330" t="s">
        <v>205</v>
      </c>
      <c r="K57" s="331">
        <f>IF(J57="Y", 1, 0)</f>
        <v>0</v>
      </c>
      <c r="L57" s="89"/>
      <c r="M57" s="89"/>
    </row>
    <row r="58" spans="1:13" x14ac:dyDescent="0.2">
      <c r="A58" s="102" t="s">
        <v>312</v>
      </c>
      <c r="B58" s="325" t="s">
        <v>205</v>
      </c>
      <c r="C58" s="326">
        <f>IF(B58="Y", 1, 0)</f>
        <v>0</v>
      </c>
      <c r="D58" s="327" t="s">
        <v>205</v>
      </c>
      <c r="E58" s="326">
        <f t="shared" si="14"/>
        <v>0</v>
      </c>
      <c r="F58" s="328" t="s">
        <v>205</v>
      </c>
      <c r="G58" s="326">
        <f>IF(F58="Y", 1, 0)</f>
        <v>0</v>
      </c>
      <c r="H58" s="98" t="s">
        <v>205</v>
      </c>
      <c r="I58" s="96">
        <f>IF(H58="Y", 1, 0)</f>
        <v>0</v>
      </c>
      <c r="J58" s="330" t="s">
        <v>205</v>
      </c>
      <c r="K58" s="331">
        <f>IF(J58="Y", 2, 0)</f>
        <v>0</v>
      </c>
      <c r="L58" s="89"/>
      <c r="M58" s="89"/>
    </row>
    <row r="59" spans="1:13" ht="13.5" thickBot="1" x14ac:dyDescent="0.25">
      <c r="A59" s="122" t="s">
        <v>313</v>
      </c>
      <c r="B59" s="332" t="s">
        <v>205</v>
      </c>
      <c r="C59" s="333">
        <f>IF(B59="Y", -1, 0)</f>
        <v>0</v>
      </c>
      <c r="D59" s="334" t="s">
        <v>205</v>
      </c>
      <c r="E59" s="333">
        <f>IF(D59="Y", -1, 0)</f>
        <v>0</v>
      </c>
      <c r="F59" s="335" t="s">
        <v>205</v>
      </c>
      <c r="G59" s="333">
        <f>IF(F59="Y", -1, 0)</f>
        <v>0</v>
      </c>
      <c r="H59" s="106" t="s">
        <v>205</v>
      </c>
      <c r="I59" s="104">
        <f>IF(H59="Y", -1, 0)</f>
        <v>0</v>
      </c>
      <c r="J59" s="337" t="s">
        <v>205</v>
      </c>
      <c r="K59" s="338">
        <f>IF(J59="Y", 1, 0)</f>
        <v>0</v>
      </c>
      <c r="L59" s="89"/>
      <c r="M59" s="89"/>
    </row>
    <row r="60" spans="1:13" ht="13.5" thickBot="1" x14ac:dyDescent="0.25">
      <c r="A60" s="87" t="s">
        <v>314</v>
      </c>
      <c r="B60" s="339"/>
      <c r="D60" s="340"/>
      <c r="F60" s="341"/>
      <c r="H60" s="109"/>
      <c r="J60" s="343"/>
      <c r="L60" s="89"/>
      <c r="M60" s="89"/>
    </row>
    <row r="61" spans="1:13" x14ac:dyDescent="0.2">
      <c r="A61" s="123" t="s">
        <v>315</v>
      </c>
      <c r="B61" s="318" t="s">
        <v>205</v>
      </c>
      <c r="C61" s="319">
        <f>IF(B61="Y", 2, 0)</f>
        <v>0</v>
      </c>
      <c r="D61" s="320" t="s">
        <v>205</v>
      </c>
      <c r="E61" s="319">
        <f>IF(D61="Y", 1, 0)</f>
        <v>0</v>
      </c>
      <c r="F61" s="321" t="s">
        <v>205</v>
      </c>
      <c r="G61" s="319">
        <f>IF(F61="Y", 2, 0)</f>
        <v>0</v>
      </c>
      <c r="H61" s="93" t="s">
        <v>205</v>
      </c>
      <c r="I61" s="91">
        <f>IF(H61="Y", 1, 0)</f>
        <v>0</v>
      </c>
      <c r="J61" s="323" t="s">
        <v>205</v>
      </c>
      <c r="K61" s="324">
        <f>IF(J61="Y", 1, 0)</f>
        <v>0</v>
      </c>
      <c r="L61" s="89"/>
      <c r="M61" s="89"/>
    </row>
    <row r="62" spans="1:13" x14ac:dyDescent="0.2">
      <c r="A62" s="102" t="s">
        <v>276</v>
      </c>
      <c r="B62" s="325" t="s">
        <v>205</v>
      </c>
      <c r="C62" s="326">
        <f>IF(B62="Y", 2, 0)</f>
        <v>0</v>
      </c>
      <c r="D62" s="327" t="s">
        <v>205</v>
      </c>
      <c r="E62" s="326">
        <f>IF(D62="Y", 2, 0)</f>
        <v>0</v>
      </c>
      <c r="F62" s="328" t="s">
        <v>205</v>
      </c>
      <c r="G62" s="326">
        <f>IF(F62="Y", 2, 0)</f>
        <v>0</v>
      </c>
      <c r="H62" s="98" t="s">
        <v>205</v>
      </c>
      <c r="I62" s="96">
        <f>IF(H62="Y", 2, 0)</f>
        <v>0</v>
      </c>
      <c r="J62" s="330" t="s">
        <v>205</v>
      </c>
      <c r="K62" s="331">
        <f>IF(J62="Y", 1, 0)</f>
        <v>0</v>
      </c>
      <c r="L62" s="89"/>
      <c r="M62" s="89"/>
    </row>
    <row r="63" spans="1:13" x14ac:dyDescent="0.2">
      <c r="A63" s="102" t="s">
        <v>316</v>
      </c>
      <c r="B63" s="325" t="s">
        <v>205</v>
      </c>
      <c r="C63" s="326">
        <f>IF(B63="Y", 1, 0)</f>
        <v>0</v>
      </c>
      <c r="D63" s="327" t="s">
        <v>205</v>
      </c>
      <c r="E63" s="326">
        <f>IF(D63="Y", 1, 0)</f>
        <v>0</v>
      </c>
      <c r="F63" s="328" t="s">
        <v>205</v>
      </c>
      <c r="G63" s="326">
        <f>IF(F63="Y", 1, 0)</f>
        <v>0</v>
      </c>
      <c r="H63" s="98" t="s">
        <v>205</v>
      </c>
      <c r="I63" s="96">
        <f>IF(H63="Y", 1, 0)</f>
        <v>0</v>
      </c>
      <c r="J63" s="330" t="s">
        <v>205</v>
      </c>
      <c r="K63" s="331">
        <f>IF(J63="Y", 1, 0)</f>
        <v>0</v>
      </c>
      <c r="L63" s="89"/>
      <c r="M63" s="89"/>
    </row>
    <row r="64" spans="1:13" x14ac:dyDescent="0.2">
      <c r="A64" s="102" t="s">
        <v>317</v>
      </c>
      <c r="B64" s="325" t="s">
        <v>205</v>
      </c>
      <c r="C64" s="326">
        <f>IF(B64="Y", 2, 0)</f>
        <v>0</v>
      </c>
      <c r="D64" s="327" t="s">
        <v>205</v>
      </c>
      <c r="E64" s="326">
        <f>IF(D64="Y", 2, 0)</f>
        <v>0</v>
      </c>
      <c r="F64" s="328" t="s">
        <v>205</v>
      </c>
      <c r="G64" s="326">
        <f>IF(F64="Y", 2, 0)</f>
        <v>0</v>
      </c>
      <c r="H64" s="98" t="s">
        <v>205</v>
      </c>
      <c r="I64" s="96">
        <f>IF(H64="Y", 2, 0)</f>
        <v>0</v>
      </c>
      <c r="J64" s="330" t="s">
        <v>205</v>
      </c>
      <c r="K64" s="331">
        <f>IF(J64="Y", -1, 0)</f>
        <v>0</v>
      </c>
      <c r="L64" s="89"/>
      <c r="M64" s="89"/>
    </row>
    <row r="65" spans="1:14" x14ac:dyDescent="0.2">
      <c r="A65" s="102" t="s">
        <v>305</v>
      </c>
      <c r="B65" s="325" t="s">
        <v>205</v>
      </c>
      <c r="C65" s="326">
        <f>IF(B65="Y", 1, 0)</f>
        <v>0</v>
      </c>
      <c r="D65" s="327" t="s">
        <v>205</v>
      </c>
      <c r="E65" s="326">
        <f>IF(D65="Y", 2, 0)</f>
        <v>0</v>
      </c>
      <c r="F65" s="328" t="s">
        <v>205</v>
      </c>
      <c r="G65" s="326">
        <f>IF(F65="Y", 1, 0)</f>
        <v>0</v>
      </c>
      <c r="H65" s="98" t="s">
        <v>205</v>
      </c>
      <c r="I65" s="96">
        <f>IF(H65="Y", 2, 0)</f>
        <v>0</v>
      </c>
      <c r="J65" s="330" t="s">
        <v>205</v>
      </c>
      <c r="K65" s="331">
        <f>IF(J65="Y", 1, 0)</f>
        <v>0</v>
      </c>
      <c r="L65" s="89"/>
      <c r="M65" s="89"/>
    </row>
    <row r="66" spans="1:14" x14ac:dyDescent="0.2">
      <c r="A66" s="102" t="s">
        <v>318</v>
      </c>
      <c r="B66" s="325" t="s">
        <v>205</v>
      </c>
      <c r="C66" s="326">
        <f>IF(B66="Y", 2, 0)</f>
        <v>0</v>
      </c>
      <c r="D66" s="327" t="s">
        <v>205</v>
      </c>
      <c r="E66" s="326">
        <f>IF(D66="Y", 1, 0)</f>
        <v>0</v>
      </c>
      <c r="F66" s="328" t="s">
        <v>205</v>
      </c>
      <c r="G66" s="326">
        <f>IF(F66="Y", 2, 0)</f>
        <v>0</v>
      </c>
      <c r="H66" s="98" t="s">
        <v>205</v>
      </c>
      <c r="I66" s="96">
        <f>IF(H66="Y", 1, 0)</f>
        <v>0</v>
      </c>
      <c r="J66" s="330" t="s">
        <v>205</v>
      </c>
      <c r="K66" s="331">
        <f>IF(J66="Y", 1, 0)</f>
        <v>0</v>
      </c>
      <c r="L66" s="89"/>
      <c r="M66" s="89"/>
    </row>
    <row r="67" spans="1:14" x14ac:dyDescent="0.2">
      <c r="A67" s="102" t="s">
        <v>319</v>
      </c>
      <c r="B67" s="325" t="s">
        <v>205</v>
      </c>
      <c r="C67" s="326">
        <f>IF(B67="Y", 2, 0)</f>
        <v>0</v>
      </c>
      <c r="D67" s="327" t="s">
        <v>205</v>
      </c>
      <c r="E67" s="326">
        <f>IF(D67="Y", 2, 0)</f>
        <v>0</v>
      </c>
      <c r="F67" s="328" t="s">
        <v>205</v>
      </c>
      <c r="G67" s="326">
        <f>IF(F67="Y", 2, 0)</f>
        <v>0</v>
      </c>
      <c r="H67" s="98" t="s">
        <v>205</v>
      </c>
      <c r="I67" s="96">
        <f>IF(H67="Y", 2, 0)</f>
        <v>0</v>
      </c>
      <c r="J67" s="330" t="s">
        <v>205</v>
      </c>
      <c r="K67" s="331">
        <f>IF(J67="Y", -1, 0)</f>
        <v>0</v>
      </c>
      <c r="L67" s="89"/>
      <c r="M67" s="89"/>
    </row>
    <row r="68" spans="1:14" x14ac:dyDescent="0.2">
      <c r="A68" s="102" t="s">
        <v>320</v>
      </c>
      <c r="B68" s="325" t="s">
        <v>205</v>
      </c>
      <c r="C68" s="326">
        <f>IF(B68="Y", 2, 0)</f>
        <v>0</v>
      </c>
      <c r="D68" s="327" t="s">
        <v>205</v>
      </c>
      <c r="E68" s="326">
        <f>IF(D68="Y", 2, 0)</f>
        <v>0</v>
      </c>
      <c r="F68" s="328" t="s">
        <v>205</v>
      </c>
      <c r="G68" s="326">
        <f>IF(F68="Y", 2, 0)</f>
        <v>0</v>
      </c>
      <c r="H68" s="98" t="s">
        <v>205</v>
      </c>
      <c r="I68" s="96">
        <f>IF(H68="Y", 2, 0)</f>
        <v>0</v>
      </c>
      <c r="J68" s="330" t="s">
        <v>205</v>
      </c>
      <c r="K68" s="331">
        <f>IF(J68="Y", 1, 0)</f>
        <v>0</v>
      </c>
      <c r="L68" s="89"/>
      <c r="M68" s="89"/>
    </row>
    <row r="69" spans="1:14" x14ac:dyDescent="0.2">
      <c r="A69" s="102" t="s">
        <v>321</v>
      </c>
      <c r="B69" s="325" t="s">
        <v>205</v>
      </c>
      <c r="C69" s="326">
        <f>IF(B69="Y", 2, 0)</f>
        <v>0</v>
      </c>
      <c r="D69" s="327" t="s">
        <v>205</v>
      </c>
      <c r="E69" s="326">
        <f>IF(D69="Y", 2, 0)</f>
        <v>0</v>
      </c>
      <c r="F69" s="328" t="s">
        <v>205</v>
      </c>
      <c r="G69" s="326">
        <f>IF(F69="Y", 1, 0)</f>
        <v>0</v>
      </c>
      <c r="H69" s="98" t="s">
        <v>205</v>
      </c>
      <c r="I69" s="96">
        <f>IF(H69="Y", 1, 0)</f>
        <v>0</v>
      </c>
      <c r="J69" s="330" t="s">
        <v>205</v>
      </c>
      <c r="K69" s="331">
        <f>IF(J69="Y", 1, 0)</f>
        <v>0</v>
      </c>
      <c r="L69" s="89"/>
      <c r="M69" s="89"/>
    </row>
    <row r="70" spans="1:14" x14ac:dyDescent="0.2">
      <c r="A70" s="102" t="s">
        <v>322</v>
      </c>
      <c r="B70" s="325" t="s">
        <v>205</v>
      </c>
      <c r="C70" s="326">
        <f>IF(B70="Y", 2, 0)</f>
        <v>0</v>
      </c>
      <c r="D70" s="327" t="s">
        <v>205</v>
      </c>
      <c r="E70" s="326">
        <f>IF(D70="Y", 2, 0)</f>
        <v>0</v>
      </c>
      <c r="F70" s="328" t="s">
        <v>205</v>
      </c>
      <c r="G70" s="326">
        <f>IF(F70="Y", 2, 0)</f>
        <v>0</v>
      </c>
      <c r="H70" s="98" t="s">
        <v>205</v>
      </c>
      <c r="I70" s="96">
        <f>IF(H70="Y", 2, 0)</f>
        <v>0</v>
      </c>
      <c r="J70" s="330" t="s">
        <v>205</v>
      </c>
      <c r="K70" s="331">
        <f t="shared" ref="K70:K71" si="15">IF(J70="Y", 1, 0)</f>
        <v>0</v>
      </c>
      <c r="L70" s="89"/>
      <c r="M70" s="89"/>
    </row>
    <row r="71" spans="1:14" x14ac:dyDescent="0.2">
      <c r="A71" s="102" t="s">
        <v>323</v>
      </c>
      <c r="B71" s="325" t="s">
        <v>205</v>
      </c>
      <c r="C71" s="326">
        <f>IF(B71="Y", 1, 0)</f>
        <v>0</v>
      </c>
      <c r="D71" s="327" t="s">
        <v>205</v>
      </c>
      <c r="E71" s="326">
        <f>IF(D71="Y", 2, 0)</f>
        <v>0</v>
      </c>
      <c r="F71" s="328" t="s">
        <v>205</v>
      </c>
      <c r="G71" s="326">
        <f>IF(F71="Y", 1, 0)</f>
        <v>0</v>
      </c>
      <c r="H71" s="98" t="s">
        <v>205</v>
      </c>
      <c r="I71" s="96">
        <f>IF(H71="Y", 2, 0)</f>
        <v>0</v>
      </c>
      <c r="J71" s="330" t="s">
        <v>205</v>
      </c>
      <c r="K71" s="331">
        <f t="shared" si="15"/>
        <v>0</v>
      </c>
      <c r="L71" s="89"/>
      <c r="M71" s="89"/>
    </row>
    <row r="72" spans="1:14" x14ac:dyDescent="0.2">
      <c r="A72" s="102" t="s">
        <v>324</v>
      </c>
      <c r="B72" s="325" t="s">
        <v>205</v>
      </c>
      <c r="C72" s="326">
        <f>IF(B72="Y", -1, 0)</f>
        <v>0</v>
      </c>
      <c r="D72" s="327" t="s">
        <v>205</v>
      </c>
      <c r="E72" s="326">
        <f>IF(D72="Y", -1, 0)</f>
        <v>0</v>
      </c>
      <c r="F72" s="328" t="s">
        <v>205</v>
      </c>
      <c r="G72" s="326">
        <f>IF(F72="Y", -1, 0)</f>
        <v>0</v>
      </c>
      <c r="H72" s="98" t="s">
        <v>205</v>
      </c>
      <c r="I72" s="96">
        <f>IF(H72="Y", -1, 0)</f>
        <v>0</v>
      </c>
      <c r="J72" s="330" t="s">
        <v>205</v>
      </c>
      <c r="K72" s="331">
        <f>IF(J72="Y", -1, 0)</f>
        <v>0</v>
      </c>
      <c r="L72" s="89"/>
      <c r="M72" s="89"/>
      <c r="N72" s="88"/>
    </row>
    <row r="73" spans="1:14" x14ac:dyDescent="0.2">
      <c r="A73" s="102" t="s">
        <v>325</v>
      </c>
      <c r="B73" s="325" t="s">
        <v>205</v>
      </c>
      <c r="C73" s="326">
        <f>IF(B73="Y", -1, 0)</f>
        <v>0</v>
      </c>
      <c r="D73" s="327" t="s">
        <v>205</v>
      </c>
      <c r="E73" s="326">
        <f>IF(D73="Y", -1, 0)</f>
        <v>0</v>
      </c>
      <c r="F73" s="328" t="s">
        <v>205</v>
      </c>
      <c r="G73" s="326">
        <f>IF(F73="Y", -1, 0)</f>
        <v>0</v>
      </c>
      <c r="H73" s="98" t="s">
        <v>205</v>
      </c>
      <c r="I73" s="96">
        <f>IF(H73="Y", -1, 0)</f>
        <v>0</v>
      </c>
      <c r="J73" s="330" t="s">
        <v>205</v>
      </c>
      <c r="K73" s="331">
        <f>IF(J73="Y", -1, 0)</f>
        <v>0</v>
      </c>
      <c r="L73" s="89"/>
      <c r="M73" s="89"/>
      <c r="N73" s="88"/>
    </row>
    <row r="74" spans="1:14" ht="13.5" thickBot="1" x14ac:dyDescent="0.25">
      <c r="A74" s="122" t="s">
        <v>326</v>
      </c>
      <c r="B74" s="332" t="s">
        <v>205</v>
      </c>
      <c r="C74" s="333">
        <f>IF(B74="Y", -1, 0)</f>
        <v>0</v>
      </c>
      <c r="D74" s="334" t="s">
        <v>205</v>
      </c>
      <c r="E74" s="333">
        <f>IF(D74="Y", -1, 0)</f>
        <v>0</v>
      </c>
      <c r="F74" s="335" t="s">
        <v>205</v>
      </c>
      <c r="G74" s="333">
        <f>IF(F74="Y", -1, 0)</f>
        <v>0</v>
      </c>
      <c r="H74" s="106" t="s">
        <v>205</v>
      </c>
      <c r="I74" s="104">
        <f>IF(H74="Y", -1, 0)</f>
        <v>0</v>
      </c>
      <c r="J74" s="337" t="s">
        <v>205</v>
      </c>
      <c r="K74" s="338">
        <f>IF(J74="Y", -1, 0)</f>
        <v>0</v>
      </c>
      <c r="L74" s="89"/>
      <c r="M74" s="89"/>
      <c r="N74" s="88"/>
    </row>
    <row r="75" spans="1:14" ht="13.5" thickBot="1" x14ac:dyDescent="0.25">
      <c r="A75" s="87" t="s">
        <v>327</v>
      </c>
      <c r="B75" s="339"/>
      <c r="D75" s="340"/>
      <c r="F75" s="341"/>
      <c r="H75" s="109"/>
      <c r="J75" s="343"/>
      <c r="L75" s="89"/>
      <c r="M75" s="89"/>
      <c r="N75" s="88"/>
    </row>
    <row r="76" spans="1:14" x14ac:dyDescent="0.2">
      <c r="A76" s="124" t="s">
        <v>328</v>
      </c>
      <c r="B76" s="318" t="s">
        <v>205</v>
      </c>
      <c r="C76" s="319">
        <f>IF(B76="Y", -1, 0)</f>
        <v>0</v>
      </c>
      <c r="D76" s="320" t="s">
        <v>205</v>
      </c>
      <c r="E76" s="319">
        <f>IF(D76="Y", 1, 0)</f>
        <v>0</v>
      </c>
      <c r="F76" s="321" t="s">
        <v>205</v>
      </c>
      <c r="G76" s="319">
        <f>IF(F76="Y", -1, 0)</f>
        <v>0</v>
      </c>
      <c r="H76" s="93" t="s">
        <v>205</v>
      </c>
      <c r="I76" s="91">
        <f>IF(H76="Y", 1, 0)</f>
        <v>0</v>
      </c>
      <c r="J76" s="323" t="s">
        <v>205</v>
      </c>
      <c r="K76" s="324">
        <f>IF(J76="Y", -1, 0)</f>
        <v>0</v>
      </c>
      <c r="L76" s="89"/>
      <c r="M76" s="89"/>
      <c r="N76" s="88"/>
    </row>
    <row r="77" spans="1:14" x14ac:dyDescent="0.2">
      <c r="A77" s="101" t="s">
        <v>329</v>
      </c>
      <c r="B77" s="325"/>
      <c r="C77" s="326">
        <f>IF(B77="Y", -1, 0)</f>
        <v>0</v>
      </c>
      <c r="D77" s="327"/>
      <c r="E77" s="326">
        <f>IF(D77="Y", -1, 0)</f>
        <v>0</v>
      </c>
      <c r="F77" s="328"/>
      <c r="G77" s="326">
        <f>IF(F77="Y", -1, 0)</f>
        <v>0</v>
      </c>
      <c r="H77" s="98"/>
      <c r="I77" s="96">
        <f>IF(H77="Y", -1, 0)</f>
        <v>0</v>
      </c>
      <c r="J77" s="330"/>
      <c r="K77" s="331">
        <f>IF(J77="Y", -1, 0)</f>
        <v>0</v>
      </c>
      <c r="L77" s="89"/>
      <c r="M77" s="89"/>
      <c r="N77" s="88"/>
    </row>
    <row r="78" spans="1:14" x14ac:dyDescent="0.2">
      <c r="A78" s="101" t="s">
        <v>330</v>
      </c>
      <c r="B78" s="325" t="s">
        <v>205</v>
      </c>
      <c r="C78" s="326">
        <f>IF(B78="Y", 1, 0)</f>
        <v>0</v>
      </c>
      <c r="D78" s="327" t="s">
        <v>205</v>
      </c>
      <c r="E78" s="326">
        <f>IF(D78="Y", 1, 0)</f>
        <v>0</v>
      </c>
      <c r="F78" s="328" t="s">
        <v>205</v>
      </c>
      <c r="G78" s="326">
        <f>IF(F78="Y", 1, 0)</f>
        <v>0</v>
      </c>
      <c r="H78" s="98" t="s">
        <v>205</v>
      </c>
      <c r="I78" s="96">
        <f>IF(H78="Y", 1, 0)</f>
        <v>0</v>
      </c>
      <c r="J78" s="330" t="s">
        <v>205</v>
      </c>
      <c r="K78" s="331">
        <f>IF(J78="Y", 1, 0)</f>
        <v>0</v>
      </c>
      <c r="L78" s="89"/>
      <c r="M78" s="89"/>
      <c r="N78" s="88"/>
    </row>
    <row r="79" spans="1:14" x14ac:dyDescent="0.2">
      <c r="A79" s="101" t="s">
        <v>331</v>
      </c>
      <c r="B79" s="325" t="s">
        <v>205</v>
      </c>
      <c r="C79" s="326">
        <f>IF(B79="Y", 2, 0)</f>
        <v>0</v>
      </c>
      <c r="D79" s="327" t="s">
        <v>205</v>
      </c>
      <c r="E79" s="326">
        <f>IF(D79="Y", 2, 0)</f>
        <v>0</v>
      </c>
      <c r="F79" s="328" t="s">
        <v>205</v>
      </c>
      <c r="G79" s="326">
        <f>IF(F79="Y", 2, 0)</f>
        <v>0</v>
      </c>
      <c r="H79" s="98" t="s">
        <v>205</v>
      </c>
      <c r="I79" s="96">
        <f>IF(H79="Y", 2, 0)</f>
        <v>0</v>
      </c>
      <c r="J79" s="330" t="s">
        <v>205</v>
      </c>
      <c r="K79" s="331">
        <f>IF(J79="Y", 2, 0)</f>
        <v>0</v>
      </c>
      <c r="L79" s="89"/>
      <c r="M79" s="89"/>
      <c r="N79" s="88"/>
    </row>
    <row r="80" spans="1:14" x14ac:dyDescent="0.2">
      <c r="A80" s="101" t="s">
        <v>332</v>
      </c>
      <c r="B80" s="325" t="s">
        <v>205</v>
      </c>
      <c r="C80" s="326">
        <f>IF(B80="Y", 1, 0)</f>
        <v>0</v>
      </c>
      <c r="D80" s="327" t="s">
        <v>205</v>
      </c>
      <c r="E80" s="326">
        <f>IF(D80="Y", 1, 0)</f>
        <v>0</v>
      </c>
      <c r="F80" s="328" t="s">
        <v>205</v>
      </c>
      <c r="G80" s="326">
        <f>IF(F80="Y", 1, 0)</f>
        <v>0</v>
      </c>
      <c r="H80" s="98" t="s">
        <v>205</v>
      </c>
      <c r="I80" s="96">
        <f>IF(H80="Y", 1, 0)</f>
        <v>0</v>
      </c>
      <c r="J80" s="330" t="s">
        <v>205</v>
      </c>
      <c r="K80" s="331">
        <f>IF(J80="Y", 1, 0)</f>
        <v>0</v>
      </c>
      <c r="L80" s="89"/>
      <c r="M80" s="89"/>
      <c r="N80" s="88"/>
    </row>
    <row r="81" spans="1:14" x14ac:dyDescent="0.2">
      <c r="A81" s="101" t="s">
        <v>333</v>
      </c>
      <c r="B81" s="325" t="s">
        <v>205</v>
      </c>
      <c r="C81" s="326">
        <f>IF(B81="Y", 1, 0)</f>
        <v>0</v>
      </c>
      <c r="D81" s="327" t="s">
        <v>205</v>
      </c>
      <c r="E81" s="326">
        <f>IF(D81="Y", 1, 0)</f>
        <v>0</v>
      </c>
      <c r="F81" s="328" t="s">
        <v>205</v>
      </c>
      <c r="G81" s="326">
        <f>IF(F81="Y", 1, 0)</f>
        <v>0</v>
      </c>
      <c r="H81" s="98" t="s">
        <v>205</v>
      </c>
      <c r="I81" s="96">
        <f>IF(H81="Y", 1, 0)</f>
        <v>0</v>
      </c>
      <c r="J81" s="330" t="s">
        <v>205</v>
      </c>
      <c r="K81" s="331">
        <f>IF(J81="Y", -1, 0)</f>
        <v>0</v>
      </c>
      <c r="L81" s="89"/>
      <c r="M81" s="89"/>
      <c r="N81" s="88"/>
    </row>
    <row r="82" spans="1:14" x14ac:dyDescent="0.2">
      <c r="A82" s="125" t="s">
        <v>334</v>
      </c>
      <c r="B82" s="325" t="s">
        <v>205</v>
      </c>
      <c r="C82" s="326">
        <f>IF(B82="Y", 1, 0)</f>
        <v>0</v>
      </c>
      <c r="D82" s="327" t="s">
        <v>205</v>
      </c>
      <c r="E82" s="326">
        <f>IF(D82="Y", 1, 0)</f>
        <v>0</v>
      </c>
      <c r="F82" s="328" t="s">
        <v>205</v>
      </c>
      <c r="G82" s="326">
        <f>IF(F82="Y", 1, 0)</f>
        <v>0</v>
      </c>
      <c r="H82" s="98" t="s">
        <v>205</v>
      </c>
      <c r="I82" s="96">
        <f>IF(H82="Y", 1, 0)</f>
        <v>0</v>
      </c>
      <c r="J82" s="330" t="s">
        <v>205</v>
      </c>
      <c r="K82" s="331">
        <f>IF(J82="Y", 2, 0)</f>
        <v>0</v>
      </c>
      <c r="L82" s="89"/>
      <c r="M82" s="89"/>
      <c r="N82" s="88"/>
    </row>
    <row r="83" spans="1:14" ht="13.5" thickBot="1" x14ac:dyDescent="0.25">
      <c r="A83" s="114" t="s">
        <v>335</v>
      </c>
      <c r="B83" s="349" t="s">
        <v>205</v>
      </c>
      <c r="C83" s="350">
        <f>IF(B83="Y", 1, 0)</f>
        <v>0</v>
      </c>
      <c r="D83" s="351" t="s">
        <v>205</v>
      </c>
      <c r="E83" s="350">
        <f>IF(D83="Y", 1, 0)</f>
        <v>0</v>
      </c>
      <c r="F83" s="352" t="s">
        <v>205</v>
      </c>
      <c r="G83" s="350">
        <f>IF(F83="Y", 1, 0)</f>
        <v>0</v>
      </c>
      <c r="H83" s="117" t="s">
        <v>205</v>
      </c>
      <c r="I83" s="115">
        <f>IF(H83="Y", 1, 0)</f>
        <v>0</v>
      </c>
      <c r="J83" s="354" t="s">
        <v>205</v>
      </c>
      <c r="K83" s="355">
        <f>IF(J83="Y", 2, 0)</f>
        <v>0</v>
      </c>
      <c r="L83" s="89"/>
      <c r="M83" s="89"/>
      <c r="N83" s="88"/>
    </row>
    <row r="84" spans="1:14" ht="14.25" thickTop="1" thickBot="1" x14ac:dyDescent="0.25">
      <c r="A84" s="126" t="s">
        <v>336</v>
      </c>
      <c r="B84" s="363" t="s">
        <v>205</v>
      </c>
      <c r="C84" s="364">
        <f>IF(B84="Y", 1, 0)</f>
        <v>0</v>
      </c>
      <c r="D84" s="365" t="s">
        <v>205</v>
      </c>
      <c r="E84" s="364">
        <f>IF(D84="Y", 1, 0)</f>
        <v>0</v>
      </c>
      <c r="F84" s="366" t="s">
        <v>205</v>
      </c>
      <c r="G84" s="364">
        <f>IF(F84="Y", 1, 0)</f>
        <v>0</v>
      </c>
      <c r="H84" s="129" t="s">
        <v>205</v>
      </c>
      <c r="I84" s="127">
        <f>IF(H84="Y", 1, 0)</f>
        <v>0</v>
      </c>
      <c r="J84" s="368" t="s">
        <v>205</v>
      </c>
      <c r="K84" s="369">
        <f>IF(J84="Y", 1, 0)</f>
        <v>0</v>
      </c>
      <c r="L84" s="89"/>
      <c r="M84" s="89"/>
      <c r="N84" s="88"/>
    </row>
    <row r="85" spans="1:14" ht="13.5" thickBot="1" x14ac:dyDescent="0.25">
      <c r="A85" s="87" t="s">
        <v>337</v>
      </c>
      <c r="B85" s="339"/>
      <c r="D85" s="340"/>
      <c r="F85" s="341"/>
      <c r="H85" s="109"/>
      <c r="J85" s="343"/>
      <c r="L85" s="89"/>
      <c r="M85" s="89"/>
      <c r="N85" s="88"/>
    </row>
    <row r="86" spans="1:14" x14ac:dyDescent="0.2">
      <c r="A86" s="90" t="s">
        <v>338</v>
      </c>
      <c r="B86" s="318"/>
      <c r="C86" s="319"/>
      <c r="D86" s="320"/>
      <c r="E86" s="319"/>
      <c r="F86" s="321"/>
      <c r="G86" s="319"/>
      <c r="H86" s="93"/>
      <c r="I86" s="91"/>
      <c r="J86" s="323"/>
      <c r="K86" s="324"/>
      <c r="L86" s="89"/>
      <c r="M86" s="89"/>
      <c r="N86" s="88"/>
    </row>
    <row r="87" spans="1:14" x14ac:dyDescent="0.2">
      <c r="A87" s="101" t="s">
        <v>339</v>
      </c>
      <c r="B87" s="325" t="s">
        <v>205</v>
      </c>
      <c r="C87" s="326">
        <f>IF(B87="Y", 2, 0)</f>
        <v>0</v>
      </c>
      <c r="D87" s="327" t="s">
        <v>205</v>
      </c>
      <c r="E87" s="326">
        <f>IF(D87="Y", 2, 0)</f>
        <v>0</v>
      </c>
      <c r="F87" s="328" t="s">
        <v>205</v>
      </c>
      <c r="G87" s="326">
        <f>IF(F87="Y", 2, 0)</f>
        <v>0</v>
      </c>
      <c r="H87" s="98" t="s">
        <v>205</v>
      </c>
      <c r="I87" s="96">
        <f>IF(H87="Y", 2, 0)</f>
        <v>0</v>
      </c>
      <c r="J87" s="330" t="s">
        <v>205</v>
      </c>
      <c r="K87" s="331">
        <f>IF(J87="Y", 2, 0)</f>
        <v>0</v>
      </c>
      <c r="L87" s="89"/>
      <c r="M87" s="89"/>
      <c r="N87" s="88"/>
    </row>
    <row r="88" spans="1:14" x14ac:dyDescent="0.2">
      <c r="A88" s="101" t="s">
        <v>340</v>
      </c>
      <c r="B88" s="325" t="s">
        <v>205</v>
      </c>
      <c r="C88" s="326">
        <f>IF(B88="Y", 1, 0)</f>
        <v>0</v>
      </c>
      <c r="D88" s="327" t="s">
        <v>205</v>
      </c>
      <c r="E88" s="326">
        <f>IF(D88="Y", 1, 0)</f>
        <v>0</v>
      </c>
      <c r="F88" s="328" t="s">
        <v>205</v>
      </c>
      <c r="G88" s="326">
        <f>IF(F88="Y", 1, 0)</f>
        <v>0</v>
      </c>
      <c r="H88" s="98" t="s">
        <v>205</v>
      </c>
      <c r="I88" s="96">
        <f>IF(H88="Y", 1, 0)</f>
        <v>0</v>
      </c>
      <c r="J88" s="330" t="s">
        <v>205</v>
      </c>
      <c r="K88" s="331">
        <f>IF(J88="Y", 1, 0)</f>
        <v>0</v>
      </c>
      <c r="L88" s="89"/>
      <c r="M88" s="89"/>
      <c r="N88" s="88"/>
    </row>
    <row r="89" spans="1:14" x14ac:dyDescent="0.2">
      <c r="A89" s="101" t="s">
        <v>341</v>
      </c>
      <c r="B89" s="325" t="s">
        <v>205</v>
      </c>
      <c r="C89" s="326">
        <f>IF(B89="Y", 1, 0)</f>
        <v>0</v>
      </c>
      <c r="D89" s="327" t="s">
        <v>205</v>
      </c>
      <c r="E89" s="326">
        <f>IF(D89="Y", 1, 0)</f>
        <v>0</v>
      </c>
      <c r="F89" s="328" t="s">
        <v>205</v>
      </c>
      <c r="G89" s="326">
        <f>IF(F89="Y", 1, 0)</f>
        <v>0</v>
      </c>
      <c r="H89" s="98" t="s">
        <v>205</v>
      </c>
      <c r="I89" s="96">
        <f>IF(H89="Y", 1, 0)</f>
        <v>0</v>
      </c>
      <c r="J89" s="330" t="s">
        <v>205</v>
      </c>
      <c r="K89" s="331">
        <f>IF(J89="Y", 1, 0)</f>
        <v>0</v>
      </c>
      <c r="L89" s="89"/>
      <c r="M89" s="89"/>
      <c r="N89" s="88"/>
    </row>
    <row r="90" spans="1:14" x14ac:dyDescent="0.2">
      <c r="A90" s="101" t="s">
        <v>342</v>
      </c>
      <c r="B90" s="325" t="s">
        <v>205</v>
      </c>
      <c r="C90" s="326">
        <f>IF(B90="Y", 2, 0)</f>
        <v>0</v>
      </c>
      <c r="D90" s="327" t="s">
        <v>205</v>
      </c>
      <c r="E90" s="326">
        <f>IF(D90="Y", 2, 0)</f>
        <v>0</v>
      </c>
      <c r="F90" s="328" t="s">
        <v>205</v>
      </c>
      <c r="G90" s="326">
        <f>IF(F90="Y", 2, 0)</f>
        <v>0</v>
      </c>
      <c r="H90" s="98" t="s">
        <v>205</v>
      </c>
      <c r="I90" s="96">
        <f>IF(H90="Y", 2, 0)</f>
        <v>0</v>
      </c>
      <c r="J90" s="330" t="s">
        <v>205</v>
      </c>
      <c r="K90" s="331">
        <f>IF(J90="Y", 2, 0)</f>
        <v>0</v>
      </c>
      <c r="L90" s="89"/>
      <c r="M90" s="89"/>
      <c r="N90" s="88"/>
    </row>
    <row r="91" spans="1:14" ht="13.5" thickBot="1" x14ac:dyDescent="0.25">
      <c r="A91" s="114" t="s">
        <v>343</v>
      </c>
      <c r="B91" s="349" t="s">
        <v>205</v>
      </c>
      <c r="C91" s="350">
        <f>IF(B91="Y", 1, 0)</f>
        <v>0</v>
      </c>
      <c r="D91" s="351" t="s">
        <v>205</v>
      </c>
      <c r="E91" s="350">
        <f>IF(D91="Y", 1, 0)</f>
        <v>0</v>
      </c>
      <c r="F91" s="352" t="s">
        <v>205</v>
      </c>
      <c r="G91" s="350">
        <f>IF(F91="Y", 1, 0)</f>
        <v>0</v>
      </c>
      <c r="H91" s="117" t="s">
        <v>205</v>
      </c>
      <c r="I91" s="115">
        <f>IF(H91="Y", 1, 0)</f>
        <v>0</v>
      </c>
      <c r="J91" s="354" t="s">
        <v>205</v>
      </c>
      <c r="K91" s="355">
        <f>IF(J91="Y", 1, 0)</f>
        <v>0</v>
      </c>
      <c r="L91" s="89"/>
      <c r="M91" s="89"/>
    </row>
    <row r="92" spans="1:14" ht="13.5" thickTop="1" x14ac:dyDescent="0.2">
      <c r="A92" s="130" t="s">
        <v>344</v>
      </c>
      <c r="B92" s="356"/>
      <c r="C92" s="357"/>
      <c r="D92" s="358"/>
      <c r="E92" s="357"/>
      <c r="F92" s="359"/>
      <c r="G92" s="357"/>
      <c r="H92" s="121"/>
      <c r="I92" s="119"/>
      <c r="J92" s="361"/>
      <c r="K92" s="362"/>
      <c r="L92" s="89"/>
      <c r="M92" s="89"/>
    </row>
    <row r="93" spans="1:14" x14ac:dyDescent="0.2">
      <c r="A93" s="101" t="s">
        <v>345</v>
      </c>
      <c r="B93" s="325" t="s">
        <v>205</v>
      </c>
      <c r="C93" s="326">
        <f>IF(B93="Y", 2, 0)</f>
        <v>0</v>
      </c>
      <c r="D93" s="327" t="s">
        <v>205</v>
      </c>
      <c r="E93" s="326">
        <f>IF(D93="Y", 2, 0)</f>
        <v>0</v>
      </c>
      <c r="F93" s="328" t="s">
        <v>205</v>
      </c>
      <c r="G93" s="326">
        <f>IF(F93="Y", 2, 0)</f>
        <v>0</v>
      </c>
      <c r="H93" s="98" t="s">
        <v>205</v>
      </c>
      <c r="I93" s="96">
        <f>IF(H93="Y", 2, 0)</f>
        <v>0</v>
      </c>
      <c r="J93" s="330" t="s">
        <v>205</v>
      </c>
      <c r="K93" s="331">
        <f>IF(J93="Y", 2, 0)</f>
        <v>0</v>
      </c>
      <c r="L93" s="89"/>
      <c r="M93" s="89"/>
    </row>
    <row r="94" spans="1:14" x14ac:dyDescent="0.2">
      <c r="A94" s="101" t="s">
        <v>346</v>
      </c>
      <c r="B94" s="325" t="s">
        <v>205</v>
      </c>
      <c r="C94" s="326">
        <f>IF(B94="Y", 2, 0)</f>
        <v>0</v>
      </c>
      <c r="D94" s="327" t="s">
        <v>205</v>
      </c>
      <c r="E94" s="326">
        <f>IF(D94="Y", 2, 0)</f>
        <v>0</v>
      </c>
      <c r="F94" s="328" t="s">
        <v>205</v>
      </c>
      <c r="G94" s="326">
        <f>IF(F94="Y", 2, 0)</f>
        <v>0</v>
      </c>
      <c r="H94" s="98" t="s">
        <v>205</v>
      </c>
      <c r="I94" s="96">
        <f>IF(H94="Y", 2, 0)</f>
        <v>0</v>
      </c>
      <c r="J94" s="330" t="s">
        <v>205</v>
      </c>
      <c r="K94" s="331">
        <f>IF(J94="Y", 2, 0)</f>
        <v>0</v>
      </c>
      <c r="L94" s="89"/>
      <c r="M94" s="89"/>
      <c r="N94" s="88"/>
    </row>
    <row r="95" spans="1:14" x14ac:dyDescent="0.2">
      <c r="A95" s="101" t="s">
        <v>347</v>
      </c>
      <c r="B95" s="325" t="s">
        <v>205</v>
      </c>
      <c r="C95" s="326">
        <f>IF(B95="Y", 1, 0)</f>
        <v>0</v>
      </c>
      <c r="D95" s="327" t="s">
        <v>205</v>
      </c>
      <c r="E95" s="326">
        <f>IF(D95="Y", 1, 0)</f>
        <v>0</v>
      </c>
      <c r="F95" s="328" t="s">
        <v>205</v>
      </c>
      <c r="G95" s="326">
        <f>IF(F95="Y", 1, 0)</f>
        <v>0</v>
      </c>
      <c r="H95" s="98" t="s">
        <v>205</v>
      </c>
      <c r="I95" s="96">
        <f>IF(H95="Y", 1, 0)</f>
        <v>0</v>
      </c>
      <c r="J95" s="330" t="s">
        <v>205</v>
      </c>
      <c r="K95" s="331">
        <f>IF(J95="Y", 1, 0)</f>
        <v>0</v>
      </c>
      <c r="L95" s="89"/>
      <c r="M95" s="89"/>
    </row>
    <row r="96" spans="1:14" ht="13.5" thickBot="1" x14ac:dyDescent="0.25">
      <c r="A96" s="103" t="s">
        <v>348</v>
      </c>
      <c r="B96" s="332" t="s">
        <v>205</v>
      </c>
      <c r="C96" s="333">
        <f>IF(B96="Y", -1, 0)</f>
        <v>0</v>
      </c>
      <c r="D96" s="334" t="s">
        <v>205</v>
      </c>
      <c r="E96" s="333">
        <f>IF(D96="Y", 1, 0)</f>
        <v>0</v>
      </c>
      <c r="F96" s="335" t="s">
        <v>205</v>
      </c>
      <c r="G96" s="333">
        <f>IF(F96="Y", -1, 0)</f>
        <v>0</v>
      </c>
      <c r="H96" s="106" t="s">
        <v>205</v>
      </c>
      <c r="I96" s="104">
        <f>IF(H96="Y", 1, 0)</f>
        <v>0</v>
      </c>
      <c r="J96" s="337" t="s">
        <v>205</v>
      </c>
      <c r="K96" s="338">
        <f>IF(J96="Y", 1, 0)</f>
        <v>0</v>
      </c>
      <c r="L96" s="89"/>
      <c r="M96" s="89"/>
    </row>
    <row r="97" spans="1:13" ht="13.5" thickBot="1" x14ac:dyDescent="0.25">
      <c r="A97" s="131" t="s">
        <v>349</v>
      </c>
      <c r="B97" s="339"/>
      <c r="D97" s="340"/>
      <c r="F97" s="341"/>
      <c r="H97" s="109"/>
      <c r="J97" s="343"/>
      <c r="L97" s="89"/>
      <c r="M97" s="89"/>
    </row>
    <row r="98" spans="1:13" x14ac:dyDescent="0.2">
      <c r="A98" s="90" t="s">
        <v>350</v>
      </c>
      <c r="B98" s="318"/>
      <c r="C98" s="319"/>
      <c r="D98" s="320"/>
      <c r="E98" s="319"/>
      <c r="F98" s="321"/>
      <c r="G98" s="319"/>
      <c r="H98" s="93"/>
      <c r="I98" s="91"/>
      <c r="J98" s="323"/>
      <c r="K98" s="324"/>
      <c r="L98" s="89"/>
      <c r="M98" s="89"/>
    </row>
    <row r="99" spans="1:13" x14ac:dyDescent="0.2">
      <c r="A99" s="101" t="s">
        <v>351</v>
      </c>
      <c r="B99" s="325" t="s">
        <v>205</v>
      </c>
      <c r="C99" s="326">
        <f>IF(B99="Y", 1, 0)</f>
        <v>0</v>
      </c>
      <c r="D99" s="327" t="s">
        <v>205</v>
      </c>
      <c r="E99" s="326">
        <f>IF(D99="Y", 1, 0)</f>
        <v>0</v>
      </c>
      <c r="F99" s="328" t="s">
        <v>205</v>
      </c>
      <c r="G99" s="326">
        <f>IF(F99="Y", 1, 0)</f>
        <v>0</v>
      </c>
      <c r="H99" s="98" t="s">
        <v>205</v>
      </c>
      <c r="I99" s="96">
        <f>IF(H99="Y", 1, 0)</f>
        <v>0</v>
      </c>
      <c r="J99" s="330" t="s">
        <v>205</v>
      </c>
      <c r="K99" s="331">
        <f t="shared" ref="K99:K104" si="16">IF(J99="Y", 1, 0)</f>
        <v>0</v>
      </c>
      <c r="L99" s="89"/>
      <c r="M99" s="89"/>
    </row>
    <row r="100" spans="1:13" x14ac:dyDescent="0.2">
      <c r="A100" s="101" t="s">
        <v>352</v>
      </c>
      <c r="B100" s="325" t="s">
        <v>205</v>
      </c>
      <c r="C100" s="326">
        <f>IF(B100="Y", 2, 0)</f>
        <v>0</v>
      </c>
      <c r="D100" s="327" t="s">
        <v>205</v>
      </c>
      <c r="E100" s="326">
        <f>IF(D100="Y", 1, 0)</f>
        <v>0</v>
      </c>
      <c r="F100" s="328" t="s">
        <v>205</v>
      </c>
      <c r="G100" s="326">
        <f>IF(F100="Y", 2, 0)</f>
        <v>0</v>
      </c>
      <c r="H100" s="98" t="s">
        <v>205</v>
      </c>
      <c r="I100" s="96">
        <f>IF(H100="Y", 1, 0)</f>
        <v>0</v>
      </c>
      <c r="J100" s="330" t="s">
        <v>205</v>
      </c>
      <c r="K100" s="331">
        <f t="shared" si="16"/>
        <v>0</v>
      </c>
      <c r="L100" s="89"/>
      <c r="M100" s="89"/>
    </row>
    <row r="101" spans="1:13" x14ac:dyDescent="0.2">
      <c r="A101" s="101" t="s">
        <v>353</v>
      </c>
      <c r="B101" s="325" t="s">
        <v>205</v>
      </c>
      <c r="C101" s="326">
        <f>IF(B101="Y", 2, 0)</f>
        <v>0</v>
      </c>
      <c r="D101" s="327" t="s">
        <v>205</v>
      </c>
      <c r="E101" s="326">
        <f>IF(D101="Y", 2, 0)</f>
        <v>0</v>
      </c>
      <c r="F101" s="328" t="s">
        <v>205</v>
      </c>
      <c r="G101" s="326">
        <f>IF(F101="Y", 2, 0)</f>
        <v>0</v>
      </c>
      <c r="H101" s="98" t="s">
        <v>205</v>
      </c>
      <c r="I101" s="96">
        <f>IF(H101="Y", 2, 0)</f>
        <v>0</v>
      </c>
      <c r="J101" s="330" t="s">
        <v>205</v>
      </c>
      <c r="K101" s="331">
        <f t="shared" si="16"/>
        <v>0</v>
      </c>
      <c r="L101" s="89"/>
      <c r="M101" s="89"/>
    </row>
    <row r="102" spans="1:13" ht="13.5" thickBot="1" x14ac:dyDescent="0.25">
      <c r="A102" s="103" t="s">
        <v>354</v>
      </c>
      <c r="B102" s="332" t="s">
        <v>205</v>
      </c>
      <c r="C102" s="333">
        <f>IF(B102="Y", 1, 0)</f>
        <v>0</v>
      </c>
      <c r="D102" s="334" t="s">
        <v>205</v>
      </c>
      <c r="E102" s="333">
        <f>IF(D102="Y", 1, 0)</f>
        <v>0</v>
      </c>
      <c r="F102" s="335" t="s">
        <v>205</v>
      </c>
      <c r="G102" s="333">
        <f>IF(F102="Y", 1, 0)</f>
        <v>0</v>
      </c>
      <c r="H102" s="106" t="s">
        <v>205</v>
      </c>
      <c r="I102" s="104">
        <f>IF(H102="Y", 1, 0)</f>
        <v>0</v>
      </c>
      <c r="J102" s="337" t="s">
        <v>205</v>
      </c>
      <c r="K102" s="338">
        <f t="shared" si="16"/>
        <v>0</v>
      </c>
      <c r="L102" s="89"/>
      <c r="M102" s="89"/>
    </row>
    <row r="103" spans="1:13" x14ac:dyDescent="0.2">
      <c r="A103" s="118" t="s">
        <v>355</v>
      </c>
      <c r="B103" s="356" t="s">
        <v>205</v>
      </c>
      <c r="C103" s="357">
        <f>IF(B103="Y", 2, 0)</f>
        <v>0</v>
      </c>
      <c r="D103" s="358" t="s">
        <v>205</v>
      </c>
      <c r="E103" s="357">
        <f>IF(D103="Y", 1, 0)</f>
        <v>0</v>
      </c>
      <c r="F103" s="359" t="s">
        <v>205</v>
      </c>
      <c r="G103" s="357">
        <f>IF(F103="Y", 2, 0)</f>
        <v>0</v>
      </c>
      <c r="H103" s="121" t="s">
        <v>205</v>
      </c>
      <c r="I103" s="119">
        <f>IF(H103="Y", 1, 0)</f>
        <v>0</v>
      </c>
      <c r="J103" s="361" t="s">
        <v>205</v>
      </c>
      <c r="K103" s="362">
        <f t="shared" si="16"/>
        <v>0</v>
      </c>
      <c r="L103" s="89"/>
      <c r="M103" s="89"/>
    </row>
    <row r="104" spans="1:13" x14ac:dyDescent="0.2">
      <c r="A104" s="102" t="s">
        <v>356</v>
      </c>
      <c r="B104" s="325" t="s">
        <v>205</v>
      </c>
      <c r="C104" s="326">
        <f>IF(B104="Y", 2, 0)</f>
        <v>0</v>
      </c>
      <c r="D104" s="327" t="s">
        <v>205</v>
      </c>
      <c r="E104" s="326">
        <f>IF(D104="Y", 2, 0)</f>
        <v>0</v>
      </c>
      <c r="F104" s="328" t="s">
        <v>205</v>
      </c>
      <c r="G104" s="326">
        <f>IF(F104="Y", 2, 0)</f>
        <v>0</v>
      </c>
      <c r="H104" s="98" t="s">
        <v>205</v>
      </c>
      <c r="I104" s="96">
        <f>IF(H104="Y", 2, 0)</f>
        <v>0</v>
      </c>
      <c r="J104" s="330" t="s">
        <v>205</v>
      </c>
      <c r="K104" s="331">
        <f t="shared" si="16"/>
        <v>0</v>
      </c>
      <c r="L104" s="89"/>
      <c r="M104" s="89"/>
    </row>
    <row r="105" spans="1:13" x14ac:dyDescent="0.2">
      <c r="A105" s="102" t="s">
        <v>357</v>
      </c>
      <c r="B105" s="325" t="s">
        <v>205</v>
      </c>
      <c r="C105" s="326">
        <f>IF(B105="Y", 2, 0)</f>
        <v>0</v>
      </c>
      <c r="D105" s="327" t="s">
        <v>205</v>
      </c>
      <c r="E105" s="326">
        <f>IF(D105="Y", 1, 0)</f>
        <v>0</v>
      </c>
      <c r="F105" s="328" t="s">
        <v>205</v>
      </c>
      <c r="G105" s="326">
        <f>IF(F105="Y", 2, 0)</f>
        <v>0</v>
      </c>
      <c r="H105" s="98" t="s">
        <v>205</v>
      </c>
      <c r="I105" s="96">
        <f>IF(H105="Y", 1, 0)</f>
        <v>0</v>
      </c>
      <c r="J105" s="330" t="s">
        <v>205</v>
      </c>
      <c r="K105" s="331">
        <f>IF(J105="Y", 2, 0)</f>
        <v>0</v>
      </c>
      <c r="L105" s="89"/>
      <c r="M105" s="89"/>
    </row>
    <row r="106" spans="1:13" x14ac:dyDescent="0.2">
      <c r="A106" s="102" t="s">
        <v>358</v>
      </c>
      <c r="B106" s="325" t="s">
        <v>205</v>
      </c>
      <c r="C106" s="326" t="s">
        <v>359</v>
      </c>
      <c r="D106" s="327" t="s">
        <v>205</v>
      </c>
      <c r="E106" s="326" t="s">
        <v>359</v>
      </c>
      <c r="F106" s="328" t="s">
        <v>205</v>
      </c>
      <c r="G106" s="326" t="s">
        <v>359</v>
      </c>
      <c r="H106" s="98" t="s">
        <v>205</v>
      </c>
      <c r="I106" s="96" t="s">
        <v>359</v>
      </c>
      <c r="J106" s="330" t="s">
        <v>205</v>
      </c>
      <c r="K106" s="331">
        <f>IF(J106="Y", -1, 0)</f>
        <v>0</v>
      </c>
      <c r="L106" s="89"/>
      <c r="M106" s="89"/>
    </row>
    <row r="107" spans="1:13" x14ac:dyDescent="0.2">
      <c r="A107" s="102" t="s">
        <v>360</v>
      </c>
      <c r="B107" s="325" t="s">
        <v>205</v>
      </c>
      <c r="C107" s="326">
        <f>IF(B107="Y", 2, 0)</f>
        <v>0</v>
      </c>
      <c r="D107" s="327" t="s">
        <v>205</v>
      </c>
      <c r="E107" s="326">
        <f>IF(D107="Y", 2, 0)</f>
        <v>0</v>
      </c>
      <c r="F107" s="328" t="s">
        <v>205</v>
      </c>
      <c r="G107" s="326">
        <f>IF(F107="Y", 1, 0)</f>
        <v>0</v>
      </c>
      <c r="H107" s="98" t="s">
        <v>205</v>
      </c>
      <c r="I107" s="96">
        <f>IF(H107="Y", 1, 0)</f>
        <v>0</v>
      </c>
      <c r="J107" s="330" t="s">
        <v>205</v>
      </c>
      <c r="K107" s="331">
        <f>IF(J107="Y", 1, 0)</f>
        <v>0</v>
      </c>
      <c r="L107" s="89"/>
      <c r="M107" s="89"/>
    </row>
    <row r="108" spans="1:13" x14ac:dyDescent="0.2">
      <c r="A108" s="102" t="s">
        <v>361</v>
      </c>
      <c r="B108" s="325" t="s">
        <v>205</v>
      </c>
      <c r="C108" s="326">
        <f>IF(B108="Y", 2, 0)</f>
        <v>0</v>
      </c>
      <c r="D108" s="327" t="s">
        <v>205</v>
      </c>
      <c r="E108" s="326">
        <f>IF(D108="Y", 2, 0)</f>
        <v>0</v>
      </c>
      <c r="F108" s="328" t="s">
        <v>205</v>
      </c>
      <c r="G108" s="326">
        <f>IF(F108="Y", 1, 0)</f>
        <v>0</v>
      </c>
      <c r="H108" s="98" t="s">
        <v>205</v>
      </c>
      <c r="I108" s="96">
        <f>IF(H108="Y", 1, 0)</f>
        <v>0</v>
      </c>
      <c r="J108" s="330" t="s">
        <v>205</v>
      </c>
      <c r="K108" s="331">
        <f>IF(J108="Y", 1, 0)</f>
        <v>0</v>
      </c>
      <c r="L108" s="89"/>
      <c r="M108" s="89"/>
    </row>
    <row r="109" spans="1:13" ht="13.5" thickBot="1" x14ac:dyDescent="0.25">
      <c r="A109" s="122" t="s">
        <v>362</v>
      </c>
      <c r="B109" s="332" t="s">
        <v>205</v>
      </c>
      <c r="C109" s="333">
        <f>IF(B109="Y", 1, 0)</f>
        <v>0</v>
      </c>
      <c r="D109" s="334" t="s">
        <v>205</v>
      </c>
      <c r="E109" s="333">
        <f>IF(D109="Y", 1, 0)</f>
        <v>0</v>
      </c>
      <c r="F109" s="335" t="s">
        <v>205</v>
      </c>
      <c r="G109" s="333">
        <f>IF(F109="Y", 1, 0)</f>
        <v>0</v>
      </c>
      <c r="H109" s="106" t="s">
        <v>205</v>
      </c>
      <c r="I109" s="104">
        <f>IF(H109="Y", 1, 0)</f>
        <v>0</v>
      </c>
      <c r="J109" s="337" t="s">
        <v>205</v>
      </c>
      <c r="K109" s="338">
        <f>IF(J109="Y", 2, 0)</f>
        <v>0</v>
      </c>
      <c r="L109" s="89"/>
      <c r="M109" s="89"/>
    </row>
    <row r="110" spans="1:13" ht="13.5" thickBot="1" x14ac:dyDescent="0.25">
      <c r="A110" s="131" t="s">
        <v>363</v>
      </c>
      <c r="B110" s="339"/>
      <c r="D110" s="340"/>
      <c r="F110" s="341"/>
      <c r="H110" s="109"/>
      <c r="J110" s="343"/>
      <c r="L110" s="89"/>
      <c r="M110" s="89"/>
    </row>
    <row r="111" spans="1:13" x14ac:dyDescent="0.2">
      <c r="A111" s="113" t="s">
        <v>364</v>
      </c>
      <c r="B111" s="318" t="s">
        <v>205</v>
      </c>
      <c r="C111" s="319">
        <f>IF(B111="Y", -1, 0)</f>
        <v>0</v>
      </c>
      <c r="D111" s="320" t="s">
        <v>205</v>
      </c>
      <c r="E111" s="319">
        <f>IF(D111="Y", -1, 0)</f>
        <v>0</v>
      </c>
      <c r="F111" s="321" t="s">
        <v>205</v>
      </c>
      <c r="G111" s="319">
        <f t="shared" ref="G111:G126" si="17">IF(F111="Y", 1, 0)</f>
        <v>0</v>
      </c>
      <c r="H111" s="93" t="s">
        <v>205</v>
      </c>
      <c r="I111" s="91">
        <f>IF(H111="Y", -1, 0)</f>
        <v>0</v>
      </c>
      <c r="J111" s="323" t="s">
        <v>205</v>
      </c>
      <c r="K111" s="319">
        <f t="shared" ref="K111:K127" si="18">IF(J111="Y", 1, 0)</f>
        <v>0</v>
      </c>
      <c r="L111" s="132" t="s">
        <v>205</v>
      </c>
      <c r="M111" s="94">
        <f>IF(L111="Y", 2, 0)</f>
        <v>0</v>
      </c>
    </row>
    <row r="112" spans="1:13" x14ac:dyDescent="0.2">
      <c r="A112" s="102" t="s">
        <v>365</v>
      </c>
      <c r="B112" s="325" t="s">
        <v>205</v>
      </c>
      <c r="C112" s="326">
        <f>IF(B112="Y", 2, 0)</f>
        <v>0</v>
      </c>
      <c r="D112" s="327" t="s">
        <v>205</v>
      </c>
      <c r="E112" s="326">
        <f>IF(D112="Y", 2, 0)</f>
        <v>0</v>
      </c>
      <c r="F112" s="328" t="s">
        <v>205</v>
      </c>
      <c r="G112" s="326">
        <f>IF(F112="Y", 2, 0)</f>
        <v>0</v>
      </c>
      <c r="H112" s="98" t="s">
        <v>205</v>
      </c>
      <c r="I112" s="96">
        <f>IF(H112="Y", 2, 0)</f>
        <v>0</v>
      </c>
      <c r="J112" s="330" t="s">
        <v>205</v>
      </c>
      <c r="K112" s="326">
        <f>IF(J112="Y", 2, 0)</f>
        <v>0</v>
      </c>
      <c r="L112" s="133" t="s">
        <v>205</v>
      </c>
      <c r="M112" s="99">
        <f t="shared" ref="M112:M113" si="19">IF(L112="Y", 2, 0)</f>
        <v>0</v>
      </c>
    </row>
    <row r="113" spans="1:13" x14ac:dyDescent="0.2">
      <c r="A113" s="102" t="s">
        <v>366</v>
      </c>
      <c r="B113" s="325" t="s">
        <v>205</v>
      </c>
      <c r="C113" s="326">
        <f t="shared" ref="C113:C126" si="20">IF(B113="Y", 1, 0)</f>
        <v>0</v>
      </c>
      <c r="D113" s="327" t="s">
        <v>205</v>
      </c>
      <c r="E113" s="326">
        <f t="shared" ref="E113:E126" si="21">IF(D113="Y", 1, 0)</f>
        <v>0</v>
      </c>
      <c r="F113" s="328" t="s">
        <v>205</v>
      </c>
      <c r="G113" s="326">
        <f t="shared" si="17"/>
        <v>0</v>
      </c>
      <c r="H113" s="98" t="s">
        <v>205</v>
      </c>
      <c r="I113" s="96">
        <f t="shared" ref="I113:I126" si="22">IF(H113="Y", 1, 0)</f>
        <v>0</v>
      </c>
      <c r="J113" s="330" t="s">
        <v>205</v>
      </c>
      <c r="K113" s="326">
        <f t="shared" si="18"/>
        <v>0</v>
      </c>
      <c r="L113" s="133" t="s">
        <v>251</v>
      </c>
      <c r="M113" s="99">
        <f t="shared" si="19"/>
        <v>2</v>
      </c>
    </row>
    <row r="114" spans="1:13" x14ac:dyDescent="0.2">
      <c r="A114" s="102" t="s">
        <v>367</v>
      </c>
      <c r="B114" s="325" t="s">
        <v>205</v>
      </c>
      <c r="C114" s="326">
        <f t="shared" si="20"/>
        <v>0</v>
      </c>
      <c r="D114" s="327" t="s">
        <v>205</v>
      </c>
      <c r="E114" s="326">
        <f t="shared" si="21"/>
        <v>0</v>
      </c>
      <c r="F114" s="328" t="s">
        <v>205</v>
      </c>
      <c r="G114" s="326">
        <f t="shared" si="17"/>
        <v>0</v>
      </c>
      <c r="H114" s="98" t="s">
        <v>205</v>
      </c>
      <c r="I114" s="96">
        <f t="shared" si="22"/>
        <v>0</v>
      </c>
      <c r="J114" s="330" t="s">
        <v>205</v>
      </c>
      <c r="K114" s="326">
        <f t="shared" si="18"/>
        <v>0</v>
      </c>
      <c r="L114" s="133" t="s">
        <v>205</v>
      </c>
      <c r="M114" s="99">
        <f t="shared" ref="M114:M132" si="23">IF(L114="Y", 1, 0)</f>
        <v>0</v>
      </c>
    </row>
    <row r="115" spans="1:13" x14ac:dyDescent="0.2">
      <c r="A115" s="102" t="s">
        <v>368</v>
      </c>
      <c r="B115" s="325" t="s">
        <v>205</v>
      </c>
      <c r="C115" s="326">
        <f>IF(B115="Y", 2, 0)</f>
        <v>0</v>
      </c>
      <c r="D115" s="327" t="s">
        <v>205</v>
      </c>
      <c r="E115" s="326">
        <f>IF(D115="Y", 2, 0)</f>
        <v>0</v>
      </c>
      <c r="F115" s="328" t="s">
        <v>205</v>
      </c>
      <c r="G115" s="326">
        <f>IF(F115="Y", 2, 0)</f>
        <v>0</v>
      </c>
      <c r="H115" s="98" t="s">
        <v>205</v>
      </c>
      <c r="I115" s="96">
        <f>IF(H115="Y", 2, 0)</f>
        <v>0</v>
      </c>
      <c r="J115" s="330" t="s">
        <v>205</v>
      </c>
      <c r="K115" s="326">
        <f>IF(J115="Y", 2, 0)</f>
        <v>0</v>
      </c>
      <c r="L115" s="133" t="s">
        <v>205</v>
      </c>
      <c r="M115" s="99">
        <f>IF(L115="Y", 2, 0)</f>
        <v>0</v>
      </c>
    </row>
    <row r="116" spans="1:13" x14ac:dyDescent="0.2">
      <c r="A116" s="102" t="s">
        <v>369</v>
      </c>
      <c r="B116" s="325" t="s">
        <v>205</v>
      </c>
      <c r="C116" s="326">
        <f>IF(B116="Y", 2, 0)</f>
        <v>0</v>
      </c>
      <c r="D116" s="327" t="s">
        <v>205</v>
      </c>
      <c r="E116" s="326">
        <f>IF(D116="Y", 2, 0)</f>
        <v>0</v>
      </c>
      <c r="F116" s="328" t="s">
        <v>205</v>
      </c>
      <c r="G116" s="326">
        <f>IF(F116="Y", 2, 0)</f>
        <v>0</v>
      </c>
      <c r="H116" s="98" t="s">
        <v>205</v>
      </c>
      <c r="I116" s="96">
        <f>IF(H116="Y", 2, 0)</f>
        <v>0</v>
      </c>
      <c r="J116" s="330" t="s">
        <v>205</v>
      </c>
      <c r="K116" s="326">
        <f>IF(J116="Y", 2, 0)</f>
        <v>0</v>
      </c>
      <c r="L116" s="133" t="s">
        <v>205</v>
      </c>
      <c r="M116" s="99">
        <f>IF(L116="Y", 2, 0)</f>
        <v>0</v>
      </c>
    </row>
    <row r="117" spans="1:13" x14ac:dyDescent="0.2">
      <c r="A117" s="102" t="s">
        <v>370</v>
      </c>
      <c r="B117" s="325" t="s">
        <v>205</v>
      </c>
      <c r="C117" s="326">
        <f>IF(B117="Y", 2, 0)</f>
        <v>0</v>
      </c>
      <c r="D117" s="327" t="s">
        <v>205</v>
      </c>
      <c r="E117" s="326">
        <f>IF(D117="Y", 2, 0)</f>
        <v>0</v>
      </c>
      <c r="F117" s="328" t="s">
        <v>205</v>
      </c>
      <c r="G117" s="326">
        <f>IF(F117="Y", 2, 0)</f>
        <v>0</v>
      </c>
      <c r="H117" s="98" t="s">
        <v>205</v>
      </c>
      <c r="I117" s="96">
        <f>IF(H117="Y", 2, 0)</f>
        <v>0</v>
      </c>
      <c r="J117" s="330" t="s">
        <v>205</v>
      </c>
      <c r="K117" s="326">
        <f>IF(J117="Y", 2, 0)</f>
        <v>0</v>
      </c>
      <c r="L117" s="133" t="s">
        <v>205</v>
      </c>
      <c r="M117" s="99">
        <f>IF(L117="Y", 2, 0)</f>
        <v>0</v>
      </c>
    </row>
    <row r="118" spans="1:13" x14ac:dyDescent="0.2">
      <c r="A118" s="102" t="s">
        <v>371</v>
      </c>
      <c r="B118" s="325" t="s">
        <v>205</v>
      </c>
      <c r="C118" s="326">
        <f>IF(B118="Y", 2, 0)</f>
        <v>0</v>
      </c>
      <c r="D118" s="327" t="s">
        <v>205</v>
      </c>
      <c r="E118" s="326">
        <f>IF(D118="Y", 2, 0)</f>
        <v>0</v>
      </c>
      <c r="F118" s="328" t="s">
        <v>205</v>
      </c>
      <c r="G118" s="326">
        <f>IF(F118="Y", 2, 0)</f>
        <v>0</v>
      </c>
      <c r="H118" s="98" t="s">
        <v>205</v>
      </c>
      <c r="I118" s="96">
        <f>IF(H118="Y", 2, 0)</f>
        <v>0</v>
      </c>
      <c r="J118" s="330" t="s">
        <v>205</v>
      </c>
      <c r="K118" s="326">
        <f>IF(J118="Y", 2, 0)</f>
        <v>0</v>
      </c>
      <c r="L118" s="133" t="s">
        <v>205</v>
      </c>
      <c r="M118" s="99">
        <f>IF(L118="Y", 2, 0)</f>
        <v>0</v>
      </c>
    </row>
    <row r="119" spans="1:13" x14ac:dyDescent="0.2">
      <c r="A119" s="102" t="s">
        <v>372</v>
      </c>
      <c r="B119" s="325" t="s">
        <v>205</v>
      </c>
      <c r="C119" s="326">
        <f t="shared" si="20"/>
        <v>0</v>
      </c>
      <c r="D119" s="327" t="s">
        <v>205</v>
      </c>
      <c r="E119" s="326">
        <f t="shared" si="21"/>
        <v>0</v>
      </c>
      <c r="F119" s="328" t="s">
        <v>205</v>
      </c>
      <c r="G119" s="326">
        <f t="shared" si="17"/>
        <v>0</v>
      </c>
      <c r="H119" s="98" t="s">
        <v>205</v>
      </c>
      <c r="I119" s="96">
        <f t="shared" si="22"/>
        <v>0</v>
      </c>
      <c r="J119" s="330" t="s">
        <v>205</v>
      </c>
      <c r="K119" s="326">
        <f t="shared" si="18"/>
        <v>0</v>
      </c>
      <c r="L119" s="133" t="s">
        <v>205</v>
      </c>
      <c r="M119" s="99">
        <f t="shared" si="23"/>
        <v>0</v>
      </c>
    </row>
    <row r="120" spans="1:13" x14ac:dyDescent="0.2">
      <c r="A120" s="102" t="s">
        <v>373</v>
      </c>
      <c r="B120" s="325" t="s">
        <v>205</v>
      </c>
      <c r="C120" s="326">
        <f t="shared" si="20"/>
        <v>0</v>
      </c>
      <c r="D120" s="327" t="s">
        <v>205</v>
      </c>
      <c r="E120" s="326">
        <f t="shared" si="21"/>
        <v>0</v>
      </c>
      <c r="F120" s="328" t="s">
        <v>205</v>
      </c>
      <c r="G120" s="326">
        <f t="shared" si="17"/>
        <v>0</v>
      </c>
      <c r="H120" s="98" t="s">
        <v>205</v>
      </c>
      <c r="I120" s="96">
        <f t="shared" si="22"/>
        <v>0</v>
      </c>
      <c r="J120" s="330" t="s">
        <v>205</v>
      </c>
      <c r="K120" s="326">
        <f t="shared" si="18"/>
        <v>0</v>
      </c>
      <c r="L120" s="133" t="s">
        <v>205</v>
      </c>
      <c r="M120" s="99">
        <f t="shared" si="23"/>
        <v>0</v>
      </c>
    </row>
    <row r="121" spans="1:13" x14ac:dyDescent="0.2">
      <c r="A121" s="102" t="s">
        <v>374</v>
      </c>
      <c r="B121" s="325" t="s">
        <v>205</v>
      </c>
      <c r="C121" s="326">
        <f t="shared" si="20"/>
        <v>0</v>
      </c>
      <c r="D121" s="327" t="s">
        <v>205</v>
      </c>
      <c r="E121" s="326">
        <f t="shared" si="21"/>
        <v>0</v>
      </c>
      <c r="F121" s="328" t="s">
        <v>205</v>
      </c>
      <c r="G121" s="326">
        <f t="shared" si="17"/>
        <v>0</v>
      </c>
      <c r="H121" s="98" t="s">
        <v>205</v>
      </c>
      <c r="I121" s="96">
        <f t="shared" si="22"/>
        <v>0</v>
      </c>
      <c r="J121" s="330" t="s">
        <v>205</v>
      </c>
      <c r="K121" s="326">
        <f t="shared" si="18"/>
        <v>0</v>
      </c>
      <c r="L121" s="133" t="s">
        <v>205</v>
      </c>
      <c r="M121" s="99">
        <f t="shared" si="23"/>
        <v>0</v>
      </c>
    </row>
    <row r="122" spans="1:13" x14ac:dyDescent="0.2">
      <c r="A122" s="102" t="s">
        <v>375</v>
      </c>
      <c r="B122" s="325" t="s">
        <v>205</v>
      </c>
      <c r="C122" s="326">
        <f>IF(B122="Y", -1, 0)</f>
        <v>0</v>
      </c>
      <c r="D122" s="327" t="s">
        <v>205</v>
      </c>
      <c r="E122" s="326">
        <f>IF(D122="Y", -1, 0)</f>
        <v>0</v>
      </c>
      <c r="F122" s="328" t="s">
        <v>205</v>
      </c>
      <c r="G122" s="326">
        <f>IF(F122="Y", -1, 0)</f>
        <v>0</v>
      </c>
      <c r="H122" s="98" t="s">
        <v>205</v>
      </c>
      <c r="I122" s="96">
        <f>IF(H122="Y", -1, 0)</f>
        <v>0</v>
      </c>
      <c r="J122" s="330" t="s">
        <v>205</v>
      </c>
      <c r="K122" s="326">
        <f t="shared" si="18"/>
        <v>0</v>
      </c>
      <c r="L122" s="133" t="s">
        <v>205</v>
      </c>
      <c r="M122" s="99">
        <f t="shared" si="23"/>
        <v>0</v>
      </c>
    </row>
    <row r="123" spans="1:13" x14ac:dyDescent="0.2">
      <c r="A123" s="102" t="s">
        <v>376</v>
      </c>
      <c r="B123" s="325" t="s">
        <v>205</v>
      </c>
      <c r="C123" s="326">
        <f t="shared" ref="C123:C124" si="24">IF(B123="Y", 2, 0)</f>
        <v>0</v>
      </c>
      <c r="D123" s="327" t="s">
        <v>205</v>
      </c>
      <c r="E123" s="326">
        <f t="shared" ref="E123:E124" si="25">IF(D123="Y", 2, 0)</f>
        <v>0</v>
      </c>
      <c r="F123" s="328" t="s">
        <v>205</v>
      </c>
      <c r="G123" s="326">
        <f t="shared" ref="G123:G124" si="26">IF(F123="Y", 2, 0)</f>
        <v>0</v>
      </c>
      <c r="H123" s="98" t="s">
        <v>205</v>
      </c>
      <c r="I123" s="96">
        <f t="shared" ref="I123:I124" si="27">IF(H123="Y", 2, 0)</f>
        <v>0</v>
      </c>
      <c r="J123" s="330" t="s">
        <v>205</v>
      </c>
      <c r="K123" s="326">
        <f t="shared" ref="K123:K124" si="28">IF(J123="Y", 2, 0)</f>
        <v>0</v>
      </c>
      <c r="L123" s="133" t="s">
        <v>205</v>
      </c>
      <c r="M123" s="99">
        <f t="shared" ref="M123:M124" si="29">IF(L123="Y", 2, 0)</f>
        <v>0</v>
      </c>
    </row>
    <row r="124" spans="1:13" x14ac:dyDescent="0.2">
      <c r="A124" s="102" t="s">
        <v>377</v>
      </c>
      <c r="B124" s="325" t="s">
        <v>205</v>
      </c>
      <c r="C124" s="326">
        <f t="shared" si="24"/>
        <v>0</v>
      </c>
      <c r="D124" s="327" t="s">
        <v>205</v>
      </c>
      <c r="E124" s="326">
        <f t="shared" si="25"/>
        <v>0</v>
      </c>
      <c r="F124" s="328" t="s">
        <v>205</v>
      </c>
      <c r="G124" s="326">
        <f t="shared" si="26"/>
        <v>0</v>
      </c>
      <c r="H124" s="98" t="s">
        <v>205</v>
      </c>
      <c r="I124" s="96">
        <f t="shared" si="27"/>
        <v>0</v>
      </c>
      <c r="J124" s="330" t="s">
        <v>205</v>
      </c>
      <c r="K124" s="326">
        <f t="shared" si="28"/>
        <v>0</v>
      </c>
      <c r="L124" s="133" t="s">
        <v>205</v>
      </c>
      <c r="M124" s="99">
        <f t="shared" si="29"/>
        <v>0</v>
      </c>
    </row>
    <row r="125" spans="1:13" x14ac:dyDescent="0.2">
      <c r="A125" s="102" t="s">
        <v>378</v>
      </c>
      <c r="B125" s="325" t="s">
        <v>205</v>
      </c>
      <c r="C125" s="326">
        <f t="shared" si="20"/>
        <v>0</v>
      </c>
      <c r="D125" s="327" t="s">
        <v>205</v>
      </c>
      <c r="E125" s="326">
        <f t="shared" si="21"/>
        <v>0</v>
      </c>
      <c r="F125" s="328" t="s">
        <v>205</v>
      </c>
      <c r="G125" s="326">
        <f t="shared" si="17"/>
        <v>0</v>
      </c>
      <c r="H125" s="98" t="s">
        <v>205</v>
      </c>
      <c r="I125" s="96">
        <f t="shared" si="22"/>
        <v>0</v>
      </c>
      <c r="J125" s="330" t="s">
        <v>205</v>
      </c>
      <c r="K125" s="326">
        <f t="shared" si="18"/>
        <v>0</v>
      </c>
      <c r="L125" s="133" t="s">
        <v>205</v>
      </c>
      <c r="M125" s="99">
        <f t="shared" ref="M125" si="30">IF(L125="Y", 1, 0)</f>
        <v>0</v>
      </c>
    </row>
    <row r="126" spans="1:13" x14ac:dyDescent="0.2">
      <c r="A126" s="102" t="s">
        <v>379</v>
      </c>
      <c r="B126" s="325" t="s">
        <v>205</v>
      </c>
      <c r="C126" s="326">
        <f t="shared" si="20"/>
        <v>0</v>
      </c>
      <c r="D126" s="327" t="s">
        <v>205</v>
      </c>
      <c r="E126" s="326">
        <f t="shared" si="21"/>
        <v>0</v>
      </c>
      <c r="F126" s="328" t="s">
        <v>205</v>
      </c>
      <c r="G126" s="326">
        <f t="shared" si="17"/>
        <v>0</v>
      </c>
      <c r="H126" s="98" t="s">
        <v>205</v>
      </c>
      <c r="I126" s="96">
        <f t="shared" si="22"/>
        <v>0</v>
      </c>
      <c r="J126" s="330" t="s">
        <v>205</v>
      </c>
      <c r="K126" s="326">
        <f t="shared" si="18"/>
        <v>0</v>
      </c>
      <c r="L126" s="133" t="s">
        <v>251</v>
      </c>
      <c r="M126" s="99">
        <f t="shared" si="23"/>
        <v>1</v>
      </c>
    </row>
    <row r="127" spans="1:13" x14ac:dyDescent="0.2">
      <c r="A127" s="102" t="s">
        <v>307</v>
      </c>
      <c r="B127" s="325" t="s">
        <v>205</v>
      </c>
      <c r="C127" s="326">
        <f t="shared" ref="C127:C133" si="31">IF(B127="Y", 2, 0)</f>
        <v>0</v>
      </c>
      <c r="D127" s="327" t="s">
        <v>205</v>
      </c>
      <c r="E127" s="326">
        <f t="shared" ref="E127:E133" si="32">IF(D127="Y", 2, 0)</f>
        <v>0</v>
      </c>
      <c r="F127" s="328" t="s">
        <v>205</v>
      </c>
      <c r="G127" s="326">
        <f>IF(F127="Y", 2, 0)</f>
        <v>0</v>
      </c>
      <c r="H127" s="98" t="s">
        <v>205</v>
      </c>
      <c r="I127" s="96">
        <f>IF(H127="Y", 2, 0)</f>
        <v>0</v>
      </c>
      <c r="J127" s="330" t="s">
        <v>205</v>
      </c>
      <c r="K127" s="326">
        <f t="shared" si="18"/>
        <v>0</v>
      </c>
      <c r="L127" s="133" t="s">
        <v>251</v>
      </c>
      <c r="M127" s="99">
        <f t="shared" si="23"/>
        <v>1</v>
      </c>
    </row>
    <row r="128" spans="1:13" x14ac:dyDescent="0.2">
      <c r="A128" s="102" t="s">
        <v>380</v>
      </c>
      <c r="B128" s="325" t="s">
        <v>205</v>
      </c>
      <c r="C128" s="326">
        <f t="shared" si="31"/>
        <v>0</v>
      </c>
      <c r="D128" s="327" t="s">
        <v>205</v>
      </c>
      <c r="E128" s="326">
        <f t="shared" si="32"/>
        <v>0</v>
      </c>
      <c r="F128" s="328" t="s">
        <v>205</v>
      </c>
      <c r="G128" s="326">
        <f>IF(F128="Y", 1, 0)</f>
        <v>0</v>
      </c>
      <c r="H128" s="98" t="s">
        <v>205</v>
      </c>
      <c r="I128" s="96">
        <f>IF(H128="Y", 1, 0)</f>
        <v>0</v>
      </c>
      <c r="J128" s="330" t="s">
        <v>205</v>
      </c>
      <c r="K128" s="326">
        <f>IF(J128="Y", -1, 0)</f>
        <v>0</v>
      </c>
      <c r="L128" s="133" t="s">
        <v>251</v>
      </c>
      <c r="M128" s="99">
        <f t="shared" si="23"/>
        <v>1</v>
      </c>
    </row>
    <row r="129" spans="1:14" x14ac:dyDescent="0.2">
      <c r="A129" s="102" t="s">
        <v>381</v>
      </c>
      <c r="B129" s="325" t="s">
        <v>205</v>
      </c>
      <c r="C129" s="326">
        <f>IF(B129="Y", 1, 0)</f>
        <v>0</v>
      </c>
      <c r="D129" s="327" t="s">
        <v>205</v>
      </c>
      <c r="E129" s="326">
        <f>IF(D129="Y", 1, 0)</f>
        <v>0</v>
      </c>
      <c r="F129" s="328" t="s">
        <v>205</v>
      </c>
      <c r="G129" s="326">
        <f>IF(F129="Y", 1, 0)</f>
        <v>0</v>
      </c>
      <c r="H129" s="98" t="s">
        <v>205</v>
      </c>
      <c r="I129" s="96">
        <f>IF(H129="Y", 1, 0)</f>
        <v>0</v>
      </c>
      <c r="J129" s="330" t="s">
        <v>205</v>
      </c>
      <c r="K129" s="326">
        <f>IF(J129="Y", 1, 0)</f>
        <v>0</v>
      </c>
      <c r="L129" s="133" t="s">
        <v>251</v>
      </c>
      <c r="M129" s="99">
        <f t="shared" si="23"/>
        <v>1</v>
      </c>
    </row>
    <row r="130" spans="1:14" x14ac:dyDescent="0.2">
      <c r="A130" s="102" t="s">
        <v>382</v>
      </c>
      <c r="B130" s="325" t="s">
        <v>205</v>
      </c>
      <c r="C130" s="326">
        <f t="shared" si="31"/>
        <v>0</v>
      </c>
      <c r="D130" s="327" t="s">
        <v>205</v>
      </c>
      <c r="E130" s="326">
        <f t="shared" si="32"/>
        <v>0</v>
      </c>
      <c r="F130" s="328" t="s">
        <v>205</v>
      </c>
      <c r="G130" s="326">
        <f>IF(F130="Y", 1, 0)</f>
        <v>0</v>
      </c>
      <c r="H130" s="98" t="s">
        <v>205</v>
      </c>
      <c r="I130" s="96">
        <f>IF(H130="Y", 1, 0)</f>
        <v>0</v>
      </c>
      <c r="J130" s="330" t="s">
        <v>205</v>
      </c>
      <c r="K130" s="326">
        <f>IF(J130="Y", -1, 0)</f>
        <v>0</v>
      </c>
      <c r="L130" s="133" t="s">
        <v>251</v>
      </c>
      <c r="M130" s="99">
        <f t="shared" si="23"/>
        <v>1</v>
      </c>
    </row>
    <row r="131" spans="1:14" x14ac:dyDescent="0.2">
      <c r="A131" s="102" t="s">
        <v>383</v>
      </c>
      <c r="B131" s="325" t="s">
        <v>205</v>
      </c>
      <c r="C131" s="326">
        <f t="shared" si="31"/>
        <v>0</v>
      </c>
      <c r="D131" s="327" t="s">
        <v>205</v>
      </c>
      <c r="E131" s="326">
        <f t="shared" si="32"/>
        <v>0</v>
      </c>
      <c r="F131" s="328" t="s">
        <v>205</v>
      </c>
      <c r="G131" s="326">
        <f>IF(F131="Y", 1, 0)</f>
        <v>0</v>
      </c>
      <c r="H131" s="98" t="s">
        <v>205</v>
      </c>
      <c r="I131" s="96">
        <f>IF(H131="Y", 1, 0)</f>
        <v>0</v>
      </c>
      <c r="J131" s="330" t="s">
        <v>205</v>
      </c>
      <c r="K131" s="326">
        <f>IF(J131="Y", -1, 0)</f>
        <v>0</v>
      </c>
      <c r="L131" s="133" t="s">
        <v>251</v>
      </c>
      <c r="M131" s="99">
        <f t="shared" si="23"/>
        <v>1</v>
      </c>
    </row>
    <row r="132" spans="1:14" x14ac:dyDescent="0.2">
      <c r="A132" s="102" t="s">
        <v>276</v>
      </c>
      <c r="B132" s="325" t="s">
        <v>205</v>
      </c>
      <c r="C132" s="326">
        <f t="shared" si="31"/>
        <v>0</v>
      </c>
      <c r="D132" s="327" t="s">
        <v>205</v>
      </c>
      <c r="E132" s="326">
        <f t="shared" si="32"/>
        <v>0</v>
      </c>
      <c r="F132" s="328" t="s">
        <v>205</v>
      </c>
      <c r="G132" s="326">
        <f>IF(F132="Y", 1, 0)</f>
        <v>0</v>
      </c>
      <c r="H132" s="98" t="s">
        <v>205</v>
      </c>
      <c r="I132" s="96">
        <f>IF(H132="Y", 1, 0)</f>
        <v>0</v>
      </c>
      <c r="J132" s="330" t="s">
        <v>205</v>
      </c>
      <c r="K132" s="326">
        <f>IF(J132="Y", 1, 0)</f>
        <v>0</v>
      </c>
      <c r="L132" s="133" t="s">
        <v>251</v>
      </c>
      <c r="M132" s="99">
        <f t="shared" si="23"/>
        <v>1</v>
      </c>
    </row>
    <row r="133" spans="1:14" ht="13.5" thickBot="1" x14ac:dyDescent="0.25">
      <c r="A133" s="122" t="s">
        <v>384</v>
      </c>
      <c r="B133" s="332" t="s">
        <v>205</v>
      </c>
      <c r="C133" s="333">
        <f t="shared" si="31"/>
        <v>0</v>
      </c>
      <c r="D133" s="334" t="s">
        <v>205</v>
      </c>
      <c r="E133" s="333">
        <f t="shared" si="32"/>
        <v>0</v>
      </c>
      <c r="F133" s="335" t="s">
        <v>205</v>
      </c>
      <c r="G133" s="333">
        <f>IF(F133="Y", 2, 0)</f>
        <v>0</v>
      </c>
      <c r="H133" s="106" t="s">
        <v>205</v>
      </c>
      <c r="I133" s="104">
        <f>IF(H133="Y", 2, 0)</f>
        <v>0</v>
      </c>
      <c r="J133" s="337" t="s">
        <v>205</v>
      </c>
      <c r="K133" s="333">
        <f>IF(J133="Y", 2, 0)</f>
        <v>0</v>
      </c>
      <c r="L133" s="134" t="s">
        <v>251</v>
      </c>
      <c r="M133" s="107">
        <f>IF(L133="Y", 2, 0)</f>
        <v>2</v>
      </c>
      <c r="N133" s="88"/>
    </row>
    <row r="134" spans="1:14" ht="13.5" thickBot="1" x14ac:dyDescent="0.25">
      <c r="A134" s="131" t="s">
        <v>309</v>
      </c>
      <c r="B134" s="339"/>
      <c r="D134" s="340"/>
      <c r="F134" s="341"/>
      <c r="H134" s="109"/>
      <c r="J134" s="343"/>
      <c r="L134" s="135"/>
    </row>
    <row r="135" spans="1:14" x14ac:dyDescent="0.2">
      <c r="A135" s="113" t="s">
        <v>385</v>
      </c>
      <c r="B135" s="318" t="s">
        <v>205</v>
      </c>
      <c r="C135" s="319">
        <f>IF(B135="Y", 2, 0)</f>
        <v>0</v>
      </c>
      <c r="D135" s="320" t="s">
        <v>205</v>
      </c>
      <c r="E135" s="319">
        <f>IF(D135="Y", 2, 0)</f>
        <v>0</v>
      </c>
      <c r="F135" s="321" t="s">
        <v>205</v>
      </c>
      <c r="G135" s="319">
        <f>IF(F135="Y", 2, 0)</f>
        <v>0</v>
      </c>
      <c r="H135" s="93" t="s">
        <v>205</v>
      </c>
      <c r="I135" s="91">
        <f>IF(H135="Y", 2, 0)</f>
        <v>0</v>
      </c>
      <c r="J135" s="323" t="s">
        <v>205</v>
      </c>
      <c r="K135" s="319">
        <f>IF(J135="Y", 2, 0)</f>
        <v>0</v>
      </c>
      <c r="L135" s="132" t="s">
        <v>205</v>
      </c>
      <c r="M135" s="94">
        <f>IF(L135="Y", 2, 0)</f>
        <v>0</v>
      </c>
    </row>
    <row r="136" spans="1:14" x14ac:dyDescent="0.2">
      <c r="A136" s="102" t="s">
        <v>386</v>
      </c>
      <c r="B136" s="325" t="s">
        <v>205</v>
      </c>
      <c r="C136" s="326">
        <f t="shared" ref="C136:C137" si="33">IF(B136="Y", 2, 0)</f>
        <v>0</v>
      </c>
      <c r="D136" s="327" t="s">
        <v>205</v>
      </c>
      <c r="E136" s="326">
        <f t="shared" ref="E136:E137" si="34">IF(D136="Y", 2, 0)</f>
        <v>0</v>
      </c>
      <c r="F136" s="328" t="s">
        <v>205</v>
      </c>
      <c r="G136" s="326">
        <f t="shared" ref="G136:G137" si="35">IF(F136="Y", 2, 0)</f>
        <v>0</v>
      </c>
      <c r="H136" s="98" t="s">
        <v>205</v>
      </c>
      <c r="I136" s="96">
        <f t="shared" ref="I136:I137" si="36">IF(H136="Y", 2, 0)</f>
        <v>0</v>
      </c>
      <c r="J136" s="330" t="s">
        <v>205</v>
      </c>
      <c r="K136" s="326">
        <f t="shared" ref="K136:K137" si="37">IF(J136="Y", 2, 0)</f>
        <v>0</v>
      </c>
      <c r="L136" s="133" t="s">
        <v>251</v>
      </c>
      <c r="M136" s="99">
        <f t="shared" ref="M136:M137" si="38">IF(L136="Y", 2, 0)</f>
        <v>2</v>
      </c>
    </row>
    <row r="137" spans="1:14" ht="13.5" thickBot="1" x14ac:dyDescent="0.25">
      <c r="A137" s="122" t="s">
        <v>387</v>
      </c>
      <c r="B137" s="332" t="s">
        <v>205</v>
      </c>
      <c r="C137" s="333">
        <f t="shared" si="33"/>
        <v>0</v>
      </c>
      <c r="D137" s="334" t="s">
        <v>205</v>
      </c>
      <c r="E137" s="333">
        <f t="shared" si="34"/>
        <v>0</v>
      </c>
      <c r="F137" s="335" t="s">
        <v>205</v>
      </c>
      <c r="G137" s="333">
        <f t="shared" si="35"/>
        <v>0</v>
      </c>
      <c r="H137" s="106" t="s">
        <v>205</v>
      </c>
      <c r="I137" s="104">
        <f t="shared" si="36"/>
        <v>0</v>
      </c>
      <c r="J137" s="337" t="s">
        <v>205</v>
      </c>
      <c r="K137" s="333">
        <f t="shared" si="37"/>
        <v>0</v>
      </c>
      <c r="L137" s="134" t="s">
        <v>251</v>
      </c>
      <c r="M137" s="107">
        <f t="shared" si="38"/>
        <v>2</v>
      </c>
    </row>
    <row r="138" spans="1:14" ht="13.5" thickBot="1" x14ac:dyDescent="0.25">
      <c r="A138" s="131" t="s">
        <v>388</v>
      </c>
      <c r="B138" s="339"/>
      <c r="D138" s="340"/>
      <c r="F138" s="341"/>
      <c r="H138" s="109"/>
      <c r="J138" s="343"/>
      <c r="L138" s="135"/>
    </row>
    <row r="139" spans="1:14" x14ac:dyDescent="0.2">
      <c r="A139" s="113" t="s">
        <v>389</v>
      </c>
      <c r="B139" s="318" t="s">
        <v>205</v>
      </c>
      <c r="C139" s="319">
        <f>IF(B139="Y", 2, 0)</f>
        <v>0</v>
      </c>
      <c r="D139" s="320" t="s">
        <v>205</v>
      </c>
      <c r="E139" s="319">
        <f>IF(D139="Y", 2, 0)</f>
        <v>0</v>
      </c>
      <c r="F139" s="321" t="s">
        <v>205</v>
      </c>
      <c r="G139" s="319">
        <f>IF(F139="Y", 2, 0)</f>
        <v>0</v>
      </c>
      <c r="H139" s="93" t="s">
        <v>205</v>
      </c>
      <c r="I139" s="91">
        <f>IF(H139="Y", 2, 0)</f>
        <v>0</v>
      </c>
      <c r="J139" s="323" t="s">
        <v>205</v>
      </c>
      <c r="K139" s="319">
        <f>IF(J139="Y", 2, 0)</f>
        <v>0</v>
      </c>
      <c r="L139" s="132" t="s">
        <v>251</v>
      </c>
      <c r="M139" s="94">
        <f>IF(L139="Y", 2, 0)</f>
        <v>2</v>
      </c>
      <c r="N139" s="136"/>
    </row>
    <row r="140" spans="1:14" x14ac:dyDescent="0.2">
      <c r="A140" s="102" t="s">
        <v>390</v>
      </c>
      <c r="B140" s="325" t="s">
        <v>205</v>
      </c>
      <c r="C140" s="326">
        <f>IF(B140="Y", 1, 0)</f>
        <v>0</v>
      </c>
      <c r="D140" s="327" t="s">
        <v>205</v>
      </c>
      <c r="E140" s="326">
        <f>IF(D140="Y", 1, 0)</f>
        <v>0</v>
      </c>
      <c r="F140" s="328" t="s">
        <v>205</v>
      </c>
      <c r="G140" s="326">
        <f>IF(F140="Y", 1, 0)</f>
        <v>0</v>
      </c>
      <c r="H140" s="98" t="s">
        <v>205</v>
      </c>
      <c r="I140" s="96">
        <f>IF(H140="Y", 1, 0)</f>
        <v>0</v>
      </c>
      <c r="J140" s="330" t="s">
        <v>205</v>
      </c>
      <c r="K140" s="326">
        <f>IF(J140="Y", 1, 0)</f>
        <v>0</v>
      </c>
      <c r="L140" s="133" t="s">
        <v>251</v>
      </c>
      <c r="M140" s="99">
        <f>IF(L140="Y", 1, 0)</f>
        <v>1</v>
      </c>
    </row>
    <row r="141" spans="1:14" x14ac:dyDescent="0.2">
      <c r="A141" s="102" t="s">
        <v>391</v>
      </c>
      <c r="B141" s="325" t="s">
        <v>205</v>
      </c>
      <c r="C141" s="326">
        <f>IF(B141="Y", 1, 0)</f>
        <v>0</v>
      </c>
      <c r="D141" s="327" t="s">
        <v>205</v>
      </c>
      <c r="E141" s="326">
        <f>IF(D141="Y", 1, 0)</f>
        <v>0</v>
      </c>
      <c r="F141" s="328" t="s">
        <v>205</v>
      </c>
      <c r="G141" s="326">
        <f>IF(F141="Y", 1, 0)</f>
        <v>0</v>
      </c>
      <c r="H141" s="98" t="s">
        <v>205</v>
      </c>
      <c r="I141" s="96">
        <f>IF(H141="Y", 1, 0)</f>
        <v>0</v>
      </c>
      <c r="J141" s="330" t="s">
        <v>205</v>
      </c>
      <c r="K141" s="326">
        <f>IF(J141="Y", 1, 0)</f>
        <v>0</v>
      </c>
      <c r="L141" s="133" t="s">
        <v>251</v>
      </c>
      <c r="M141" s="99">
        <f>IF(L141="Y", 1, 0)</f>
        <v>1</v>
      </c>
    </row>
    <row r="142" spans="1:14" x14ac:dyDescent="0.2">
      <c r="A142" s="102" t="s">
        <v>392</v>
      </c>
      <c r="B142" s="325" t="s">
        <v>205</v>
      </c>
      <c r="C142" s="326">
        <f t="shared" ref="C142:C146" si="39">IF(B142="Y", 2, 0)</f>
        <v>0</v>
      </c>
      <c r="D142" s="327" t="s">
        <v>205</v>
      </c>
      <c r="E142" s="326">
        <f t="shared" ref="E142:E146" si="40">IF(D142="Y", 2, 0)</f>
        <v>0</v>
      </c>
      <c r="F142" s="328" t="s">
        <v>205</v>
      </c>
      <c r="G142" s="326">
        <f t="shared" ref="G142:G146" si="41">IF(F142="Y", 2, 0)</f>
        <v>0</v>
      </c>
      <c r="H142" s="98" t="s">
        <v>205</v>
      </c>
      <c r="I142" s="96">
        <f t="shared" ref="I142:I146" si="42">IF(H142="Y", 2, 0)</f>
        <v>0</v>
      </c>
      <c r="J142" s="330" t="s">
        <v>205</v>
      </c>
      <c r="K142" s="326">
        <f t="shared" ref="K142:K146" si="43">IF(J142="Y", 2, 0)</f>
        <v>0</v>
      </c>
      <c r="L142" s="133" t="s">
        <v>251</v>
      </c>
      <c r="M142" s="99">
        <f t="shared" ref="M142:M146" si="44">IF(L142="Y", 2, 0)</f>
        <v>2</v>
      </c>
    </row>
    <row r="143" spans="1:14" x14ac:dyDescent="0.2">
      <c r="A143" s="102" t="s">
        <v>393</v>
      </c>
      <c r="B143" s="325" t="s">
        <v>205</v>
      </c>
      <c r="C143" s="326">
        <f>IF(B143="Y", 1, 0)</f>
        <v>0</v>
      </c>
      <c r="D143" s="327" t="s">
        <v>205</v>
      </c>
      <c r="E143" s="326">
        <f>IF(D143="Y", 1, 0)</f>
        <v>0</v>
      </c>
      <c r="F143" s="328" t="s">
        <v>205</v>
      </c>
      <c r="G143" s="326">
        <f>IF(F143="Y", 1, 0)</f>
        <v>0</v>
      </c>
      <c r="H143" s="98" t="s">
        <v>205</v>
      </c>
      <c r="I143" s="96">
        <f>IF(H143="Y", 1, 0)</f>
        <v>0</v>
      </c>
      <c r="J143" s="330" t="s">
        <v>205</v>
      </c>
      <c r="K143" s="326">
        <f>IF(J143="Y", 1, 0)</f>
        <v>0</v>
      </c>
      <c r="L143" s="133" t="s">
        <v>251</v>
      </c>
      <c r="M143" s="99">
        <f>IF(L143="Y", 1, 0)</f>
        <v>1</v>
      </c>
    </row>
    <row r="144" spans="1:14" x14ac:dyDescent="0.2">
      <c r="A144" s="102" t="s">
        <v>394</v>
      </c>
      <c r="B144" s="325" t="s">
        <v>205</v>
      </c>
      <c r="C144" s="326">
        <f>IF(B144="Y", 1, 0)</f>
        <v>0</v>
      </c>
      <c r="D144" s="327" t="s">
        <v>205</v>
      </c>
      <c r="E144" s="326">
        <f>IF(D144="Y", 1, 0)</f>
        <v>0</v>
      </c>
      <c r="F144" s="328" t="s">
        <v>205</v>
      </c>
      <c r="G144" s="326">
        <f>IF(F144="Y", 1, 0)</f>
        <v>0</v>
      </c>
      <c r="H144" s="98" t="s">
        <v>205</v>
      </c>
      <c r="I144" s="96">
        <f>IF(H144="Y", 1, 0)</f>
        <v>0</v>
      </c>
      <c r="J144" s="330" t="s">
        <v>205</v>
      </c>
      <c r="K144" s="326">
        <f>IF(J144="Y", 1, 0)</f>
        <v>0</v>
      </c>
      <c r="L144" s="133" t="s">
        <v>251</v>
      </c>
      <c r="M144" s="99">
        <f>IF(L144="Y", 1, 0)</f>
        <v>1</v>
      </c>
    </row>
    <row r="145" spans="1:15" x14ac:dyDescent="0.2">
      <c r="A145" s="102" t="s">
        <v>395</v>
      </c>
      <c r="B145" s="325" t="s">
        <v>205</v>
      </c>
      <c r="C145" s="326">
        <f t="shared" si="39"/>
        <v>0</v>
      </c>
      <c r="D145" s="327" t="s">
        <v>205</v>
      </c>
      <c r="E145" s="326">
        <f t="shared" si="40"/>
        <v>0</v>
      </c>
      <c r="F145" s="328" t="s">
        <v>205</v>
      </c>
      <c r="G145" s="326">
        <f t="shared" si="41"/>
        <v>0</v>
      </c>
      <c r="H145" s="98" t="s">
        <v>205</v>
      </c>
      <c r="I145" s="96">
        <f t="shared" si="42"/>
        <v>0</v>
      </c>
      <c r="J145" s="330" t="s">
        <v>205</v>
      </c>
      <c r="K145" s="326">
        <f t="shared" si="43"/>
        <v>0</v>
      </c>
      <c r="L145" s="133" t="s">
        <v>251</v>
      </c>
      <c r="M145" s="99">
        <f t="shared" si="44"/>
        <v>2</v>
      </c>
    </row>
    <row r="146" spans="1:15" ht="13.5" thickBot="1" x14ac:dyDescent="0.25">
      <c r="A146" s="122" t="s">
        <v>396</v>
      </c>
      <c r="B146" s="332" t="s">
        <v>205</v>
      </c>
      <c r="C146" s="333">
        <f t="shared" si="39"/>
        <v>0</v>
      </c>
      <c r="D146" s="334" t="s">
        <v>205</v>
      </c>
      <c r="E146" s="333">
        <f t="shared" si="40"/>
        <v>0</v>
      </c>
      <c r="F146" s="335" t="s">
        <v>205</v>
      </c>
      <c r="G146" s="333">
        <f t="shared" si="41"/>
        <v>0</v>
      </c>
      <c r="H146" s="106" t="s">
        <v>205</v>
      </c>
      <c r="I146" s="104">
        <f t="shared" si="42"/>
        <v>0</v>
      </c>
      <c r="J146" s="337" t="s">
        <v>205</v>
      </c>
      <c r="K146" s="333">
        <f t="shared" si="43"/>
        <v>0</v>
      </c>
      <c r="L146" s="134" t="s">
        <v>205</v>
      </c>
      <c r="M146" s="107">
        <f t="shared" si="44"/>
        <v>0</v>
      </c>
    </row>
    <row r="147" spans="1:15" ht="13.5" thickBot="1" x14ac:dyDescent="0.25">
      <c r="A147" s="131" t="s">
        <v>397</v>
      </c>
      <c r="B147" s="339"/>
      <c r="D147" s="340"/>
      <c r="F147" s="341"/>
      <c r="H147" s="109"/>
      <c r="J147" s="343"/>
      <c r="L147" s="135"/>
    </row>
    <row r="148" spans="1:15" x14ac:dyDescent="0.2">
      <c r="A148" s="113" t="s">
        <v>398</v>
      </c>
      <c r="B148" s="318" t="s">
        <v>205</v>
      </c>
      <c r="C148" s="319">
        <f>IF(B148="Y", 1, 0)</f>
        <v>0</v>
      </c>
      <c r="D148" s="320" t="s">
        <v>205</v>
      </c>
      <c r="E148" s="319">
        <f>IF(D148="Y", 1, 0)</f>
        <v>0</v>
      </c>
      <c r="F148" s="321" t="s">
        <v>205</v>
      </c>
      <c r="G148" s="319">
        <f>IF(F148="Y", 1, 0)</f>
        <v>0</v>
      </c>
      <c r="H148" s="93" t="s">
        <v>205</v>
      </c>
      <c r="I148" s="91">
        <f>IF(H148="Y", 1, 0)</f>
        <v>0</v>
      </c>
      <c r="J148" s="323" t="s">
        <v>205</v>
      </c>
      <c r="K148" s="319">
        <f>IF(J148="Y", 1, 0)</f>
        <v>0</v>
      </c>
      <c r="L148" s="132" t="s">
        <v>251</v>
      </c>
      <c r="M148" s="94">
        <f>IF(L148="Y", 1, 0)</f>
        <v>1</v>
      </c>
    </row>
    <row r="149" spans="1:15" ht="13.5" thickBot="1" x14ac:dyDescent="0.25">
      <c r="A149" s="122" t="s">
        <v>399</v>
      </c>
      <c r="B149" s="332" t="s">
        <v>205</v>
      </c>
      <c r="C149" s="333">
        <f>IF(B149="Y", 1, 0)</f>
        <v>0</v>
      </c>
      <c r="D149" s="334" t="s">
        <v>205</v>
      </c>
      <c r="E149" s="333">
        <f>IF(D149="Y", 1, 0)</f>
        <v>0</v>
      </c>
      <c r="F149" s="335" t="s">
        <v>205</v>
      </c>
      <c r="G149" s="333">
        <f>IF(F149="Y", 1, 0)</f>
        <v>0</v>
      </c>
      <c r="H149" s="106" t="s">
        <v>205</v>
      </c>
      <c r="I149" s="104">
        <f>IF(H149="Y", 1, 0)</f>
        <v>0</v>
      </c>
      <c r="J149" s="337" t="s">
        <v>205</v>
      </c>
      <c r="K149" s="333">
        <f>IF(J149="Y", 1, 0)</f>
        <v>0</v>
      </c>
      <c r="L149" s="134" t="s">
        <v>251</v>
      </c>
      <c r="M149" s="107">
        <f>IF(L149="Y", 1, 0)</f>
        <v>1</v>
      </c>
    </row>
    <row r="150" spans="1:15" x14ac:dyDescent="0.2">
      <c r="A150" s="88"/>
      <c r="N150" s="88"/>
      <c r="O150" s="88"/>
    </row>
    <row r="151" spans="1:15" x14ac:dyDescent="0.2">
      <c r="A151" s="137" t="s">
        <v>400</v>
      </c>
      <c r="C151" s="317">
        <f>SUM(C2:C149)</f>
        <v>0</v>
      </c>
      <c r="E151" s="317">
        <f>SUM(E2:E149)</f>
        <v>0</v>
      </c>
      <c r="G151" s="317">
        <f>SUM(G2:G149)</f>
        <v>0</v>
      </c>
      <c r="I151" s="372">
        <f>SUM(I2:I133)</f>
        <v>10</v>
      </c>
      <c r="K151" s="317">
        <f>SUM(K2:K133)</f>
        <v>0</v>
      </c>
      <c r="M151" s="372">
        <f>SUM(M2:M149)</f>
        <v>27</v>
      </c>
    </row>
    <row r="152" spans="1:15" x14ac:dyDescent="0.2">
      <c r="A152" s="137" t="s">
        <v>401</v>
      </c>
      <c r="C152" s="317">
        <v>148</v>
      </c>
      <c r="E152" s="317">
        <v>143</v>
      </c>
      <c r="G152" s="317">
        <v>128</v>
      </c>
      <c r="I152" s="372">
        <v>114</v>
      </c>
      <c r="K152" s="317">
        <v>99</v>
      </c>
      <c r="M152" s="372">
        <v>53</v>
      </c>
    </row>
    <row r="153" spans="1:15" x14ac:dyDescent="0.2">
      <c r="A153" s="137" t="s">
        <v>402</v>
      </c>
      <c r="C153" s="370">
        <f>C151/C152</f>
        <v>0</v>
      </c>
      <c r="E153" s="370">
        <f>E151/E152</f>
        <v>0</v>
      </c>
      <c r="G153" s="371">
        <f>G151/G152</f>
        <v>0</v>
      </c>
      <c r="I153" s="373">
        <f>I151/I152</f>
        <v>8.771929824561403E-2</v>
      </c>
      <c r="K153" s="370">
        <f>K151/K152</f>
        <v>0</v>
      </c>
      <c r="M153" s="373">
        <f>M151/M152</f>
        <v>0.50943396226415094</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9E6163B0-AA4C-458A-A29A-707F1164BC9B}">
      <formula1>"-,Y"</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D29A6-D7CD-4F3E-BCBC-5C79FBCC3740}">
  <dimension ref="A1:M100"/>
  <sheetViews>
    <sheetView zoomScale="60" zoomScaleNormal="60" workbookViewId="0">
      <selection activeCell="B2" sqref="B2"/>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753</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10" t="s">
        <v>218</v>
      </c>
      <c r="E5" s="210" t="s">
        <v>220</v>
      </c>
      <c r="F5" s="208" t="s">
        <v>251</v>
      </c>
      <c r="G5" s="206">
        <f>IF(F5="Y", 'read first'!$B$23, 0)</f>
        <v>2.2229999999999999</v>
      </c>
      <c r="H5" s="203" t="s">
        <v>217</v>
      </c>
      <c r="I5" s="203"/>
    </row>
    <row r="6" spans="2:9" ht="30" x14ac:dyDescent="0.25">
      <c r="B6" s="552"/>
      <c r="C6" s="548"/>
      <c r="D6" s="210" t="s">
        <v>179</v>
      </c>
      <c r="E6" s="210" t="s">
        <v>221</v>
      </c>
      <c r="F6" s="208" t="s">
        <v>251</v>
      </c>
      <c r="G6" s="206">
        <f>IF(F6="Y", 'read first'!$B$23, 0)</f>
        <v>2.2229999999999999</v>
      </c>
      <c r="H6" s="203" t="s">
        <v>196</v>
      </c>
      <c r="I6" s="203"/>
    </row>
    <row r="7" spans="2:9" ht="58.5" customHeight="1" x14ac:dyDescent="0.25">
      <c r="B7" s="203" t="s">
        <v>10</v>
      </c>
      <c r="C7" s="19" t="s">
        <v>11</v>
      </c>
      <c r="D7" s="210" t="s">
        <v>12</v>
      </c>
      <c r="E7" s="210" t="s">
        <v>222</v>
      </c>
      <c r="F7" s="208" t="s">
        <v>251</v>
      </c>
      <c r="G7" s="206">
        <f>IF(F7="Y", 'read first'!$B$23, 0)</f>
        <v>2.2229999999999999</v>
      </c>
      <c r="H7" s="203" t="s">
        <v>176</v>
      </c>
      <c r="I7" s="203"/>
    </row>
    <row r="8" spans="2:9" ht="40.5" customHeight="1" x14ac:dyDescent="0.25">
      <c r="B8" s="551" t="s">
        <v>14</v>
      </c>
      <c r="C8" s="19" t="s">
        <v>15</v>
      </c>
      <c r="D8" s="210" t="s">
        <v>197</v>
      </c>
      <c r="E8" s="210" t="s">
        <v>223</v>
      </c>
      <c r="F8" s="208" t="s">
        <v>251</v>
      </c>
      <c r="G8" s="206">
        <f>IF(F8="Y", 'read first'!$B$23, 0)</f>
        <v>2.2229999999999999</v>
      </c>
      <c r="H8" s="203" t="s">
        <v>16</v>
      </c>
      <c r="I8" s="203"/>
    </row>
    <row r="9" spans="2:9" ht="36.75" customHeight="1" x14ac:dyDescent="0.25">
      <c r="B9" s="552"/>
      <c r="C9" s="19" t="s">
        <v>17</v>
      </c>
      <c r="D9" s="210" t="s">
        <v>180</v>
      </c>
      <c r="E9" s="210" t="s">
        <v>224</v>
      </c>
      <c r="F9" s="208" t="s">
        <v>250</v>
      </c>
      <c r="G9" s="206">
        <f>IF(F9="Y", 'read first'!$B$23, 0)</f>
        <v>0</v>
      </c>
      <c r="H9" s="203" t="s">
        <v>18</v>
      </c>
      <c r="I9" s="203"/>
    </row>
    <row r="10" spans="2:9" ht="46.5" customHeight="1" x14ac:dyDescent="0.25">
      <c r="B10" s="203" t="s">
        <v>19</v>
      </c>
      <c r="C10" s="19" t="s">
        <v>20</v>
      </c>
      <c r="D10" s="210" t="s">
        <v>415</v>
      </c>
      <c r="E10" s="210" t="s">
        <v>225</v>
      </c>
      <c r="F10" s="208" t="s">
        <v>250</v>
      </c>
      <c r="G10" s="206">
        <f>IF(F10="Y", 'read first'!$B$23, 0)</f>
        <v>0</v>
      </c>
      <c r="H10" s="203" t="s">
        <v>175</v>
      </c>
      <c r="I10" s="203"/>
    </row>
    <row r="11" spans="2:9" ht="30" x14ac:dyDescent="0.25">
      <c r="B11" s="554" t="s">
        <v>22</v>
      </c>
      <c r="C11" s="19" t="s">
        <v>23</v>
      </c>
      <c r="D11" s="210" t="s">
        <v>24</v>
      </c>
      <c r="E11" s="210" t="s">
        <v>226</v>
      </c>
      <c r="F11" s="208" t="s">
        <v>250</v>
      </c>
      <c r="G11" s="206">
        <f>IF(F11="Y", 'read first'!$B$23, 0)</f>
        <v>0</v>
      </c>
      <c r="H11" s="203" t="s">
        <v>25</v>
      </c>
      <c r="I11" s="203"/>
    </row>
    <row r="12" spans="2:9" ht="93.75" customHeight="1" x14ac:dyDescent="0.25">
      <c r="B12" s="554"/>
      <c r="C12" s="203" t="s">
        <v>26</v>
      </c>
      <c r="D12" s="20" t="s">
        <v>198</v>
      </c>
      <c r="E12" s="20" t="s">
        <v>227</v>
      </c>
      <c r="F12" s="35" t="s">
        <v>251</v>
      </c>
      <c r="G12" s="206">
        <f>IF(F12="Y", 'read first'!$B$23, 0)</f>
        <v>2.2229999999999999</v>
      </c>
      <c r="H12" s="31" t="s">
        <v>177</v>
      </c>
      <c r="I12" s="391" t="s">
        <v>617</v>
      </c>
    </row>
    <row r="13" spans="2:9" ht="55.5" customHeight="1" x14ac:dyDescent="0.25">
      <c r="B13" s="203" t="s">
        <v>28</v>
      </c>
      <c r="C13" s="19" t="s">
        <v>29</v>
      </c>
      <c r="D13" s="20" t="s">
        <v>199</v>
      </c>
      <c r="E13" s="20" t="s">
        <v>227</v>
      </c>
      <c r="F13" s="35" t="s">
        <v>250</v>
      </c>
      <c r="G13" s="206">
        <f>IF(F13="Y", 'read first'!$B$23, 0)</f>
        <v>0</v>
      </c>
      <c r="H13" s="31" t="s">
        <v>30</v>
      </c>
      <c r="I13" s="391" t="s">
        <v>618</v>
      </c>
    </row>
    <row r="14" spans="2:9" x14ac:dyDescent="0.25">
      <c r="D14" s="21" t="s">
        <v>31</v>
      </c>
      <c r="E14" s="21"/>
      <c r="G14" s="206">
        <f>SUM(G5:G13)</f>
        <v>11.114999999999998</v>
      </c>
    </row>
    <row r="15" spans="2:9" x14ac:dyDescent="0.25">
      <c r="D15" s="21"/>
      <c r="E15" s="21"/>
      <c r="G15" s="22">
        <f>G14/'read first'!$B$24</f>
        <v>0.55555555555555558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01" t="s">
        <v>182</v>
      </c>
      <c r="E19" s="201" t="s">
        <v>228</v>
      </c>
      <c r="F19" s="208" t="s">
        <v>251</v>
      </c>
      <c r="G19" s="207">
        <f>IF(F19="Y", 'read first'!$C$23, 0)</f>
        <v>1.65</v>
      </c>
      <c r="H19" s="204" t="s">
        <v>200</v>
      </c>
      <c r="I19" s="204"/>
    </row>
    <row r="20" spans="2:9" ht="54" customHeight="1" x14ac:dyDescent="0.25">
      <c r="B20" s="549"/>
      <c r="C20" s="1" t="s">
        <v>35</v>
      </c>
      <c r="D20" s="556" t="s">
        <v>36</v>
      </c>
      <c r="E20" s="556" t="s">
        <v>227</v>
      </c>
      <c r="F20" s="562" t="s">
        <v>250</v>
      </c>
      <c r="G20" s="565">
        <f>IF(F20="Y", 'read first'!$C$23, 0)</f>
        <v>0</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05"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05" t="s">
        <v>431</v>
      </c>
      <c r="I23" s="393" t="s">
        <v>619</v>
      </c>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620</v>
      </c>
    </row>
    <row r="25" spans="2:9" ht="36" customHeight="1" x14ac:dyDescent="0.25">
      <c r="B25" s="543"/>
      <c r="C25" s="548"/>
      <c r="D25" s="27" t="s">
        <v>201</v>
      </c>
      <c r="E25" s="27" t="s">
        <v>227</v>
      </c>
      <c r="F25" s="35" t="s">
        <v>250</v>
      </c>
      <c r="G25" s="206">
        <f>IF(F25="Y", 'read first'!$C$23, 0)</f>
        <v>0</v>
      </c>
      <c r="H25" s="34" t="s">
        <v>204</v>
      </c>
      <c r="I25" s="550"/>
    </row>
    <row r="26" spans="2:9" ht="30" x14ac:dyDescent="0.25">
      <c r="B26" s="543" t="s">
        <v>45</v>
      </c>
      <c r="C26" s="19" t="s">
        <v>44</v>
      </c>
      <c r="D26" s="28" t="s">
        <v>46</v>
      </c>
      <c r="E26" s="568" t="s">
        <v>227</v>
      </c>
      <c r="F26" s="571" t="s">
        <v>251</v>
      </c>
      <c r="G26" s="565">
        <f>IF(F26="Y", 'read first'!$C$23, 0)</f>
        <v>1.65</v>
      </c>
      <c r="H26" s="574" t="s">
        <v>202</v>
      </c>
      <c r="I26" s="559" t="s">
        <v>621</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206">
        <f>IF(F29="Y", 0.83, 0)</f>
        <v>0.83</v>
      </c>
      <c r="H29" s="577" t="s">
        <v>167</v>
      </c>
      <c r="I29" s="578"/>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208" t="s">
        <v>251</v>
      </c>
      <c r="G32" s="206">
        <f>IF(F32="Y",'read first'!$C$23, 0)</f>
        <v>1.65</v>
      </c>
      <c r="H32" s="554" t="s">
        <v>166</v>
      </c>
      <c r="I32" s="554"/>
    </row>
    <row r="33" spans="2:9" ht="57.95" customHeight="1" x14ac:dyDescent="0.25">
      <c r="B33" s="543"/>
      <c r="C33" s="547"/>
      <c r="D33" s="30" t="s">
        <v>57</v>
      </c>
      <c r="E33" s="30" t="s">
        <v>232</v>
      </c>
      <c r="F33" s="208" t="s">
        <v>251</v>
      </c>
      <c r="G33" s="206">
        <f>IF(F33="Y", 'read first'!$C$23, 0)</f>
        <v>1.65</v>
      </c>
      <c r="H33" s="554"/>
      <c r="I33" s="554"/>
    </row>
    <row r="34" spans="2:9" ht="52.5" customHeight="1" x14ac:dyDescent="0.25">
      <c r="B34" s="543"/>
      <c r="C34" s="548"/>
      <c r="D34" s="30" t="s">
        <v>184</v>
      </c>
      <c r="E34" s="30" t="s">
        <v>233</v>
      </c>
      <c r="F34" s="208" t="s">
        <v>251</v>
      </c>
      <c r="G34" s="206">
        <f>IF(F34="Y", 'read first'!$C$23, 0)</f>
        <v>1.65</v>
      </c>
      <c r="H34" s="554"/>
      <c r="I34" s="554"/>
    </row>
    <row r="35" spans="2:9" ht="38.1" customHeight="1" x14ac:dyDescent="0.25">
      <c r="B35" s="543"/>
      <c r="C35" s="205" t="s">
        <v>58</v>
      </c>
      <c r="D35" s="28" t="s">
        <v>59</v>
      </c>
      <c r="E35" s="28" t="s">
        <v>227</v>
      </c>
      <c r="F35" s="35" t="s">
        <v>250</v>
      </c>
      <c r="G35" s="206">
        <f>IF(F35="Y", 'read first'!$C$23, 0)</f>
        <v>0</v>
      </c>
      <c r="H35" s="31" t="s">
        <v>203</v>
      </c>
      <c r="I35" s="391" t="s">
        <v>622</v>
      </c>
    </row>
    <row r="36" spans="2:9" ht="60" customHeight="1" x14ac:dyDescent="0.25">
      <c r="B36" s="205" t="s">
        <v>60</v>
      </c>
      <c r="C36" s="19" t="s">
        <v>61</v>
      </c>
      <c r="D36" s="30" t="s">
        <v>62</v>
      </c>
      <c r="E36" s="30" t="s">
        <v>234</v>
      </c>
      <c r="F36" s="208" t="s">
        <v>251</v>
      </c>
      <c r="G36" s="206">
        <f>IF(F36="Y", 'read first'!$C$23, 0)</f>
        <v>1.65</v>
      </c>
      <c r="H36" s="203" t="s">
        <v>178</v>
      </c>
      <c r="I36" s="203"/>
    </row>
    <row r="37" spans="2:9" x14ac:dyDescent="0.25">
      <c r="D37" s="21" t="s">
        <v>31</v>
      </c>
      <c r="E37" s="21"/>
      <c r="G37" s="206">
        <f>SUM(G19:G36)</f>
        <v>12.410000000000002</v>
      </c>
    </row>
    <row r="38" spans="2:9" x14ac:dyDescent="0.25">
      <c r="D38" s="21"/>
      <c r="E38" s="21"/>
      <c r="G38" s="22">
        <f>G37/'read first'!$C$24</f>
        <v>0.62676767676767697</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10" t="s">
        <v>67</v>
      </c>
      <c r="E42" s="210" t="s">
        <v>235</v>
      </c>
      <c r="F42" s="208" t="s">
        <v>250</v>
      </c>
      <c r="G42" s="206">
        <f>IF(F42="Y", 'read first'!$D$23, 0)</f>
        <v>0</v>
      </c>
      <c r="H42" s="203" t="s">
        <v>68</v>
      </c>
      <c r="I42" s="203"/>
    </row>
    <row r="43" spans="2:9" ht="30" customHeight="1" x14ac:dyDescent="0.25">
      <c r="B43" s="549"/>
      <c r="C43" s="19" t="s">
        <v>69</v>
      </c>
      <c r="D43" s="202" t="s">
        <v>70</v>
      </c>
      <c r="E43" s="74" t="s">
        <v>227</v>
      </c>
      <c r="F43" s="208" t="s">
        <v>250</v>
      </c>
      <c r="G43" s="206">
        <f>IF(F43="Y", 'read first'!$D$23, 0)</f>
        <v>0</v>
      </c>
      <c r="H43" s="203" t="s">
        <v>71</v>
      </c>
      <c r="I43" s="203"/>
    </row>
    <row r="44" spans="2:9" ht="30" x14ac:dyDescent="0.25">
      <c r="B44" s="550"/>
      <c r="C44" s="19" t="s">
        <v>72</v>
      </c>
      <c r="D44" s="210" t="s">
        <v>73</v>
      </c>
      <c r="E44" s="210" t="s">
        <v>227</v>
      </c>
      <c r="F44" s="208" t="s">
        <v>250</v>
      </c>
      <c r="G44" s="206">
        <f>IF(F44="Y", 'read first'!$D$23, 0)</f>
        <v>0</v>
      </c>
      <c r="H44" s="203" t="s">
        <v>74</v>
      </c>
      <c r="I44" s="203"/>
    </row>
    <row r="45" spans="2:9" ht="30" x14ac:dyDescent="0.25">
      <c r="B45" s="205" t="s">
        <v>75</v>
      </c>
      <c r="C45" s="19" t="s">
        <v>76</v>
      </c>
      <c r="D45" s="210" t="s">
        <v>77</v>
      </c>
      <c r="E45" s="210" t="s">
        <v>227</v>
      </c>
      <c r="F45" s="208" t="s">
        <v>251</v>
      </c>
      <c r="G45" s="206">
        <f>IF(F45="Y", 'read first'!$D$23, 0)</f>
        <v>2.2000000000000002</v>
      </c>
      <c r="H45" s="203" t="s">
        <v>78</v>
      </c>
      <c r="I45" s="203"/>
    </row>
    <row r="46" spans="2:9" ht="37.5" customHeight="1" x14ac:dyDescent="0.25">
      <c r="B46" s="33" t="s">
        <v>79</v>
      </c>
      <c r="C46" s="33" t="s">
        <v>80</v>
      </c>
      <c r="D46" s="34" t="s">
        <v>81</v>
      </c>
      <c r="E46" s="34" t="s">
        <v>227</v>
      </c>
      <c r="F46" s="208" t="s">
        <v>250</v>
      </c>
      <c r="G46" s="206">
        <f>IF(F46="Y", 'read first'!$D$23, 0)</f>
        <v>0</v>
      </c>
      <c r="H46" s="31" t="s">
        <v>165</v>
      </c>
      <c r="I46" s="391" t="s">
        <v>623</v>
      </c>
    </row>
    <row r="47" spans="2:9" ht="69" customHeight="1" x14ac:dyDescent="0.25">
      <c r="B47" s="205" t="s">
        <v>82</v>
      </c>
      <c r="C47" s="19" t="s">
        <v>83</v>
      </c>
      <c r="D47" s="210" t="s">
        <v>84</v>
      </c>
      <c r="E47" s="210" t="s">
        <v>227</v>
      </c>
      <c r="F47" s="208" t="s">
        <v>250</v>
      </c>
      <c r="G47" s="206">
        <f>IF(F47="Y", 'read first'!$D$23, 0)</f>
        <v>0</v>
      </c>
      <c r="H47" s="203" t="s">
        <v>85</v>
      </c>
      <c r="I47" s="203"/>
    </row>
    <row r="48" spans="2:9" ht="30" x14ac:dyDescent="0.25">
      <c r="B48" s="205" t="s">
        <v>86</v>
      </c>
      <c r="C48" s="19" t="s">
        <v>87</v>
      </c>
      <c r="D48" s="210" t="s">
        <v>88</v>
      </c>
      <c r="E48" s="210" t="s">
        <v>236</v>
      </c>
      <c r="F48" s="208" t="s">
        <v>251</v>
      </c>
      <c r="G48" s="206">
        <f>IF(F48="Y", 'read first'!$D$23, 0)</f>
        <v>2.2000000000000002</v>
      </c>
      <c r="H48" s="203" t="s">
        <v>89</v>
      </c>
      <c r="I48" s="203"/>
    </row>
    <row r="49" spans="2:9" ht="45" x14ac:dyDescent="0.25">
      <c r="B49" s="205" t="s">
        <v>90</v>
      </c>
      <c r="C49" s="19" t="s">
        <v>91</v>
      </c>
      <c r="D49" s="210" t="s">
        <v>92</v>
      </c>
      <c r="E49" s="210" t="s">
        <v>237</v>
      </c>
      <c r="F49" s="208" t="s">
        <v>251</v>
      </c>
      <c r="G49" s="206">
        <f>IF(F49="Y", 'read first'!$D$23, 0)</f>
        <v>2.2000000000000002</v>
      </c>
      <c r="H49" s="203" t="s">
        <v>93</v>
      </c>
      <c r="I49" s="203"/>
    </row>
    <row r="50" spans="2:9" x14ac:dyDescent="0.25">
      <c r="B50" s="37"/>
      <c r="G50" s="206">
        <f>SUM(G42:G49)</f>
        <v>6.6000000000000005</v>
      </c>
    </row>
    <row r="51" spans="2:9" x14ac:dyDescent="0.25">
      <c r="B51" s="37"/>
      <c r="G51" s="22">
        <f>G50/'read first'!$D$24</f>
        <v>0.33333333333333337</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10" t="s">
        <v>97</v>
      </c>
      <c r="E55" s="75" t="s">
        <v>227</v>
      </c>
      <c r="F55" s="208" t="s">
        <v>251</v>
      </c>
      <c r="G55" s="206">
        <f>IF(F55="Y", 'read first'!$E$23, 0)</f>
        <v>2.5</v>
      </c>
      <c r="H55" s="209" t="s">
        <v>98</v>
      </c>
      <c r="I55" s="209"/>
    </row>
    <row r="56" spans="2:9" ht="38.1" customHeight="1" x14ac:dyDescent="0.25">
      <c r="B56" s="543"/>
      <c r="C56" s="19" t="s">
        <v>99</v>
      </c>
      <c r="D56" s="210" t="s">
        <v>100</v>
      </c>
      <c r="E56" s="75" t="s">
        <v>227</v>
      </c>
      <c r="F56" s="208" t="s">
        <v>250</v>
      </c>
      <c r="G56" s="206">
        <f>IF(F56="Y", 'read first'!$E$23, 0)</f>
        <v>0</v>
      </c>
      <c r="H56" s="209" t="s">
        <v>101</v>
      </c>
      <c r="I56" s="209"/>
    </row>
    <row r="57" spans="2:9" ht="51" customHeight="1" x14ac:dyDescent="0.25">
      <c r="B57" s="205" t="s">
        <v>102</v>
      </c>
      <c r="C57" s="19" t="s">
        <v>44</v>
      </c>
      <c r="D57" s="210" t="s">
        <v>103</v>
      </c>
      <c r="E57" s="75" t="s">
        <v>227</v>
      </c>
      <c r="F57" s="39" t="s">
        <v>209</v>
      </c>
      <c r="G57" s="206">
        <f>G26</f>
        <v>1.65</v>
      </c>
      <c r="H57" s="209" t="s">
        <v>207</v>
      </c>
      <c r="I57" s="209"/>
    </row>
    <row r="58" spans="2:9" ht="49.5" customHeight="1" x14ac:dyDescent="0.25">
      <c r="B58" s="205" t="s">
        <v>104</v>
      </c>
      <c r="C58" s="19" t="s">
        <v>96</v>
      </c>
      <c r="D58" s="210" t="s">
        <v>131</v>
      </c>
      <c r="E58" s="75" t="s">
        <v>230</v>
      </c>
      <c r="F58" s="39" t="s">
        <v>210</v>
      </c>
      <c r="G58" s="206">
        <f>G29+G30</f>
        <v>1.66</v>
      </c>
      <c r="H58" s="209" t="s">
        <v>208</v>
      </c>
      <c r="I58" s="209"/>
    </row>
    <row r="59" spans="2:9" ht="37.5" customHeight="1" x14ac:dyDescent="0.25">
      <c r="B59" s="543" t="s">
        <v>105</v>
      </c>
      <c r="C59" s="19" t="s">
        <v>72</v>
      </c>
      <c r="D59" s="210" t="s">
        <v>106</v>
      </c>
      <c r="E59" s="75" t="s">
        <v>227</v>
      </c>
      <c r="F59" s="208" t="s">
        <v>250</v>
      </c>
      <c r="G59" s="206">
        <f>IF(F59="Y", 'read first'!$E$23, 0)</f>
        <v>0</v>
      </c>
      <c r="H59" s="209" t="s">
        <v>132</v>
      </c>
      <c r="I59" s="209"/>
    </row>
    <row r="60" spans="2:9" ht="38.1" customHeight="1" x14ac:dyDescent="0.25">
      <c r="B60" s="543"/>
      <c r="C60" s="19" t="s">
        <v>99</v>
      </c>
      <c r="D60" s="210" t="s">
        <v>133</v>
      </c>
      <c r="E60" s="75" t="s">
        <v>238</v>
      </c>
      <c r="F60" s="208" t="s">
        <v>250</v>
      </c>
      <c r="G60" s="206">
        <f>IF(F60="Y", 'read first'!$E$23, 0)</f>
        <v>0</v>
      </c>
      <c r="H60" s="209" t="s">
        <v>134</v>
      </c>
      <c r="I60" s="209"/>
    </row>
    <row r="61" spans="2:9" ht="30" x14ac:dyDescent="0.25">
      <c r="B61" s="205" t="s">
        <v>107</v>
      </c>
      <c r="C61" s="19" t="s">
        <v>108</v>
      </c>
      <c r="D61" s="210" t="s">
        <v>185</v>
      </c>
      <c r="E61" s="75" t="s">
        <v>239</v>
      </c>
      <c r="F61" s="208" t="s">
        <v>251</v>
      </c>
      <c r="G61" s="206">
        <f>IF(F61="Y", 'read first'!$E$23, 0)</f>
        <v>2.5</v>
      </c>
      <c r="H61" s="209" t="s">
        <v>135</v>
      </c>
      <c r="I61" s="209"/>
    </row>
    <row r="62" spans="2:9" ht="38.1" customHeight="1" x14ac:dyDescent="0.25">
      <c r="B62" s="205" t="s">
        <v>109</v>
      </c>
      <c r="C62" s="19" t="s">
        <v>110</v>
      </c>
      <c r="D62" s="210" t="s">
        <v>111</v>
      </c>
      <c r="E62" s="75" t="s">
        <v>227</v>
      </c>
      <c r="F62" s="208" t="s">
        <v>251</v>
      </c>
      <c r="G62" s="206">
        <f>IF(F62="Y", 'read first'!$E$23, 0)</f>
        <v>2.5</v>
      </c>
      <c r="H62" s="209" t="s">
        <v>136</v>
      </c>
      <c r="I62" s="209"/>
    </row>
    <row r="63" spans="2:9" x14ac:dyDescent="0.25">
      <c r="G63" s="206">
        <f>SUM(G55:G62)</f>
        <v>10.81</v>
      </c>
    </row>
    <row r="64" spans="2:9" x14ac:dyDescent="0.25">
      <c r="G64" s="41">
        <f>G63/'read first'!$E$24</f>
        <v>0.54049999999999998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05" t="s">
        <v>121</v>
      </c>
      <c r="C68" s="19" t="s">
        <v>170</v>
      </c>
      <c r="D68" s="210" t="s">
        <v>171</v>
      </c>
      <c r="E68" s="210" t="s">
        <v>226</v>
      </c>
      <c r="F68" s="208" t="str">
        <f>F11</f>
        <v>N</v>
      </c>
      <c r="G68" s="206">
        <f>G11</f>
        <v>0</v>
      </c>
      <c r="H68" s="205" t="s">
        <v>427</v>
      </c>
      <c r="I68" s="205"/>
    </row>
    <row r="69" spans="1:13" s="4" customFormat="1" ht="67.5" customHeight="1" x14ac:dyDescent="0.25">
      <c r="A69" s="3"/>
      <c r="B69" s="205" t="s">
        <v>122</v>
      </c>
      <c r="C69" s="19" t="s">
        <v>123</v>
      </c>
      <c r="D69" s="210" t="s">
        <v>124</v>
      </c>
      <c r="E69" s="210" t="s">
        <v>240</v>
      </c>
      <c r="F69" s="208" t="s">
        <v>251</v>
      </c>
      <c r="G69" s="206">
        <f>IF(F69="Y", 'read first'!$G$23, 0)</f>
        <v>2</v>
      </c>
      <c r="H69" s="205" t="s">
        <v>143</v>
      </c>
      <c r="I69" s="205"/>
      <c r="J69" s="59"/>
      <c r="K69" s="59"/>
      <c r="L69" s="59"/>
      <c r="M69" s="59"/>
    </row>
    <row r="70" spans="1:13" s="4" customFormat="1" ht="74.25" customHeight="1" x14ac:dyDescent="0.25">
      <c r="A70" s="3"/>
      <c r="B70" s="205" t="s">
        <v>125</v>
      </c>
      <c r="C70" s="19" t="s">
        <v>144</v>
      </c>
      <c r="D70" s="210" t="s">
        <v>126</v>
      </c>
      <c r="E70" s="210" t="s">
        <v>241</v>
      </c>
      <c r="F70" s="208" t="s">
        <v>250</v>
      </c>
      <c r="G70" s="206">
        <f>IF(F70="Y", 'read first'!$G$23, 0)</f>
        <v>0</v>
      </c>
      <c r="H70" s="205" t="s">
        <v>142</v>
      </c>
      <c r="I70" s="205"/>
      <c r="J70" s="59"/>
      <c r="K70" s="59"/>
      <c r="L70" s="59"/>
      <c r="M70" s="59"/>
    </row>
    <row r="71" spans="1:13" s="4" customFormat="1" ht="64.5" customHeight="1" x14ac:dyDescent="0.25">
      <c r="A71" s="3"/>
      <c r="B71" s="205" t="s">
        <v>127</v>
      </c>
      <c r="C71" s="19" t="s">
        <v>128</v>
      </c>
      <c r="D71" s="210" t="s">
        <v>129</v>
      </c>
      <c r="E71" s="210" t="s">
        <v>242</v>
      </c>
      <c r="F71" s="208" t="s">
        <v>251</v>
      </c>
      <c r="G71" s="206">
        <f>IF(F71="Y", 'read first'!$G$23, 0)</f>
        <v>2</v>
      </c>
      <c r="H71" s="205" t="s">
        <v>169</v>
      </c>
      <c r="I71" s="205"/>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06">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577</v>
      </c>
    </row>
    <row r="79" spans="1:13" ht="30" x14ac:dyDescent="0.25">
      <c r="A79" s="205" t="s">
        <v>187</v>
      </c>
      <c r="B79" s="205" t="s">
        <v>114</v>
      </c>
      <c r="C79" s="36" t="s">
        <v>145</v>
      </c>
      <c r="D79" s="210" t="s">
        <v>164</v>
      </c>
      <c r="E79" s="210" t="s">
        <v>244</v>
      </c>
      <c r="F79" s="274" t="s">
        <v>251</v>
      </c>
      <c r="G79" s="44">
        <f>IF(F79="Y", 'read first'!$F$23, 0)</f>
        <v>2</v>
      </c>
      <c r="H79" s="45" t="s">
        <v>146</v>
      </c>
      <c r="I79" s="411"/>
    </row>
    <row r="80" spans="1:13" ht="45" x14ac:dyDescent="0.25">
      <c r="A80" s="204" t="s">
        <v>188</v>
      </c>
      <c r="B80" s="204" t="s">
        <v>115</v>
      </c>
      <c r="C80" s="36" t="s">
        <v>145</v>
      </c>
      <c r="D80" s="202" t="s">
        <v>116</v>
      </c>
      <c r="E80" s="202" t="s">
        <v>245</v>
      </c>
      <c r="F80" s="274" t="s">
        <v>250</v>
      </c>
      <c r="G80" s="44">
        <f>IF(F80="Y", 'read first'!$F$23, 0)</f>
        <v>0</v>
      </c>
      <c r="H80" s="47" t="s">
        <v>147</v>
      </c>
      <c r="I80" s="411"/>
    </row>
    <row r="81" spans="1:9" x14ac:dyDescent="0.25">
      <c r="A81" s="555" t="s">
        <v>189</v>
      </c>
      <c r="B81" s="587" t="s">
        <v>117</v>
      </c>
      <c r="C81" s="48" t="s">
        <v>118</v>
      </c>
      <c r="D81" s="210" t="s">
        <v>51</v>
      </c>
      <c r="E81" s="210" t="s">
        <v>246</v>
      </c>
      <c r="F81" s="274" t="str">
        <f>F29</f>
        <v>Y</v>
      </c>
      <c r="G81" s="44">
        <f>IF(F81="Y", 1, 0)</f>
        <v>1</v>
      </c>
      <c r="H81" s="551" t="s">
        <v>52</v>
      </c>
      <c r="I81" s="629"/>
    </row>
    <row r="82" spans="1:9" x14ac:dyDescent="0.25">
      <c r="A82" s="586"/>
      <c r="B82" s="588"/>
      <c r="C82" s="48" t="s">
        <v>119</v>
      </c>
      <c r="D82" s="582" t="s">
        <v>53</v>
      </c>
      <c r="E82" s="590" t="s">
        <v>247</v>
      </c>
      <c r="F82" s="590" t="str">
        <f>F30</f>
        <v>Y</v>
      </c>
      <c r="G82" s="593">
        <f t="shared" ref="G82:G83" si="0">IF(F82="Y", 1, 0)</f>
        <v>1</v>
      </c>
      <c r="H82" s="586"/>
      <c r="I82" s="630"/>
    </row>
    <row r="83" spans="1:9" x14ac:dyDescent="0.25">
      <c r="A83" s="586"/>
      <c r="B83" s="589"/>
      <c r="C83" s="48" t="s">
        <v>130</v>
      </c>
      <c r="D83" s="552"/>
      <c r="E83" s="591"/>
      <c r="F83" s="592"/>
      <c r="G83" s="594">
        <f t="shared" si="0"/>
        <v>0</v>
      </c>
      <c r="H83" s="552"/>
      <c r="I83" s="631"/>
    </row>
    <row r="84" spans="1:9" ht="58.5" customHeight="1" x14ac:dyDescent="0.25">
      <c r="A84" s="552"/>
      <c r="B84" s="205" t="s">
        <v>138</v>
      </c>
      <c r="C84" s="19" t="s">
        <v>148</v>
      </c>
      <c r="D84" s="210" t="s">
        <v>149</v>
      </c>
      <c r="E84" s="210" t="s">
        <v>248</v>
      </c>
      <c r="F84" s="274" t="s">
        <v>250</v>
      </c>
      <c r="G84" s="44">
        <f>IF(F84="Y", 'read first'!$F$23, 0)</f>
        <v>0</v>
      </c>
      <c r="H84" s="209" t="s">
        <v>150</v>
      </c>
      <c r="I84" s="411"/>
    </row>
    <row r="85" spans="1:9" ht="75" x14ac:dyDescent="0.25">
      <c r="A85" s="204" t="s">
        <v>190</v>
      </c>
      <c r="B85" s="49" t="s">
        <v>151</v>
      </c>
      <c r="C85" s="203" t="s">
        <v>152</v>
      </c>
      <c r="D85" s="20" t="s">
        <v>162</v>
      </c>
      <c r="E85" s="20" t="s">
        <v>227</v>
      </c>
      <c r="F85" s="274" t="s">
        <v>251</v>
      </c>
      <c r="G85" s="44">
        <f>IF(F85="Y", 'read first'!$F$23, 0)</f>
        <v>2</v>
      </c>
      <c r="H85" s="20" t="s">
        <v>153</v>
      </c>
      <c r="I85" s="391" t="s">
        <v>624</v>
      </c>
    </row>
    <row r="86" spans="1:9" ht="45" x14ac:dyDescent="0.25">
      <c r="A86" s="205" t="s">
        <v>191</v>
      </c>
      <c r="B86" s="205" t="s">
        <v>154</v>
      </c>
      <c r="C86" s="205" t="s">
        <v>155</v>
      </c>
      <c r="D86" s="20" t="s">
        <v>163</v>
      </c>
      <c r="E86" s="20" t="s">
        <v>227</v>
      </c>
      <c r="F86" s="274" t="s">
        <v>251</v>
      </c>
      <c r="G86" s="44">
        <f>IF(F86="Y", 'read first'!$F$23, 0)</f>
        <v>2</v>
      </c>
      <c r="H86" s="20" t="s">
        <v>156</v>
      </c>
      <c r="I86" s="413" t="s">
        <v>625</v>
      </c>
    </row>
    <row r="87" spans="1:9" ht="47.25" customHeight="1" x14ac:dyDescent="0.25">
      <c r="A87" s="587" t="s">
        <v>192</v>
      </c>
      <c r="B87" s="554" t="s">
        <v>22</v>
      </c>
      <c r="C87" s="19" t="s">
        <v>23</v>
      </c>
      <c r="D87" s="210" t="s">
        <v>24</v>
      </c>
      <c r="E87" s="210" t="s">
        <v>226</v>
      </c>
      <c r="F87" s="274" t="str">
        <f>F11</f>
        <v>N</v>
      </c>
      <c r="G87" s="272">
        <f>IF(F87="Y", 'read first'!$F$23, 0)</f>
        <v>0</v>
      </c>
      <c r="H87" s="203" t="s">
        <v>25</v>
      </c>
      <c r="I87" s="411"/>
    </row>
    <row r="88" spans="1:9" ht="67.5" customHeight="1" x14ac:dyDescent="0.25">
      <c r="A88" s="595"/>
      <c r="B88" s="554"/>
      <c r="C88" s="203" t="s">
        <v>26</v>
      </c>
      <c r="D88" s="20" t="s">
        <v>27</v>
      </c>
      <c r="E88" s="20" t="s">
        <v>227</v>
      </c>
      <c r="F88" s="274" t="s">
        <v>250</v>
      </c>
      <c r="G88" s="44">
        <f>IF(F88="Y", 'read first'!$F$23, 0)</f>
        <v>0</v>
      </c>
      <c r="H88" s="20" t="s">
        <v>157</v>
      </c>
      <c r="I88" s="391" t="s">
        <v>626</v>
      </c>
    </row>
    <row r="89" spans="1:9" ht="38.25" customHeight="1" x14ac:dyDescent="0.25">
      <c r="A89" s="555" t="s">
        <v>193</v>
      </c>
      <c r="B89" s="555" t="s">
        <v>65</v>
      </c>
      <c r="C89" s="19" t="s">
        <v>66</v>
      </c>
      <c r="D89" s="210" t="s">
        <v>67</v>
      </c>
      <c r="E89" s="210" t="s">
        <v>235</v>
      </c>
      <c r="F89" s="274" t="str">
        <f>F42</f>
        <v>N</v>
      </c>
      <c r="G89" s="44">
        <f>IF(F89="Y", 'read first'!$F$23, 0)</f>
        <v>0</v>
      </c>
      <c r="H89" s="203" t="s">
        <v>68</v>
      </c>
      <c r="I89" s="412"/>
    </row>
    <row r="90" spans="1:9" ht="30" customHeight="1" x14ac:dyDescent="0.25">
      <c r="A90" s="586"/>
      <c r="B90" s="549"/>
      <c r="C90" s="19" t="s">
        <v>69</v>
      </c>
      <c r="D90" s="202" t="s">
        <v>70</v>
      </c>
      <c r="E90" s="74" t="s">
        <v>227</v>
      </c>
      <c r="F90" s="274" t="str">
        <f>F43</f>
        <v>N</v>
      </c>
      <c r="G90" s="44">
        <f>IF(F90="Y", 'read first'!$F$23, 0)</f>
        <v>0</v>
      </c>
      <c r="H90" s="203" t="s">
        <v>71</v>
      </c>
      <c r="I90" s="412"/>
    </row>
    <row r="91" spans="1:9" ht="36.75" customHeight="1" x14ac:dyDescent="0.25">
      <c r="A91" s="586"/>
      <c r="B91" s="550"/>
      <c r="C91" s="19" t="s">
        <v>72</v>
      </c>
      <c r="D91" s="210" t="s">
        <v>73</v>
      </c>
      <c r="E91" s="210" t="s">
        <v>227</v>
      </c>
      <c r="F91" s="274" t="str">
        <f>F60</f>
        <v>N</v>
      </c>
      <c r="G91" s="44">
        <f>IF(F91="Y", 'read first'!$F$23, 0)</f>
        <v>0</v>
      </c>
      <c r="H91" s="203" t="s">
        <v>74</v>
      </c>
      <c r="I91" s="412"/>
    </row>
    <row r="92" spans="1:9" ht="28.5" customHeight="1" x14ac:dyDescent="0.25">
      <c r="A92" s="596" t="s">
        <v>194</v>
      </c>
      <c r="B92" s="551" t="s">
        <v>6</v>
      </c>
      <c r="C92" s="553" t="s">
        <v>7</v>
      </c>
      <c r="D92" s="210" t="s">
        <v>173</v>
      </c>
      <c r="E92" s="210" t="s">
        <v>220</v>
      </c>
      <c r="F92" s="274" t="str">
        <f>F5</f>
        <v>Y</v>
      </c>
      <c r="G92" s="44">
        <f>IF(F92="Y", 'read first'!$F$23, 0)</f>
        <v>2</v>
      </c>
      <c r="H92" s="203" t="s">
        <v>8</v>
      </c>
      <c r="I92" s="412"/>
    </row>
    <row r="93" spans="1:9" ht="30" x14ac:dyDescent="0.25">
      <c r="A93" s="597"/>
      <c r="B93" s="552"/>
      <c r="C93" s="548"/>
      <c r="D93" s="210" t="s">
        <v>179</v>
      </c>
      <c r="E93" s="210" t="s">
        <v>221</v>
      </c>
      <c r="F93" s="274" t="str">
        <f>F6</f>
        <v>Y</v>
      </c>
      <c r="G93" s="44">
        <f>IF(F93="Y", 'read first'!$F$23, 0)</f>
        <v>2</v>
      </c>
      <c r="H93" s="203" t="s">
        <v>9</v>
      </c>
      <c r="I93" s="412"/>
    </row>
    <row r="94" spans="1:9" ht="30" x14ac:dyDescent="0.25">
      <c r="A94" s="597"/>
      <c r="B94" s="203" t="s">
        <v>10</v>
      </c>
      <c r="C94" s="19" t="s">
        <v>11</v>
      </c>
      <c r="D94" s="210" t="s">
        <v>12</v>
      </c>
      <c r="E94" s="210" t="s">
        <v>222</v>
      </c>
      <c r="F94" s="274" t="str">
        <f>F7</f>
        <v>Y</v>
      </c>
      <c r="G94" s="44">
        <f>IF(F94="Y", 'read first'!$F$23, 0)</f>
        <v>2</v>
      </c>
      <c r="H94" s="203" t="s">
        <v>13</v>
      </c>
      <c r="I94" s="412"/>
    </row>
    <row r="95" spans="1:9" ht="45" x14ac:dyDescent="0.25">
      <c r="A95" s="597"/>
      <c r="B95" s="203" t="s">
        <v>19</v>
      </c>
      <c r="C95" s="19" t="s">
        <v>20</v>
      </c>
      <c r="D95" s="210" t="s">
        <v>181</v>
      </c>
      <c r="E95" s="210" t="s">
        <v>225</v>
      </c>
      <c r="F95" s="274" t="str">
        <f>F10</f>
        <v>N</v>
      </c>
      <c r="G95" s="44">
        <f>IF(F95="Y", 'read first'!$F$23, 0)</f>
        <v>0</v>
      </c>
      <c r="H95" s="203" t="s">
        <v>21</v>
      </c>
      <c r="I95" s="412"/>
    </row>
    <row r="96" spans="1:9" ht="30" x14ac:dyDescent="0.25">
      <c r="A96" s="597"/>
      <c r="B96" s="554" t="s">
        <v>22</v>
      </c>
      <c r="C96" s="19" t="s">
        <v>23</v>
      </c>
      <c r="D96" s="210" t="s">
        <v>24</v>
      </c>
      <c r="E96" s="210" t="s">
        <v>226</v>
      </c>
      <c r="F96" s="274" t="str">
        <f>F11</f>
        <v>N</v>
      </c>
      <c r="G96" s="44">
        <f>IF(F96="Y", 'read first'!$F$23, 0)</f>
        <v>0</v>
      </c>
      <c r="H96" s="203" t="s">
        <v>25</v>
      </c>
      <c r="I96" s="412"/>
    </row>
    <row r="97" spans="1:9" ht="34.5" customHeight="1" x14ac:dyDescent="0.25">
      <c r="A97" s="598"/>
      <c r="B97" s="554"/>
      <c r="C97" s="203" t="s">
        <v>26</v>
      </c>
      <c r="D97" s="20" t="s">
        <v>27</v>
      </c>
      <c r="E97" s="20" t="s">
        <v>227</v>
      </c>
      <c r="F97" s="274" t="s">
        <v>251</v>
      </c>
      <c r="G97" s="44">
        <f>IF(F97="Y", 'read first'!$F$23, 0)</f>
        <v>2</v>
      </c>
      <c r="H97" s="20" t="s">
        <v>174</v>
      </c>
      <c r="I97" s="410" t="s">
        <v>627</v>
      </c>
    </row>
    <row r="98" spans="1:9" ht="33.75" customHeight="1" x14ac:dyDescent="0.25">
      <c r="A98" s="203" t="s">
        <v>195</v>
      </c>
      <c r="B98" s="203" t="s">
        <v>158</v>
      </c>
      <c r="C98" s="203" t="s">
        <v>159</v>
      </c>
      <c r="D98" s="210" t="s">
        <v>160</v>
      </c>
      <c r="E98" s="75" t="s">
        <v>227</v>
      </c>
      <c r="F98" s="274" t="s">
        <v>251</v>
      </c>
      <c r="G98" s="44">
        <f>IF(F98="Y", 'read first'!$F$23, 0)</f>
        <v>2</v>
      </c>
      <c r="H98" s="209" t="s">
        <v>161</v>
      </c>
      <c r="I98" s="411"/>
    </row>
    <row r="99" spans="1:9" x14ac:dyDescent="0.25">
      <c r="G99" s="44">
        <f>SUM(G79:G98)</f>
        <v>18</v>
      </c>
    </row>
    <row r="100" spans="1:9" x14ac:dyDescent="0.25">
      <c r="G100" s="22">
        <f>G99/G78</f>
        <v>0.52941176470588236</v>
      </c>
    </row>
  </sheetData>
  <mergeCells count="59">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I81:I8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5F19AB1B-8565-4C35-8A87-75F1E69D669F}">
      <formula1>"-,H, M, L, NEG"</formula1>
    </dataValidation>
    <dataValidation type="list" allowBlank="1" showInputMessage="1" showErrorMessage="1" sqref="F5:F13 F25:F26 F42:F49 F59:F62 F68:F73 F29:F30 F32:F36 F19:F22 F55:F56 F79:F81 F84:F95 F97:F98" xr:uid="{29FBEB4B-37F7-4162-AFDF-FB4A2DB2BF34}">
      <formula1>"-,Y,N"</formula1>
    </dataValidation>
    <dataValidation type="list" allowBlank="1" showInputMessage="1" showErrorMessage="1" sqref="H23" xr:uid="{F6755757-76F0-4C5F-8025-F1A8628F4D25}">
      <formula1>"[Choose from list], Regional Boulevard, Community Boulevard, Regional Street, Community Street, Industrial Street, Regional Trail, Greenway"</formula1>
    </dataValidation>
  </dataValidations>
  <hyperlinks>
    <hyperlink ref="C5:C6" r:id="rId1" display="Equity Focus Area map layer" xr:uid="{13BACD81-D463-4F38-905E-A405527651D5}"/>
    <hyperlink ref="C7" r:id="rId2" display="Economic Value Atlas walkability and Community Service accessibility score" xr:uid="{FEFCBB20-EEF9-4D65-9A58-BF4B2ADEFEE3}"/>
    <hyperlink ref="C8" r:id="rId3" display="Regional Barometer: Life expectancy at birth layer" xr:uid="{35DC78C5-42B0-4000-8B51-1CE2BA8C8D36}"/>
    <hyperlink ref="C10" r:id="rId4" display="Economic Value Atlas: Job access layers (for both low and middle/high wage jobs)" xr:uid="{36DB7B6E-D6A9-4E2C-8B47-4A40D37EC30B}"/>
    <hyperlink ref="C11" r:id="rId5" display="·         Regional Investment Measure project list" xr:uid="{214B923D-F4B4-4227-B652-B630E2DF7AD9}"/>
    <hyperlink ref="C19" r:id="rId6" display="HCC network map" xr:uid="{44B884C2-14E8-4D5A-9164-CB096F8F5946}"/>
    <hyperlink ref="C23" r:id="rId7" display="Regional Trails and Greenways network" xr:uid="{810DCC21-1D98-4831-95D9-94EFC034D720}"/>
    <hyperlink ref="C29" r:id="rId8" display="·         Regional Bike Network Map" xr:uid="{E9AB1F9D-CC20-4703-BA77-EA07E8CA07D0}"/>
    <hyperlink ref="C26" r:id="rId9" display="·         Livable Streets design guide" xr:uid="{06C15D39-B1AF-4F58-8C01-C2F32BA256DC}"/>
    <hyperlink ref="C32" r:id="rId10" display="·         Economic Value Atlas Mobility map layer" xr:uid="{E2B188F6-CC5B-4AE8-991E-0A6686ED25ED}"/>
    <hyperlink ref="C36" r:id="rId11" display="Safe Routes to School Regional Framework school map" xr:uid="{EA42CA11-E888-4811-AA16-1299C4E6142E}"/>
    <hyperlink ref="C45" r:id="rId12" xr:uid="{59AC887A-3A65-48AF-A1D4-EF78D19446B5}"/>
    <hyperlink ref="C47" r:id="rId13" xr:uid="{BE4A26DB-593B-4CEC-9FB4-774EAF13B8B9}"/>
    <hyperlink ref="C48" r:id="rId14" xr:uid="{A736D156-AF82-4F96-A853-7BFE7BDD8E5C}"/>
    <hyperlink ref="C49" r:id="rId15" xr:uid="{63B73413-7FE3-42BE-9FF9-434DC4C54E29}"/>
    <hyperlink ref="C55" r:id="rId16" xr:uid="{B75838C4-B736-40B5-AE02-4D463A3FAF89}"/>
    <hyperlink ref="C58" r:id="rId17" xr:uid="{962BCE28-D91C-4AFA-BAC2-D55983015468}"/>
    <hyperlink ref="C56" r:id="rId18" display="Congestion Management Process network" xr:uid="{F6FB78C1-3C10-4F3B-BA20-709B925F9B98}"/>
    <hyperlink ref="C60" r:id="rId19" display="Congestion Management Process network map" xr:uid="{F51C676D-1477-4F1F-AD48-4340256CE689}"/>
    <hyperlink ref="C62" r:id="rId20" xr:uid="{007AD8A6-DF40-4720-A37B-6E4D2D621270}"/>
    <hyperlink ref="C61" r:id="rId21" xr:uid="{9B925827-2687-4BC6-ADEC-523124BBBAD3}"/>
    <hyperlink ref="C44" r:id="rId22" xr:uid="{526456FB-023A-43D5-A8D9-4212C5A4CD64}"/>
    <hyperlink ref="C42" r:id="rId23" location="/" display="TriMet Prioritzed Access to Transit map" xr:uid="{99219EED-95C9-4842-8BAB-AA8E17E7E9E9}"/>
    <hyperlink ref="C43" r:id="rId24" xr:uid="{FA677226-88ED-4705-A864-470AA8336558}"/>
    <hyperlink ref="C9" r:id="rId25" display="Regional Barometer: Diesel particulate matter concentration layer" xr:uid="{FEBDE996-90B6-4625-B5DF-C7D2828A6808}"/>
    <hyperlink ref="C21" r:id="rId26" display="https://tooledesign.maps.arcgis.com/apps/MapSeries/index.html?appid=69225c1c028c440bbcef6ca40365f854" xr:uid="{0CBB94E7-C8DE-46E3-BE23-C954EE026B7E}"/>
    <hyperlink ref="C13" r:id="rId27" xr:uid="{7412DE63-4B41-43A7-ADD7-3F042F12333C}"/>
    <hyperlink ref="C30" r:id="rId28" xr:uid="{A393D4E7-579C-4C22-9E2B-3C38D3321600}"/>
    <hyperlink ref="C31" r:id="rId29" xr:uid="{27A0EDC0-0213-4390-90F5-8A96273E376D}"/>
    <hyperlink ref="C57" r:id="rId30" display="·         Livable Streets design guide" xr:uid="{385C570E-D236-4C15-8B64-EB2A1D54F273}"/>
    <hyperlink ref="C59" r:id="rId31" xr:uid="{E9D8B0EA-C012-4B7F-9475-6C438CF43A30}"/>
    <hyperlink ref="C72" r:id="rId32" xr:uid="{053A16AD-56C2-4946-BA31-6A93881887B5}"/>
    <hyperlink ref="C73" r:id="rId33" display="FHWA: Intermodal connector list" xr:uid="{6947FE36-20CE-4520-A60C-09CD8AAD0576}"/>
    <hyperlink ref="C71" r:id="rId34" xr:uid="{8AD8AD0F-4BF5-4F11-9BB9-71532AF873C8}"/>
    <hyperlink ref="C70" r:id="rId35" xr:uid="{C618A01B-418C-4B07-9432-FF807925CBAD}"/>
    <hyperlink ref="C69" r:id="rId36" xr:uid="{33F57EAE-0D9F-42F8-9DD0-5DF29F7A34E6}"/>
    <hyperlink ref="C81" r:id="rId37" display="·         Regional Bike Network Map" xr:uid="{1350AF0F-BEAD-42B9-90FA-71546DB2F98D}"/>
    <hyperlink ref="C82" r:id="rId38" xr:uid="{4D2E0EC8-761D-4369-95AA-A1D115BBD93D}"/>
    <hyperlink ref="C83" r:id="rId39" xr:uid="{254E1CB5-4D06-4BBF-84E0-25F0BC5399DB}"/>
    <hyperlink ref="C92:C93" r:id="rId40" display="Equity Focus Area map layer" xr:uid="{A4ABD6ED-E40E-4591-998C-130BEE725990}"/>
    <hyperlink ref="C94" r:id="rId41" display="Economic Value Atlas walkability and Community Service accessibility score" xr:uid="{EA46B1E5-50EC-41BB-AF3D-DA9E94220419}"/>
    <hyperlink ref="C95" r:id="rId42" display="Economic Value Atlas: Job access layers (for both low and middle/high wage jobs)" xr:uid="{DF55EE05-E8B9-44E2-9121-648FE6A57BD4}"/>
    <hyperlink ref="C96" r:id="rId43" display="·         Regional Investment Measure project list" xr:uid="{6D503015-C6DB-4DB9-BD35-8EDC8556EEA2}"/>
    <hyperlink ref="C91" r:id="rId44" xr:uid="{08787FF8-2C61-4B97-B308-32D696AD51F4}"/>
    <hyperlink ref="C89" r:id="rId45" location="/" display="TriMet Prioritzed Access to Transit map" xr:uid="{27092E2E-BBFF-4E6C-9953-69E8C2DF8480}"/>
    <hyperlink ref="C90" r:id="rId46" xr:uid="{84349A15-D8DE-4C01-A9FD-341B4D4F7836}"/>
    <hyperlink ref="C87" r:id="rId47" display="·         Regional Investment Measure project list" xr:uid="{3AF6B5F2-0C19-4FFC-943C-CB7C7D909D13}"/>
    <hyperlink ref="C84" r:id="rId48" display="Bond trail acquisition prioritization tool " xr:uid="{7A259D8A-4F55-4D6F-BC4D-E7B880C5DEE7}"/>
    <hyperlink ref="C68" r:id="rId49" display="On Regional Investment Measure project list " xr:uid="{C005733F-016A-4A60-A7F6-7FF97D5F6167}"/>
    <hyperlink ref="C20" r:id="rId50" xr:uid="{07CB8BE2-005E-4FB2-AF9D-EFD225052DA8}"/>
  </hyperlinks>
  <pageMargins left="0.7" right="0.7" top="0.75" bottom="0.75" header="0.3" footer="0.3"/>
  <pageSetup orientation="portrait" r:id="rId51"/>
  <legacyDrawing r:id="rId5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52DE0-52F2-41D1-8D8C-D7FAEFCC2E32}">
  <dimension ref="A1:O153"/>
  <sheetViews>
    <sheetView workbookViewId="0">
      <selection activeCell="B2" sqref="B2"/>
    </sheetView>
  </sheetViews>
  <sheetFormatPr defaultColWidth="9" defaultRowHeight="12.75" x14ac:dyDescent="0.2"/>
  <cols>
    <col min="1" max="1" width="45.5" style="60" customWidth="1"/>
    <col min="2" max="7" width="4.625" style="88" hidden="1" customWidth="1"/>
    <col min="8" max="9" width="4.625" style="88" customWidth="1"/>
    <col min="10" max="11" width="4.625" style="88" hidden="1" customWidth="1"/>
    <col min="12" max="13" width="4.625" style="88" customWidth="1"/>
    <col min="14" max="16384" width="9" style="60"/>
  </cols>
  <sheetData>
    <row r="1" spans="1:14" s="86" customFormat="1" ht="25.5" customHeight="1" thickBot="1" x14ac:dyDescent="0.3">
      <c r="A1" s="85" t="s">
        <v>451</v>
      </c>
      <c r="B1" s="638" t="s">
        <v>253</v>
      </c>
      <c r="C1" s="638"/>
      <c r="D1" s="639" t="s">
        <v>254</v>
      </c>
      <c r="E1" s="639"/>
      <c r="F1" s="640" t="s">
        <v>255</v>
      </c>
      <c r="G1" s="640"/>
      <c r="H1" s="604" t="s">
        <v>256</v>
      </c>
      <c r="I1" s="604"/>
      <c r="J1" s="641" t="s">
        <v>257</v>
      </c>
      <c r="K1" s="642"/>
      <c r="L1" s="626" t="s">
        <v>258</v>
      </c>
      <c r="M1" s="627"/>
    </row>
    <row r="2" spans="1:14" ht="13.5" thickBot="1" x14ac:dyDescent="0.25">
      <c r="A2" s="87" t="s">
        <v>259</v>
      </c>
      <c r="L2" s="89"/>
      <c r="M2" s="89"/>
    </row>
    <row r="3" spans="1:14" x14ac:dyDescent="0.2">
      <c r="A3" s="90" t="s">
        <v>260</v>
      </c>
      <c r="B3" s="276"/>
      <c r="C3" s="91"/>
      <c r="D3" s="277"/>
      <c r="E3" s="91"/>
      <c r="F3" s="92"/>
      <c r="G3" s="91"/>
      <c r="H3" s="93"/>
      <c r="I3" s="91"/>
      <c r="J3" s="278"/>
      <c r="K3" s="94"/>
      <c r="L3" s="89"/>
      <c r="M3" s="89"/>
      <c r="N3" s="60" t="s">
        <v>452</v>
      </c>
    </row>
    <row r="4" spans="1:14" x14ac:dyDescent="0.2">
      <c r="A4" s="95" t="s">
        <v>261</v>
      </c>
      <c r="B4" s="279" t="s">
        <v>205</v>
      </c>
      <c r="C4" s="96">
        <f>IF(B4="Y", 2, 0)</f>
        <v>0</v>
      </c>
      <c r="D4" s="280" t="s">
        <v>205</v>
      </c>
      <c r="E4" s="96">
        <f t="shared" ref="E4:E5" si="0">IF(D4="Y", 2, 0)</f>
        <v>0</v>
      </c>
      <c r="F4" s="97" t="s">
        <v>205</v>
      </c>
      <c r="G4" s="96">
        <f t="shared" ref="G4:G7" si="1">IF(F4="Y", 1, 0)</f>
        <v>0</v>
      </c>
      <c r="H4" s="98" t="s">
        <v>205</v>
      </c>
      <c r="I4" s="96">
        <f t="shared" ref="I4:I5" si="2">IF(H4="Y", 1, 0)</f>
        <v>0</v>
      </c>
      <c r="J4" s="281" t="s">
        <v>205</v>
      </c>
      <c r="K4" s="99">
        <f>IF(J4="Y", -1, 0)</f>
        <v>0</v>
      </c>
      <c r="L4" s="89"/>
      <c r="M4" s="89"/>
    </row>
    <row r="5" spans="1:14" x14ac:dyDescent="0.2">
      <c r="A5" s="95" t="s">
        <v>262</v>
      </c>
      <c r="B5" s="279" t="s">
        <v>205</v>
      </c>
      <c r="C5" s="96">
        <f>IF(B5="Y", 1, 0)</f>
        <v>0</v>
      </c>
      <c r="D5" s="280" t="s">
        <v>205</v>
      </c>
      <c r="E5" s="96">
        <f t="shared" si="0"/>
        <v>0</v>
      </c>
      <c r="F5" s="97" t="s">
        <v>205</v>
      </c>
      <c r="G5" s="96">
        <f t="shared" si="1"/>
        <v>0</v>
      </c>
      <c r="H5" s="98" t="s">
        <v>205</v>
      </c>
      <c r="I5" s="96">
        <f t="shared" si="2"/>
        <v>0</v>
      </c>
      <c r="J5" s="281" t="s">
        <v>205</v>
      </c>
      <c r="K5" s="99">
        <f>IF(J5="Y", -1, 0)</f>
        <v>0</v>
      </c>
      <c r="L5" s="89"/>
      <c r="M5" s="89"/>
    </row>
    <row r="6" spans="1:14" x14ac:dyDescent="0.2">
      <c r="A6" s="100" t="s">
        <v>403</v>
      </c>
      <c r="B6" s="279"/>
      <c r="C6" s="96"/>
      <c r="D6" s="280"/>
      <c r="E6" s="96"/>
      <c r="F6" s="97"/>
      <c r="G6" s="96"/>
      <c r="H6" s="98"/>
      <c r="I6" s="96"/>
      <c r="J6" s="281"/>
      <c r="K6" s="99"/>
      <c r="L6" s="89"/>
      <c r="M6" s="89"/>
    </row>
    <row r="7" spans="1:14" x14ac:dyDescent="0.2">
      <c r="A7" s="101" t="s">
        <v>263</v>
      </c>
      <c r="B7" s="279" t="s">
        <v>205</v>
      </c>
      <c r="C7" s="96">
        <f>IF(B7="Y", -1, 0)</f>
        <v>0</v>
      </c>
      <c r="D7" s="280" t="s">
        <v>205</v>
      </c>
      <c r="E7" s="96">
        <f>IF(D7="Y", -1, 0)</f>
        <v>0</v>
      </c>
      <c r="F7" s="97" t="s">
        <v>205</v>
      </c>
      <c r="G7" s="96">
        <f t="shared" si="1"/>
        <v>0</v>
      </c>
      <c r="H7" s="98" t="s">
        <v>205</v>
      </c>
      <c r="I7" s="96">
        <f t="shared" ref="I7" si="3">IF(H7="Y", 2, 0)</f>
        <v>0</v>
      </c>
      <c r="J7" s="281" t="s">
        <v>205</v>
      </c>
      <c r="K7" s="99">
        <f>IF(J7="Y", 2, 0)</f>
        <v>0</v>
      </c>
      <c r="L7" s="89"/>
      <c r="M7" s="89"/>
    </row>
    <row r="8" spans="1:14" x14ac:dyDescent="0.2">
      <c r="A8" s="101" t="s">
        <v>264</v>
      </c>
      <c r="B8" s="279" t="s">
        <v>205</v>
      </c>
      <c r="C8" s="96">
        <f t="shared" ref="C8:K9" si="4">IF(B8="Y", 1, 0)</f>
        <v>0</v>
      </c>
      <c r="D8" s="280" t="s">
        <v>205</v>
      </c>
      <c r="E8" s="96">
        <f t="shared" si="4"/>
        <v>0</v>
      </c>
      <c r="F8" s="97" t="s">
        <v>205</v>
      </c>
      <c r="G8" s="96">
        <f t="shared" si="4"/>
        <v>0</v>
      </c>
      <c r="H8" s="98" t="s">
        <v>251</v>
      </c>
      <c r="I8" s="96">
        <f t="shared" si="4"/>
        <v>1</v>
      </c>
      <c r="J8" s="281" t="s">
        <v>205</v>
      </c>
      <c r="K8" s="99">
        <f t="shared" si="4"/>
        <v>0</v>
      </c>
      <c r="L8" s="89"/>
      <c r="M8" s="89"/>
    </row>
    <row r="9" spans="1:14" x14ac:dyDescent="0.2">
      <c r="A9" s="101" t="s">
        <v>265</v>
      </c>
      <c r="B9" s="279" t="s">
        <v>205</v>
      </c>
      <c r="C9" s="96">
        <f t="shared" ref="C9" si="5">IF(B9="Y", 2, 0)</f>
        <v>0</v>
      </c>
      <c r="D9" s="280" t="s">
        <v>205</v>
      </c>
      <c r="E9" s="96">
        <f t="shared" ref="E9" si="6">IF(D9="Y", 2, 0)</f>
        <v>0</v>
      </c>
      <c r="F9" s="97" t="s">
        <v>205</v>
      </c>
      <c r="G9" s="96">
        <f t="shared" si="4"/>
        <v>0</v>
      </c>
      <c r="H9" s="98" t="s">
        <v>205</v>
      </c>
      <c r="I9" s="96">
        <f t="shared" si="4"/>
        <v>0</v>
      </c>
      <c r="J9" s="281" t="s">
        <v>205</v>
      </c>
      <c r="K9" s="99">
        <f t="shared" si="4"/>
        <v>0</v>
      </c>
      <c r="L9" s="89"/>
      <c r="M9" s="89"/>
    </row>
    <row r="10" spans="1:14" x14ac:dyDescent="0.2">
      <c r="A10" s="102" t="s">
        <v>266</v>
      </c>
      <c r="B10" s="279" t="s">
        <v>205</v>
      </c>
      <c r="C10" s="96">
        <f>IF(B10="Y", 1, 0)</f>
        <v>0</v>
      </c>
      <c r="D10" s="280" t="s">
        <v>205</v>
      </c>
      <c r="E10" s="96">
        <f>IF(D10="Y", 1, 0)</f>
        <v>0</v>
      </c>
      <c r="F10" s="97" t="s">
        <v>205</v>
      </c>
      <c r="G10" s="96">
        <f>IF(F10="Y", 1, 0)</f>
        <v>0</v>
      </c>
      <c r="H10" s="98" t="s">
        <v>205</v>
      </c>
      <c r="I10" s="96">
        <f>IF(H10="Y", 1, 0)</f>
        <v>0</v>
      </c>
      <c r="J10" s="281" t="s">
        <v>205</v>
      </c>
      <c r="K10" s="99">
        <f>IF(J10="Y", 1, 0)</f>
        <v>0</v>
      </c>
      <c r="L10" s="89"/>
      <c r="M10" s="89"/>
    </row>
    <row r="11" spans="1:14" x14ac:dyDescent="0.2">
      <c r="A11" s="100" t="s">
        <v>404</v>
      </c>
      <c r="B11" s="279"/>
      <c r="C11" s="96"/>
      <c r="D11" s="280"/>
      <c r="E11" s="96"/>
      <c r="F11" s="97"/>
      <c r="G11" s="96"/>
      <c r="H11" s="98"/>
      <c r="I11" s="96"/>
      <c r="J11" s="281"/>
      <c r="K11" s="99"/>
      <c r="L11" s="89"/>
      <c r="M11" s="89"/>
    </row>
    <row r="12" spans="1:14" x14ac:dyDescent="0.2">
      <c r="A12" s="101" t="s">
        <v>267</v>
      </c>
      <c r="B12" s="279" t="s">
        <v>205</v>
      </c>
      <c r="C12" s="96">
        <f>IF(B12="Y", -1, 0)</f>
        <v>0</v>
      </c>
      <c r="D12" s="280" t="s">
        <v>205</v>
      </c>
      <c r="E12" s="96">
        <f>IF(D12="Y", -1, 0)</f>
        <v>0</v>
      </c>
      <c r="F12" s="97" t="s">
        <v>205</v>
      </c>
      <c r="G12" s="96">
        <f>IF(F12="Y", -1, 0)</f>
        <v>0</v>
      </c>
      <c r="H12" s="98" t="s">
        <v>205</v>
      </c>
      <c r="I12" s="96">
        <f>IF(H12="Y", -1, 0)</f>
        <v>0</v>
      </c>
      <c r="J12" s="281" t="s">
        <v>205</v>
      </c>
      <c r="K12" s="99">
        <f>IF(J12="Y", 1, 0)</f>
        <v>0</v>
      </c>
      <c r="L12" s="89"/>
      <c r="M12" s="89"/>
    </row>
    <row r="13" spans="1:14" ht="13.5" thickBot="1" x14ac:dyDescent="0.25">
      <c r="A13" s="103" t="s">
        <v>268</v>
      </c>
      <c r="B13" s="282" t="s">
        <v>205</v>
      </c>
      <c r="C13" s="104">
        <f t="shared" ref="C13" si="7">IF(B13="Y", 2, 0)</f>
        <v>0</v>
      </c>
      <c r="D13" s="283" t="s">
        <v>205</v>
      </c>
      <c r="E13" s="104">
        <f t="shared" ref="E13" si="8">IF(D13="Y", 2, 0)</f>
        <v>0</v>
      </c>
      <c r="F13" s="105" t="s">
        <v>205</v>
      </c>
      <c r="G13" s="104">
        <f t="shared" ref="G13" si="9">IF(F13="Y", 2, 0)</f>
        <v>0</v>
      </c>
      <c r="H13" s="106" t="s">
        <v>205</v>
      </c>
      <c r="I13" s="104">
        <f t="shared" ref="I13" si="10">IF(H13="Y", 2, 0)</f>
        <v>0</v>
      </c>
      <c r="J13" s="284" t="s">
        <v>205</v>
      </c>
      <c r="K13" s="107">
        <f t="shared" ref="K13" si="11">IF(J13="Y", 2, 0)</f>
        <v>0</v>
      </c>
      <c r="L13" s="89"/>
      <c r="M13" s="89"/>
    </row>
    <row r="14" spans="1:14" ht="13.5" thickBot="1" x14ac:dyDescent="0.25">
      <c r="A14" s="87" t="s">
        <v>269</v>
      </c>
      <c r="B14" s="285"/>
      <c r="D14" s="286"/>
      <c r="F14" s="108"/>
      <c r="H14" s="109"/>
      <c r="J14" s="287"/>
      <c r="L14" s="89"/>
      <c r="M14" s="89"/>
    </row>
    <row r="15" spans="1:14" x14ac:dyDescent="0.2">
      <c r="A15" s="90" t="s">
        <v>270</v>
      </c>
      <c r="B15" s="276" t="s">
        <v>205</v>
      </c>
      <c r="C15" s="91">
        <f>IF(B15="Y", -1, 0)</f>
        <v>0</v>
      </c>
      <c r="D15" s="277" t="s">
        <v>205</v>
      </c>
      <c r="E15" s="91">
        <f>IF(D15="Y", -1, 0)</f>
        <v>0</v>
      </c>
      <c r="F15" s="92" t="s">
        <v>205</v>
      </c>
      <c r="G15" s="91">
        <f>IF(F15="Y", -1, 0)</f>
        <v>0</v>
      </c>
      <c r="H15" s="93" t="s">
        <v>205</v>
      </c>
      <c r="I15" s="91">
        <f>IF(H15="Y", -1, 0)</f>
        <v>0</v>
      </c>
      <c r="J15" s="278" t="s">
        <v>205</v>
      </c>
      <c r="K15" s="94">
        <f>IF(J15="Y", -1, 0)</f>
        <v>0</v>
      </c>
      <c r="L15" s="89"/>
      <c r="M15" s="89"/>
    </row>
    <row r="16" spans="1:14" x14ac:dyDescent="0.2">
      <c r="A16" s="100" t="s">
        <v>271</v>
      </c>
      <c r="B16" s="279" t="s">
        <v>205</v>
      </c>
      <c r="C16" s="96">
        <f>IF(B16="Y", 2, 0)</f>
        <v>0</v>
      </c>
      <c r="D16" s="280" t="s">
        <v>205</v>
      </c>
      <c r="E16" s="96">
        <f>IF(D16="Y", 2, 0)</f>
        <v>0</v>
      </c>
      <c r="F16" s="97" t="s">
        <v>205</v>
      </c>
      <c r="G16" s="96">
        <f>IF(F16="Y", 2, 0)</f>
        <v>0</v>
      </c>
      <c r="H16" s="98" t="s">
        <v>205</v>
      </c>
      <c r="I16" s="96">
        <f>IF(H16="Y", 2, 0)</f>
        <v>0</v>
      </c>
      <c r="J16" s="281" t="s">
        <v>205</v>
      </c>
      <c r="K16" s="99">
        <f>IF(J16="Y", 2, 0)</f>
        <v>0</v>
      </c>
      <c r="L16" s="89"/>
      <c r="M16" s="89"/>
    </row>
    <row r="17" spans="1:13" x14ac:dyDescent="0.2">
      <c r="A17" s="100" t="s">
        <v>272</v>
      </c>
      <c r="B17" s="279" t="s">
        <v>205</v>
      </c>
      <c r="C17" s="96">
        <f>IF(B17="Y", 2, 0)</f>
        <v>0</v>
      </c>
      <c r="D17" s="280" t="s">
        <v>205</v>
      </c>
      <c r="E17" s="96">
        <f>IF(D17="Y", 2, 0)</f>
        <v>0</v>
      </c>
      <c r="F17" s="97" t="s">
        <v>205</v>
      </c>
      <c r="G17" s="96">
        <f t="shared" ref="G17" si="12">IF(F17="Y", 1, 0)</f>
        <v>0</v>
      </c>
      <c r="H17" s="98" t="s">
        <v>205</v>
      </c>
      <c r="I17" s="96">
        <f t="shared" ref="I17" si="13">IF(H17="Y", 1, 0)</f>
        <v>0</v>
      </c>
      <c r="J17" s="281" t="s">
        <v>205</v>
      </c>
      <c r="K17" s="99">
        <f>IF(J17="Y", -1, 0)</f>
        <v>0</v>
      </c>
      <c r="L17" s="89"/>
      <c r="M17" s="89"/>
    </row>
    <row r="18" spans="1:13" x14ac:dyDescent="0.2">
      <c r="A18" s="100" t="s">
        <v>273</v>
      </c>
      <c r="B18" s="279" t="s">
        <v>205</v>
      </c>
      <c r="C18" s="96">
        <f>IF(B18="Y", -1, 0)</f>
        <v>0</v>
      </c>
      <c r="D18" s="280" t="s">
        <v>205</v>
      </c>
      <c r="E18" s="96">
        <f>IF(D18="Y", -1, 0)</f>
        <v>0</v>
      </c>
      <c r="F18" s="97" t="s">
        <v>205</v>
      </c>
      <c r="G18" s="96">
        <f>IF(F18="Y", -1, 0)</f>
        <v>0</v>
      </c>
      <c r="H18" s="98" t="s">
        <v>205</v>
      </c>
      <c r="I18" s="96">
        <f>IF(H18="Y", -1, 0)</f>
        <v>0</v>
      </c>
      <c r="J18" s="281" t="s">
        <v>205</v>
      </c>
      <c r="K18" s="99">
        <f>IF(J18="Y", 2, 0)</f>
        <v>0</v>
      </c>
      <c r="L18" s="89"/>
      <c r="M18" s="89"/>
    </row>
    <row r="19" spans="1:13" x14ac:dyDescent="0.2">
      <c r="A19" s="100" t="s">
        <v>274</v>
      </c>
      <c r="B19" s="279" t="s">
        <v>205</v>
      </c>
      <c r="C19" s="96">
        <f>IF(B19="Y", 2, 0)</f>
        <v>0</v>
      </c>
      <c r="D19" s="280" t="s">
        <v>205</v>
      </c>
      <c r="E19" s="96">
        <f>IF(D19="Y", 2, 0)</f>
        <v>0</v>
      </c>
      <c r="F19" s="97" t="s">
        <v>205</v>
      </c>
      <c r="G19" s="96">
        <f>IF(F19="Y", 2, 0)</f>
        <v>0</v>
      </c>
      <c r="H19" s="98" t="s">
        <v>205</v>
      </c>
      <c r="I19" s="96">
        <f>IF(H19="Y", 2, 0)</f>
        <v>0</v>
      </c>
      <c r="J19" s="281" t="s">
        <v>205</v>
      </c>
      <c r="K19" s="99">
        <f>IF(J19="Y", 1, 0)</f>
        <v>0</v>
      </c>
      <c r="L19" s="89"/>
      <c r="M19" s="89"/>
    </row>
    <row r="20" spans="1:13" x14ac:dyDescent="0.2">
      <c r="A20" s="100" t="s">
        <v>275</v>
      </c>
      <c r="B20" s="279" t="s">
        <v>205</v>
      </c>
      <c r="C20" s="96">
        <f>IF(B20="Y", 2, 0)</f>
        <v>0</v>
      </c>
      <c r="D20" s="280" t="s">
        <v>205</v>
      </c>
      <c r="E20" s="96">
        <f>IF(D20="Y", 2, 0)</f>
        <v>0</v>
      </c>
      <c r="F20" s="97" t="s">
        <v>205</v>
      </c>
      <c r="G20" s="96">
        <f>IF(F20="Y", 2, 0)</f>
        <v>0</v>
      </c>
      <c r="H20" s="98" t="s">
        <v>205</v>
      </c>
      <c r="I20" s="96">
        <f>IF(H20="Y", 2, 0)</f>
        <v>0</v>
      </c>
      <c r="J20" s="281" t="s">
        <v>205</v>
      </c>
      <c r="K20" s="99">
        <f>IF(J20="Y", 2, 0)</f>
        <v>0</v>
      </c>
      <c r="L20" s="89"/>
      <c r="M20" s="89"/>
    </row>
    <row r="21" spans="1:13" ht="13.5" thickBot="1" x14ac:dyDescent="0.25">
      <c r="A21" s="110" t="s">
        <v>276</v>
      </c>
      <c r="B21" s="282" t="s">
        <v>205</v>
      </c>
      <c r="C21" s="104">
        <f>IF(B21="Y", 2, 0)</f>
        <v>0</v>
      </c>
      <c r="D21" s="283" t="s">
        <v>205</v>
      </c>
      <c r="E21" s="104">
        <f>IF(D21="Y", 2, 0)</f>
        <v>0</v>
      </c>
      <c r="F21" s="105" t="s">
        <v>205</v>
      </c>
      <c r="G21" s="104">
        <f>IF(F21="Y", 2, 0)</f>
        <v>0</v>
      </c>
      <c r="H21" s="106" t="s">
        <v>205</v>
      </c>
      <c r="I21" s="104">
        <f>IF(H21="Y", 2, 0)</f>
        <v>0</v>
      </c>
      <c r="J21" s="284" t="s">
        <v>205</v>
      </c>
      <c r="K21" s="107">
        <f>IF(J21="Y", 1, 0)</f>
        <v>0</v>
      </c>
      <c r="L21" s="89"/>
      <c r="M21" s="89"/>
    </row>
    <row r="22" spans="1:13" ht="13.5" thickBot="1" x14ac:dyDescent="0.25">
      <c r="A22" s="87" t="s">
        <v>277</v>
      </c>
      <c r="F22" s="108"/>
      <c r="H22" s="109"/>
      <c r="J22" s="287"/>
      <c r="L22" s="89"/>
      <c r="M22" s="89"/>
    </row>
    <row r="23" spans="1:13" x14ac:dyDescent="0.2">
      <c r="A23" s="90" t="s">
        <v>278</v>
      </c>
      <c r="B23" s="276" t="s">
        <v>205</v>
      </c>
      <c r="C23" s="91">
        <f>IF(B23="Y", 1, 0)</f>
        <v>0</v>
      </c>
      <c r="D23" s="277" t="s">
        <v>205</v>
      </c>
      <c r="E23" s="91">
        <f>IF(D23="Y", 2, 0)</f>
        <v>0</v>
      </c>
      <c r="F23" s="92" t="s">
        <v>205</v>
      </c>
      <c r="G23" s="91">
        <f>IF(F23="Y", 1, 0)</f>
        <v>0</v>
      </c>
      <c r="H23" s="93" t="s">
        <v>205</v>
      </c>
      <c r="I23" s="91">
        <f>IF(H23="Y", 1, 0)</f>
        <v>0</v>
      </c>
      <c r="J23" s="278" t="s">
        <v>205</v>
      </c>
      <c r="K23" s="94">
        <f>IF(J23="Y", 1, 0)</f>
        <v>0</v>
      </c>
      <c r="L23" s="89"/>
      <c r="M23" s="89"/>
    </row>
    <row r="24" spans="1:13" x14ac:dyDescent="0.2">
      <c r="A24" s="100" t="s">
        <v>279</v>
      </c>
      <c r="B24" s="279" t="s">
        <v>205</v>
      </c>
      <c r="C24" s="96">
        <f>IF(B24="Y", 2, 0)</f>
        <v>0</v>
      </c>
      <c r="D24" s="280" t="s">
        <v>205</v>
      </c>
      <c r="E24" s="96">
        <f>IF(D24="Y", 2, 0)</f>
        <v>0</v>
      </c>
      <c r="F24" s="97" t="s">
        <v>205</v>
      </c>
      <c r="G24" s="96">
        <f>IF(F24="Y", -1, 0)</f>
        <v>0</v>
      </c>
      <c r="H24" s="98" t="s">
        <v>205</v>
      </c>
      <c r="I24" s="96">
        <f>IF(H24="Y", 1, 0)</f>
        <v>0</v>
      </c>
      <c r="J24" s="281" t="s">
        <v>205</v>
      </c>
      <c r="K24" s="99">
        <f>IF(J24="Y", -1, 0)</f>
        <v>0</v>
      </c>
      <c r="L24" s="89"/>
      <c r="M24" s="89"/>
    </row>
    <row r="25" spans="1:13" x14ac:dyDescent="0.2">
      <c r="A25" s="100" t="s">
        <v>280</v>
      </c>
      <c r="B25" s="279" t="s">
        <v>205</v>
      </c>
      <c r="C25" s="96">
        <f>IF(B25="Y", 1, 0)</f>
        <v>0</v>
      </c>
      <c r="D25" s="280" t="s">
        <v>205</v>
      </c>
      <c r="E25" s="96">
        <f>IF(D25="Y", 1, 0)</f>
        <v>0</v>
      </c>
      <c r="F25" s="97" t="s">
        <v>205</v>
      </c>
      <c r="G25" s="96">
        <f>IF(F25="Y", 1, 0)</f>
        <v>0</v>
      </c>
      <c r="H25" s="98" t="s">
        <v>205</v>
      </c>
      <c r="I25" s="96">
        <f>IF(H25="Y", 1, 0)</f>
        <v>0</v>
      </c>
      <c r="J25" s="281" t="s">
        <v>205</v>
      </c>
      <c r="K25" s="99">
        <f>IF(J25="Y", 1, 0)</f>
        <v>0</v>
      </c>
      <c r="L25" s="89"/>
      <c r="M25" s="89"/>
    </row>
    <row r="26" spans="1:13" x14ac:dyDescent="0.2">
      <c r="A26" s="100" t="s">
        <v>281</v>
      </c>
      <c r="B26" s="279" t="s">
        <v>205</v>
      </c>
      <c r="C26" s="96">
        <f>IF(B26="Y", 1, 0)</f>
        <v>0</v>
      </c>
      <c r="D26" s="280" t="s">
        <v>205</v>
      </c>
      <c r="E26" s="96">
        <f>IF(D26="Y", 1, 0)</f>
        <v>0</v>
      </c>
      <c r="F26" s="97" t="s">
        <v>205</v>
      </c>
      <c r="G26" s="96">
        <f>IF(F26="Y", 1, 0)</f>
        <v>0</v>
      </c>
      <c r="H26" s="98" t="s">
        <v>205</v>
      </c>
      <c r="I26" s="96">
        <f>IF(H26="Y", 1, 0)</f>
        <v>0</v>
      </c>
      <c r="J26" s="281" t="s">
        <v>205</v>
      </c>
      <c r="K26" s="99">
        <f>IF(J26="Y", -1, 0)</f>
        <v>0</v>
      </c>
      <c r="L26" s="89"/>
      <c r="M26" s="89"/>
    </row>
    <row r="27" spans="1:13" x14ac:dyDescent="0.2">
      <c r="A27" s="100" t="s">
        <v>282</v>
      </c>
      <c r="B27" s="279" t="s">
        <v>205</v>
      </c>
      <c r="C27" s="96">
        <f>IF(B27="Y", 1, 0)</f>
        <v>0</v>
      </c>
      <c r="D27" s="280" t="s">
        <v>205</v>
      </c>
      <c r="E27" s="96">
        <f>IF(D27="Y", 1, 0)</f>
        <v>0</v>
      </c>
      <c r="F27" s="97" t="s">
        <v>205</v>
      </c>
      <c r="G27" s="96">
        <f>IF(F27="Y", -1, 0)</f>
        <v>0</v>
      </c>
      <c r="H27" s="98" t="s">
        <v>205</v>
      </c>
      <c r="I27" s="96">
        <f>IF(H27="Y", -1, 0)</f>
        <v>0</v>
      </c>
      <c r="J27" s="281" t="s">
        <v>205</v>
      </c>
      <c r="K27" s="99">
        <f>IF(J27="Y", -1, 0)</f>
        <v>0</v>
      </c>
      <c r="L27" s="89"/>
      <c r="M27" s="89"/>
    </row>
    <row r="28" spans="1:13" x14ac:dyDescent="0.2">
      <c r="A28" s="100" t="s">
        <v>283</v>
      </c>
      <c r="B28" s="279" t="s">
        <v>205</v>
      </c>
      <c r="C28" s="96">
        <f>IF(B28="Y", 1, 0)</f>
        <v>0</v>
      </c>
      <c r="D28" s="280" t="s">
        <v>205</v>
      </c>
      <c r="E28" s="96">
        <f>IF(D28="Y", 1, 0)</f>
        <v>0</v>
      </c>
      <c r="F28" s="97" t="s">
        <v>205</v>
      </c>
      <c r="G28" s="96">
        <f>IF(F28="Y", 1, 0)</f>
        <v>0</v>
      </c>
      <c r="H28" s="98" t="s">
        <v>205</v>
      </c>
      <c r="I28" s="96">
        <f>IF(H28="Y", 1, 0)</f>
        <v>0</v>
      </c>
      <c r="J28" s="281" t="s">
        <v>205</v>
      </c>
      <c r="K28" s="99">
        <f>IF(J28="Y", 1, 0)</f>
        <v>0</v>
      </c>
      <c r="L28" s="89"/>
      <c r="M28" s="89"/>
    </row>
    <row r="29" spans="1:13" x14ac:dyDescent="0.2">
      <c r="A29" s="100" t="s">
        <v>284</v>
      </c>
      <c r="B29" s="279" t="s">
        <v>205</v>
      </c>
      <c r="C29" s="96">
        <f>IF(B29="Y", 2, 0)</f>
        <v>0</v>
      </c>
      <c r="D29" s="280" t="s">
        <v>205</v>
      </c>
      <c r="E29" s="96">
        <f>IF(D29="Y", 2, 0)</f>
        <v>0</v>
      </c>
      <c r="F29" s="97" t="s">
        <v>205</v>
      </c>
      <c r="G29" s="96">
        <f>IF(F29="Y", 2, 0)</f>
        <v>0</v>
      </c>
      <c r="H29" s="98" t="s">
        <v>205</v>
      </c>
      <c r="I29" s="96">
        <f>IF(H29="Y", 2, 0)</f>
        <v>0</v>
      </c>
      <c r="J29" s="281" t="s">
        <v>205</v>
      </c>
      <c r="K29" s="99">
        <f>IF(J29="Y", 2, 0)</f>
        <v>0</v>
      </c>
      <c r="L29" s="89"/>
      <c r="M29" s="89"/>
    </row>
    <row r="30" spans="1:13" x14ac:dyDescent="0.2">
      <c r="A30" s="100" t="s">
        <v>285</v>
      </c>
      <c r="B30" s="279" t="s">
        <v>205</v>
      </c>
      <c r="C30" s="96">
        <f>IF(B30="Y", 2, 0)</f>
        <v>0</v>
      </c>
      <c r="D30" s="280" t="s">
        <v>205</v>
      </c>
      <c r="E30" s="96">
        <f>IF(D30="Y", 2, 0)</f>
        <v>0</v>
      </c>
      <c r="F30" s="97" t="s">
        <v>205</v>
      </c>
      <c r="G30" s="96">
        <f>IF(F30="Y", 1, 0)</f>
        <v>0</v>
      </c>
      <c r="H30" s="98" t="s">
        <v>205</v>
      </c>
      <c r="I30" s="96">
        <f>IF(H30="Y", 1, 0)</f>
        <v>0</v>
      </c>
      <c r="J30" s="281" t="s">
        <v>205</v>
      </c>
      <c r="K30" s="99">
        <f>IF(J30="Y", 2, 0)</f>
        <v>0</v>
      </c>
      <c r="L30" s="89"/>
      <c r="M30" s="89"/>
    </row>
    <row r="31" spans="1:13" x14ac:dyDescent="0.2">
      <c r="A31" s="100" t="s">
        <v>286</v>
      </c>
      <c r="B31" s="279" t="s">
        <v>205</v>
      </c>
      <c r="C31" s="96">
        <f>IF(B31="Y", 1, 0)</f>
        <v>0</v>
      </c>
      <c r="D31" s="280" t="s">
        <v>205</v>
      </c>
      <c r="E31" s="96">
        <f>IF(D31="Y", 2, 0)</f>
        <v>0</v>
      </c>
      <c r="F31" s="97" t="s">
        <v>205</v>
      </c>
      <c r="G31" s="96">
        <f>IF(F31="Y", 2, 0)</f>
        <v>0</v>
      </c>
      <c r="H31" s="98" t="s">
        <v>205</v>
      </c>
      <c r="I31" s="96">
        <f>IF(H31="Y", 2, 0)</f>
        <v>0</v>
      </c>
      <c r="J31" s="281" t="s">
        <v>205</v>
      </c>
      <c r="K31" s="99">
        <f>IF(J31="Y", 1, 0)</f>
        <v>0</v>
      </c>
      <c r="L31" s="89"/>
      <c r="M31" s="89"/>
    </row>
    <row r="32" spans="1:13" ht="13.5" thickBot="1" x14ac:dyDescent="0.25">
      <c r="A32" s="110" t="s">
        <v>287</v>
      </c>
      <c r="B32" s="282" t="s">
        <v>205</v>
      </c>
      <c r="C32" s="104">
        <f>IF(B32="Y", -1, 0)</f>
        <v>0</v>
      </c>
      <c r="D32" s="283" t="s">
        <v>205</v>
      </c>
      <c r="E32" s="104">
        <f>IF(D32="Y", -1, 0)</f>
        <v>0</v>
      </c>
      <c r="F32" s="105" t="s">
        <v>205</v>
      </c>
      <c r="G32" s="104">
        <f>IF(F32="Y", 1, 0)</f>
        <v>0</v>
      </c>
      <c r="H32" s="106" t="s">
        <v>205</v>
      </c>
      <c r="I32" s="104">
        <f>IF(H32="Y", 1, 0)</f>
        <v>0</v>
      </c>
      <c r="J32" s="284" t="s">
        <v>205</v>
      </c>
      <c r="K32" s="107">
        <f>IF(J32="Y", 1, 0)</f>
        <v>0</v>
      </c>
      <c r="L32" s="89"/>
      <c r="M32" s="89"/>
    </row>
    <row r="33" spans="1:13" ht="13.5" thickBot="1" x14ac:dyDescent="0.25">
      <c r="A33" s="87" t="s">
        <v>288</v>
      </c>
      <c r="B33" s="288"/>
      <c r="D33" s="289"/>
      <c r="F33" s="111"/>
      <c r="H33" s="112"/>
      <c r="J33" s="290"/>
      <c r="L33" s="89"/>
      <c r="M33" s="89"/>
    </row>
    <row r="34" spans="1:13" x14ac:dyDescent="0.2">
      <c r="A34" s="113" t="s">
        <v>289</v>
      </c>
      <c r="B34" s="276"/>
      <c r="C34" s="91"/>
      <c r="D34" s="277"/>
      <c r="E34" s="91"/>
      <c r="F34" s="92"/>
      <c r="G34" s="91"/>
      <c r="H34" s="93"/>
      <c r="I34" s="91"/>
      <c r="J34" s="278"/>
      <c r="K34" s="94"/>
      <c r="L34" s="89"/>
      <c r="M34" s="89"/>
    </row>
    <row r="35" spans="1:13" x14ac:dyDescent="0.2">
      <c r="A35" s="101" t="s">
        <v>290</v>
      </c>
      <c r="B35" s="279" t="s">
        <v>205</v>
      </c>
      <c r="C35" s="96">
        <f>IF(B35="Y", 1, 0)</f>
        <v>0</v>
      </c>
      <c r="D35" s="280" t="s">
        <v>205</v>
      </c>
      <c r="E35" s="96">
        <f>IF(D35="Y", 1, 0)</f>
        <v>0</v>
      </c>
      <c r="F35" s="97" t="s">
        <v>205</v>
      </c>
      <c r="G35" s="96">
        <f>IF(F35="Y", 1, 0)</f>
        <v>0</v>
      </c>
      <c r="H35" s="98" t="s">
        <v>205</v>
      </c>
      <c r="I35" s="96">
        <f>IF(H35="Y", 1, 0)</f>
        <v>0</v>
      </c>
      <c r="J35" s="281" t="s">
        <v>205</v>
      </c>
      <c r="K35" s="99">
        <f>IF(J35="Y", -1, 0)</f>
        <v>0</v>
      </c>
      <c r="L35" s="89"/>
      <c r="M35" s="89"/>
    </row>
    <row r="36" spans="1:13" x14ac:dyDescent="0.2">
      <c r="A36" s="101" t="s">
        <v>291</v>
      </c>
      <c r="B36" s="279" t="s">
        <v>205</v>
      </c>
      <c r="C36" s="96">
        <f>IF(B36="Y", 2, 0)</f>
        <v>0</v>
      </c>
      <c r="D36" s="280" t="s">
        <v>205</v>
      </c>
      <c r="E36" s="96">
        <f>IF(D36="Y", 2, 0)</f>
        <v>0</v>
      </c>
      <c r="F36" s="97" t="s">
        <v>205</v>
      </c>
      <c r="G36" s="96">
        <f>IF(F36="Y", 2, 0)</f>
        <v>0</v>
      </c>
      <c r="H36" s="98" t="s">
        <v>205</v>
      </c>
      <c r="I36" s="96">
        <f>IF(H36="Y", 2, 0)</f>
        <v>0</v>
      </c>
      <c r="J36" s="281" t="s">
        <v>205</v>
      </c>
      <c r="K36" s="99">
        <f>IF(J36="Y", -1, 0)</f>
        <v>0</v>
      </c>
      <c r="L36" s="89"/>
      <c r="M36" s="89"/>
    </row>
    <row r="37" spans="1:13" x14ac:dyDescent="0.2">
      <c r="A37" s="101" t="s">
        <v>292</v>
      </c>
      <c r="B37" s="279" t="s">
        <v>205</v>
      </c>
      <c r="C37" s="96">
        <f>IF(B37="Y", 1, 0)</f>
        <v>0</v>
      </c>
      <c r="D37" s="280" t="s">
        <v>205</v>
      </c>
      <c r="E37" s="96">
        <f>IF(D37="Y", 1, 0)</f>
        <v>0</v>
      </c>
      <c r="F37" s="97" t="s">
        <v>205</v>
      </c>
      <c r="G37" s="96">
        <f>IF(F37="Y", 2, 0)</f>
        <v>0</v>
      </c>
      <c r="H37" s="98" t="s">
        <v>205</v>
      </c>
      <c r="I37" s="96">
        <f>IF(H37="Y", 2, 0)</f>
        <v>0</v>
      </c>
      <c r="J37" s="281" t="s">
        <v>205</v>
      </c>
      <c r="K37" s="99">
        <f>IF(J37="Y", 2, 0)</f>
        <v>0</v>
      </c>
      <c r="L37" s="89"/>
      <c r="M37" s="89"/>
    </row>
    <row r="38" spans="1:13" x14ac:dyDescent="0.2">
      <c r="A38" s="101" t="s">
        <v>293</v>
      </c>
      <c r="B38" s="279" t="s">
        <v>205</v>
      </c>
      <c r="C38" s="96">
        <f>IF(B38="Y", 1, 0)</f>
        <v>0</v>
      </c>
      <c r="D38" s="280" t="s">
        <v>205</v>
      </c>
      <c r="E38" s="96">
        <f>IF(D38="Y", 1, 0)</f>
        <v>0</v>
      </c>
      <c r="F38" s="97" t="s">
        <v>205</v>
      </c>
      <c r="G38" s="96">
        <f>IF(F38="Y", 1, 0)</f>
        <v>0</v>
      </c>
      <c r="H38" s="98" t="s">
        <v>205</v>
      </c>
      <c r="I38" s="96">
        <f>IF(H38="Y", 1, 0)</f>
        <v>0</v>
      </c>
      <c r="J38" s="281" t="s">
        <v>205</v>
      </c>
      <c r="K38" s="99">
        <f>IF(J38="Y", 2, 0)</f>
        <v>0</v>
      </c>
      <c r="L38" s="89"/>
      <c r="M38" s="89"/>
    </row>
    <row r="39" spans="1:13" ht="13.5" thickBot="1" x14ac:dyDescent="0.25">
      <c r="A39" s="114" t="s">
        <v>294</v>
      </c>
      <c r="B39" s="291" t="s">
        <v>205</v>
      </c>
      <c r="C39" s="115">
        <f>IF(B39="Y", -1, 0)</f>
        <v>0</v>
      </c>
      <c r="D39" s="292" t="s">
        <v>205</v>
      </c>
      <c r="E39" s="115">
        <f>IF(D39="Y", -1, 0)</f>
        <v>0</v>
      </c>
      <c r="F39" s="116" t="s">
        <v>205</v>
      </c>
      <c r="G39" s="115">
        <f>IF(F39="Y", -1, 0)</f>
        <v>0</v>
      </c>
      <c r="H39" s="117" t="s">
        <v>205</v>
      </c>
      <c r="I39" s="115">
        <f>IF(H39="Y", -1, 0)</f>
        <v>0</v>
      </c>
      <c r="J39" s="293" t="s">
        <v>205</v>
      </c>
      <c r="K39" s="294">
        <f>IF(J39="Y", 1, 0)</f>
        <v>0</v>
      </c>
      <c r="L39" s="89"/>
      <c r="M39" s="89"/>
    </row>
    <row r="40" spans="1:13" ht="13.5" thickTop="1" x14ac:dyDescent="0.2">
      <c r="A40" s="118" t="s">
        <v>295</v>
      </c>
      <c r="B40" s="295" t="s">
        <v>205</v>
      </c>
      <c r="C40" s="119">
        <f>IF(B40="Y", 1, 0)</f>
        <v>0</v>
      </c>
      <c r="D40" s="296" t="s">
        <v>205</v>
      </c>
      <c r="E40" s="119">
        <f>IF(D40="Y", 1, 0)</f>
        <v>0</v>
      </c>
      <c r="F40" s="120" t="s">
        <v>205</v>
      </c>
      <c r="G40" s="119">
        <f>IF(F40="Y", 1, 0)</f>
        <v>0</v>
      </c>
      <c r="H40" s="121" t="s">
        <v>205</v>
      </c>
      <c r="I40" s="119">
        <f>IF(H40="Y", 1, 0)</f>
        <v>0</v>
      </c>
      <c r="J40" s="297" t="s">
        <v>205</v>
      </c>
      <c r="K40" s="298">
        <f>IF(J40="Y", 2, 0)</f>
        <v>0</v>
      </c>
      <c r="L40" s="89"/>
      <c r="M40" s="89"/>
    </row>
    <row r="41" spans="1:13" ht="13.5" thickBot="1" x14ac:dyDescent="0.25">
      <c r="A41" s="122" t="s">
        <v>296</v>
      </c>
      <c r="B41" s="282" t="s">
        <v>205</v>
      </c>
      <c r="C41" s="104">
        <f>IF(B41="Y", -1, 0)</f>
        <v>0</v>
      </c>
      <c r="D41" s="283" t="s">
        <v>205</v>
      </c>
      <c r="E41" s="104">
        <f>IF(D41="Y", -1, 0)</f>
        <v>0</v>
      </c>
      <c r="F41" s="105" t="s">
        <v>205</v>
      </c>
      <c r="G41" s="104">
        <f>IF(F41="Y", 1, 0)</f>
        <v>0</v>
      </c>
      <c r="H41" s="106" t="s">
        <v>205</v>
      </c>
      <c r="I41" s="104">
        <f>IF(H41="Y", 1, 0)</f>
        <v>0</v>
      </c>
      <c r="J41" s="284" t="s">
        <v>205</v>
      </c>
      <c r="K41" s="107">
        <f>IF(J41="Y", 2, 0)</f>
        <v>0</v>
      </c>
      <c r="L41" s="89"/>
      <c r="M41" s="89"/>
    </row>
    <row r="42" spans="1:13" ht="13.5" thickBot="1" x14ac:dyDescent="0.25">
      <c r="A42" s="87" t="s">
        <v>297</v>
      </c>
      <c r="B42" s="285"/>
      <c r="D42" s="286"/>
      <c r="F42" s="108"/>
      <c r="H42" s="109"/>
      <c r="J42" s="287"/>
      <c r="L42" s="89"/>
      <c r="M42" s="89"/>
    </row>
    <row r="43" spans="1:13" x14ac:dyDescent="0.2">
      <c r="A43" s="113" t="s">
        <v>298</v>
      </c>
      <c r="B43" s="276" t="s">
        <v>205</v>
      </c>
      <c r="C43" s="91">
        <f>IF(B43="Y", 2, 0)</f>
        <v>0</v>
      </c>
      <c r="D43" s="277" t="s">
        <v>205</v>
      </c>
      <c r="E43" s="91">
        <f>IF(D43="Y", 1, 0)</f>
        <v>0</v>
      </c>
      <c r="F43" s="92" t="s">
        <v>205</v>
      </c>
      <c r="G43" s="91">
        <f>IF(F43="Y", 2, 0)</f>
        <v>0</v>
      </c>
      <c r="H43" s="93" t="s">
        <v>205</v>
      </c>
      <c r="I43" s="91">
        <f>IF(H43="Y", 1, 0)</f>
        <v>0</v>
      </c>
      <c r="J43" s="278" t="s">
        <v>205</v>
      </c>
      <c r="K43" s="94">
        <f>IF(J43="Y", 1, 0)</f>
        <v>0</v>
      </c>
      <c r="L43" s="89"/>
      <c r="M43" s="89"/>
    </row>
    <row r="44" spans="1:13" x14ac:dyDescent="0.2">
      <c r="A44" s="102" t="s">
        <v>299</v>
      </c>
      <c r="B44" s="279" t="s">
        <v>205</v>
      </c>
      <c r="C44" s="96">
        <f>IF(B44="Y", 2, 0)</f>
        <v>0</v>
      </c>
      <c r="D44" s="280" t="s">
        <v>205</v>
      </c>
      <c r="E44" s="96">
        <f>IF(D44="Y", 2, 0)</f>
        <v>0</v>
      </c>
      <c r="F44" s="97" t="s">
        <v>205</v>
      </c>
      <c r="G44" s="96">
        <f>IF(F44="Y", 2, 0)</f>
        <v>0</v>
      </c>
      <c r="H44" s="98" t="s">
        <v>205</v>
      </c>
      <c r="I44" s="96">
        <f>IF(H44="Y", 2, 0)</f>
        <v>0</v>
      </c>
      <c r="J44" s="281" t="s">
        <v>205</v>
      </c>
      <c r="K44" s="99">
        <f>IF(J44="Y", 2, 0)</f>
        <v>0</v>
      </c>
      <c r="L44" s="89"/>
      <c r="M44" s="89"/>
    </row>
    <row r="45" spans="1:13" x14ac:dyDescent="0.2">
      <c r="A45" s="102" t="s">
        <v>295</v>
      </c>
      <c r="B45" s="279" t="s">
        <v>205</v>
      </c>
      <c r="C45" s="96">
        <f>IF(B45="Y", 1, 0)</f>
        <v>0</v>
      </c>
      <c r="D45" s="280" t="s">
        <v>205</v>
      </c>
      <c r="E45" s="96">
        <f>IF(D45="Y", 1, 0)</f>
        <v>0</v>
      </c>
      <c r="F45" s="97" t="s">
        <v>205</v>
      </c>
      <c r="G45" s="96">
        <f>IF(F45="Y", 1, 0)</f>
        <v>0</v>
      </c>
      <c r="H45" s="98" t="s">
        <v>205</v>
      </c>
      <c r="I45" s="96">
        <f>IF(H45="Y", 1, 0)</f>
        <v>0</v>
      </c>
      <c r="J45" s="281" t="s">
        <v>205</v>
      </c>
      <c r="K45" s="99">
        <f>IF(J45="Y", 2, 0)</f>
        <v>0</v>
      </c>
      <c r="L45" s="89"/>
      <c r="M45" s="89"/>
    </row>
    <row r="46" spans="1:13" x14ac:dyDescent="0.2">
      <c r="A46" s="102" t="s">
        <v>300</v>
      </c>
      <c r="B46" s="279" t="s">
        <v>205</v>
      </c>
      <c r="C46" s="96">
        <f>IF(B46="Y", -1, 0)</f>
        <v>0</v>
      </c>
      <c r="D46" s="280" t="s">
        <v>205</v>
      </c>
      <c r="E46" s="96">
        <f>IF(D46="Y", -1, 0)</f>
        <v>0</v>
      </c>
      <c r="F46" s="97" t="s">
        <v>205</v>
      </c>
      <c r="G46" s="96">
        <f>IF(F46="Y", 1, 0)</f>
        <v>0</v>
      </c>
      <c r="H46" s="98" t="s">
        <v>205</v>
      </c>
      <c r="I46" s="96">
        <f>IF(H46="Y", 1, 0)</f>
        <v>0</v>
      </c>
      <c r="J46" s="281" t="s">
        <v>205</v>
      </c>
      <c r="K46" s="99">
        <f>IF(J46="Y", 2, 0)</f>
        <v>0</v>
      </c>
      <c r="L46" s="89"/>
      <c r="M46" s="89"/>
    </row>
    <row r="47" spans="1:13" x14ac:dyDescent="0.2">
      <c r="A47" s="102" t="s">
        <v>301</v>
      </c>
      <c r="B47" s="279" t="s">
        <v>205</v>
      </c>
      <c r="C47" s="96">
        <f>IF(B47="Y", 2, 0)</f>
        <v>0</v>
      </c>
      <c r="D47" s="280" t="s">
        <v>205</v>
      </c>
      <c r="E47" s="96">
        <f>IF(D47="Y", 2, 0)</f>
        <v>0</v>
      </c>
      <c r="F47" s="97" t="s">
        <v>205</v>
      </c>
      <c r="G47" s="96">
        <f>IF(F47="Y", 2, 0)</f>
        <v>0</v>
      </c>
      <c r="H47" s="98" t="s">
        <v>205</v>
      </c>
      <c r="I47" s="96">
        <f>IF(H47="Y", 2, 0)</f>
        <v>0</v>
      </c>
      <c r="J47" s="281" t="s">
        <v>205</v>
      </c>
      <c r="K47" s="99">
        <f>IF(J47="Y", -1, 0)</f>
        <v>0</v>
      </c>
      <c r="L47" s="89"/>
      <c r="M47" s="89"/>
    </row>
    <row r="48" spans="1:13" x14ac:dyDescent="0.2">
      <c r="A48" s="102" t="s">
        <v>302</v>
      </c>
      <c r="B48" s="279" t="s">
        <v>205</v>
      </c>
      <c r="C48" s="96">
        <f>IF(B48="Y", 1, 0)</f>
        <v>0</v>
      </c>
      <c r="D48" s="280" t="s">
        <v>205</v>
      </c>
      <c r="E48" s="96">
        <f>IF(D48="Y", -1, 0)</f>
        <v>0</v>
      </c>
      <c r="F48" s="97" t="s">
        <v>205</v>
      </c>
      <c r="G48" s="96">
        <f>IF(F48="Y", 1, 0)</f>
        <v>0</v>
      </c>
      <c r="H48" s="98" t="s">
        <v>205</v>
      </c>
      <c r="I48" s="96">
        <f>IF(H48="Y", -1, 0)</f>
        <v>0</v>
      </c>
      <c r="J48" s="281" t="s">
        <v>205</v>
      </c>
      <c r="K48" s="99">
        <f>IF(J48="Y", 1, 0)</f>
        <v>0</v>
      </c>
      <c r="L48" s="89"/>
      <c r="M48" s="89"/>
    </row>
    <row r="49" spans="1:13" x14ac:dyDescent="0.2">
      <c r="A49" s="102" t="s">
        <v>303</v>
      </c>
      <c r="B49" s="279" t="s">
        <v>205</v>
      </c>
      <c r="C49" s="96">
        <f>IF(B49="Y", 2, 0)</f>
        <v>0</v>
      </c>
      <c r="D49" s="280" t="s">
        <v>205</v>
      </c>
      <c r="E49" s="96">
        <f>IF(D49="Y", 2, 0)</f>
        <v>0</v>
      </c>
      <c r="F49" s="97" t="s">
        <v>205</v>
      </c>
      <c r="G49" s="96">
        <f>IF(F49="Y", 2, 0)</f>
        <v>0</v>
      </c>
      <c r="H49" s="98" t="s">
        <v>205</v>
      </c>
      <c r="I49" s="96">
        <f>IF(H49="Y", 2, 0)</f>
        <v>0</v>
      </c>
      <c r="J49" s="281" t="s">
        <v>205</v>
      </c>
      <c r="K49" s="99">
        <f>IF(J49="Y", -1, 0)</f>
        <v>0</v>
      </c>
      <c r="L49" s="89"/>
      <c r="M49" s="89"/>
    </row>
    <row r="50" spans="1:13" x14ac:dyDescent="0.2">
      <c r="A50" s="102" t="s">
        <v>304</v>
      </c>
      <c r="B50" s="279" t="s">
        <v>205</v>
      </c>
      <c r="C50" s="96">
        <f>IF(B50="Y", -1, 0)</f>
        <v>0</v>
      </c>
      <c r="D50" s="280" t="s">
        <v>205</v>
      </c>
      <c r="E50" s="96">
        <f>IF(D50="Y", -1, 0)</f>
        <v>0</v>
      </c>
      <c r="F50" s="97" t="s">
        <v>205</v>
      </c>
      <c r="G50" s="96">
        <f>IF(F50="Y", -1, 0)</f>
        <v>0</v>
      </c>
      <c r="H50" s="98" t="s">
        <v>205</v>
      </c>
      <c r="I50" s="96">
        <f>IF(H50="Y", -1, 0)</f>
        <v>0</v>
      </c>
      <c r="J50" s="281" t="s">
        <v>205</v>
      </c>
      <c r="K50" s="99">
        <f>IF(J50="Y", 1, 0)</f>
        <v>0</v>
      </c>
      <c r="L50" s="89"/>
      <c r="M50" s="89"/>
    </row>
    <row r="51" spans="1:13" ht="13.5" thickBot="1" x14ac:dyDescent="0.25">
      <c r="A51" s="122" t="s">
        <v>305</v>
      </c>
      <c r="B51" s="282" t="s">
        <v>205</v>
      </c>
      <c r="C51" s="104">
        <f>IF(B51="Y", 1, 0)</f>
        <v>0</v>
      </c>
      <c r="D51" s="283" t="s">
        <v>205</v>
      </c>
      <c r="E51" s="104">
        <f>IF(D51="Y", 2, 0)</f>
        <v>0</v>
      </c>
      <c r="F51" s="105" t="s">
        <v>205</v>
      </c>
      <c r="G51" s="104">
        <f>IF(F51="Y", 1, 0)</f>
        <v>0</v>
      </c>
      <c r="H51" s="106" t="s">
        <v>205</v>
      </c>
      <c r="I51" s="104">
        <f>IF(H51="Y", 2, 0)</f>
        <v>0</v>
      </c>
      <c r="J51" s="284" t="s">
        <v>205</v>
      </c>
      <c r="K51" s="107">
        <f>IF(J51="Y", 1, 0)</f>
        <v>0</v>
      </c>
      <c r="L51" s="89"/>
      <c r="M51" s="89"/>
    </row>
    <row r="52" spans="1:13" ht="13.5" thickBot="1" x14ac:dyDescent="0.25">
      <c r="A52" s="87" t="s">
        <v>306</v>
      </c>
      <c r="B52" s="285"/>
      <c r="D52" s="286"/>
      <c r="F52" s="108"/>
      <c r="H52" s="109"/>
      <c r="J52" s="287"/>
      <c r="L52" s="89"/>
      <c r="M52" s="89"/>
    </row>
    <row r="53" spans="1:13" x14ac:dyDescent="0.2">
      <c r="A53" s="113" t="s">
        <v>307</v>
      </c>
      <c r="B53" s="276" t="s">
        <v>205</v>
      </c>
      <c r="C53" s="91">
        <f>IF(B53="Y", 2, 0)</f>
        <v>0</v>
      </c>
      <c r="D53" s="277" t="s">
        <v>205</v>
      </c>
      <c r="E53" s="91">
        <f t="shared" ref="E53:E58" si="14">IF(D53="Y", 1, 0)</f>
        <v>0</v>
      </c>
      <c r="F53" s="92" t="s">
        <v>205</v>
      </c>
      <c r="G53" s="91">
        <f>IF(F53="Y", 2, 0)</f>
        <v>0</v>
      </c>
      <c r="H53" s="93" t="s">
        <v>251</v>
      </c>
      <c r="I53" s="91">
        <f>IF(H53="Y", 2, 0)</f>
        <v>2</v>
      </c>
      <c r="J53" s="278" t="s">
        <v>205</v>
      </c>
      <c r="K53" s="94">
        <f>IF(J53="Y", 1, 0)</f>
        <v>0</v>
      </c>
      <c r="L53" s="89"/>
      <c r="M53" s="89"/>
    </row>
    <row r="54" spans="1:13" x14ac:dyDescent="0.2">
      <c r="A54" s="102" t="s">
        <v>308</v>
      </c>
      <c r="B54" s="279" t="s">
        <v>205</v>
      </c>
      <c r="C54" s="96">
        <f>IF(B54="Y", 2, 0)</f>
        <v>0</v>
      </c>
      <c r="D54" s="280" t="s">
        <v>205</v>
      </c>
      <c r="E54" s="96">
        <f t="shared" si="14"/>
        <v>0</v>
      </c>
      <c r="F54" s="97" t="s">
        <v>205</v>
      </c>
      <c r="G54" s="96">
        <f>IF(F54="Y", 2, 0)</f>
        <v>0</v>
      </c>
      <c r="H54" s="98" t="s">
        <v>205</v>
      </c>
      <c r="I54" s="96">
        <f>IF(H54="Y", 1, 0)</f>
        <v>0</v>
      </c>
      <c r="J54" s="281" t="s">
        <v>205</v>
      </c>
      <c r="K54" s="99">
        <f>IF(J54="Y", 1, 0)</f>
        <v>0</v>
      </c>
      <c r="L54" s="89"/>
      <c r="M54" s="89"/>
    </row>
    <row r="55" spans="1:13" x14ac:dyDescent="0.2">
      <c r="A55" s="102" t="s">
        <v>309</v>
      </c>
      <c r="B55" s="279" t="s">
        <v>205</v>
      </c>
      <c r="C55" s="96">
        <f>IF(B55="Y", 2, 0)</f>
        <v>0</v>
      </c>
      <c r="D55" s="280" t="s">
        <v>205</v>
      </c>
      <c r="E55" s="96">
        <f t="shared" si="14"/>
        <v>0</v>
      </c>
      <c r="F55" s="97" t="s">
        <v>205</v>
      </c>
      <c r="G55" s="96">
        <f>IF(F55="Y", 2, 0)</f>
        <v>0</v>
      </c>
      <c r="H55" s="98" t="s">
        <v>205</v>
      </c>
      <c r="I55" s="96">
        <f>IF(H55="Y", 2, 0)</f>
        <v>0</v>
      </c>
      <c r="J55" s="281" t="s">
        <v>205</v>
      </c>
      <c r="K55" s="99">
        <f>IF(J55="Y", 2, 0)</f>
        <v>0</v>
      </c>
      <c r="L55" s="89"/>
      <c r="M55" s="89"/>
    </row>
    <row r="56" spans="1:13" x14ac:dyDescent="0.2">
      <c r="A56" s="102" t="s">
        <v>310</v>
      </c>
      <c r="B56" s="279" t="s">
        <v>205</v>
      </c>
      <c r="C56" s="96">
        <f>IF(B56="Y", 2, 0)</f>
        <v>0</v>
      </c>
      <c r="D56" s="280" t="s">
        <v>205</v>
      </c>
      <c r="E56" s="96">
        <f t="shared" si="14"/>
        <v>0</v>
      </c>
      <c r="F56" s="97" t="s">
        <v>205</v>
      </c>
      <c r="G56" s="96">
        <f>IF(F56="Y", 2, 0)</f>
        <v>0</v>
      </c>
      <c r="H56" s="98" t="s">
        <v>205</v>
      </c>
      <c r="I56" s="96">
        <f>IF(H56="Y", 1, 0)</f>
        <v>0</v>
      </c>
      <c r="J56" s="281" t="s">
        <v>205</v>
      </c>
      <c r="K56" s="99">
        <f>IF(J56="Y", -1, 0)</f>
        <v>0</v>
      </c>
      <c r="L56" s="89"/>
      <c r="M56" s="89"/>
    </row>
    <row r="57" spans="1:13" x14ac:dyDescent="0.2">
      <c r="A57" s="102" t="s">
        <v>311</v>
      </c>
      <c r="B57" s="279" t="s">
        <v>205</v>
      </c>
      <c r="C57" s="96">
        <f>IF(B57="Y", 2, 0)</f>
        <v>0</v>
      </c>
      <c r="D57" s="280" t="s">
        <v>205</v>
      </c>
      <c r="E57" s="96">
        <f t="shared" si="14"/>
        <v>0</v>
      </c>
      <c r="F57" s="97" t="s">
        <v>205</v>
      </c>
      <c r="G57" s="96">
        <f>IF(F57="Y", 2, 0)</f>
        <v>0</v>
      </c>
      <c r="H57" s="98" t="s">
        <v>205</v>
      </c>
      <c r="I57" s="96">
        <f>IF(H57="Y", 1, 0)</f>
        <v>0</v>
      </c>
      <c r="J57" s="281" t="s">
        <v>205</v>
      </c>
      <c r="K57" s="99">
        <f>IF(J57="Y", 1, 0)</f>
        <v>0</v>
      </c>
      <c r="L57" s="89"/>
      <c r="M57" s="89"/>
    </row>
    <row r="58" spans="1:13" x14ac:dyDescent="0.2">
      <c r="A58" s="102" t="s">
        <v>312</v>
      </c>
      <c r="B58" s="279" t="s">
        <v>205</v>
      </c>
      <c r="C58" s="96">
        <f>IF(B58="Y", 1, 0)</f>
        <v>0</v>
      </c>
      <c r="D58" s="280" t="s">
        <v>205</v>
      </c>
      <c r="E58" s="96">
        <f t="shared" si="14"/>
        <v>0</v>
      </c>
      <c r="F58" s="97" t="s">
        <v>205</v>
      </c>
      <c r="G58" s="96">
        <f>IF(F58="Y", 1, 0)</f>
        <v>0</v>
      </c>
      <c r="H58" s="98" t="s">
        <v>205</v>
      </c>
      <c r="I58" s="96">
        <f>IF(H58="Y", 1, 0)</f>
        <v>0</v>
      </c>
      <c r="J58" s="281" t="s">
        <v>205</v>
      </c>
      <c r="K58" s="99">
        <f>IF(J58="Y", 2, 0)</f>
        <v>0</v>
      </c>
      <c r="L58" s="89"/>
      <c r="M58" s="89"/>
    </row>
    <row r="59" spans="1:13" ht="13.5" thickBot="1" x14ac:dyDescent="0.25">
      <c r="A59" s="122" t="s">
        <v>313</v>
      </c>
      <c r="B59" s="282" t="s">
        <v>205</v>
      </c>
      <c r="C59" s="104">
        <f>IF(B59="Y", -1, 0)</f>
        <v>0</v>
      </c>
      <c r="D59" s="283" t="s">
        <v>205</v>
      </c>
      <c r="E59" s="104">
        <f>IF(D59="Y", -1, 0)</f>
        <v>0</v>
      </c>
      <c r="F59" s="105" t="s">
        <v>205</v>
      </c>
      <c r="G59" s="104">
        <f>IF(F59="Y", -1, 0)</f>
        <v>0</v>
      </c>
      <c r="H59" s="106" t="s">
        <v>205</v>
      </c>
      <c r="I59" s="104">
        <f>IF(H59="Y", -1, 0)</f>
        <v>0</v>
      </c>
      <c r="J59" s="284" t="s">
        <v>205</v>
      </c>
      <c r="K59" s="107">
        <f>IF(J59="Y", 1, 0)</f>
        <v>0</v>
      </c>
      <c r="L59" s="89"/>
      <c r="M59" s="89"/>
    </row>
    <row r="60" spans="1:13" ht="13.5" thickBot="1" x14ac:dyDescent="0.25">
      <c r="A60" s="87" t="s">
        <v>314</v>
      </c>
      <c r="B60" s="285"/>
      <c r="D60" s="286"/>
      <c r="F60" s="108"/>
      <c r="H60" s="109"/>
      <c r="J60" s="287"/>
      <c r="L60" s="89"/>
      <c r="M60" s="89"/>
    </row>
    <row r="61" spans="1:13" x14ac:dyDescent="0.2">
      <c r="A61" s="123" t="s">
        <v>315</v>
      </c>
      <c r="B61" s="276" t="s">
        <v>205</v>
      </c>
      <c r="C61" s="91">
        <f>IF(B61="Y", 2, 0)</f>
        <v>0</v>
      </c>
      <c r="D61" s="277" t="s">
        <v>205</v>
      </c>
      <c r="E61" s="91">
        <f>IF(D61="Y", 1, 0)</f>
        <v>0</v>
      </c>
      <c r="F61" s="92" t="s">
        <v>205</v>
      </c>
      <c r="G61" s="91">
        <f>IF(F61="Y", 2, 0)</f>
        <v>0</v>
      </c>
      <c r="H61" s="93" t="s">
        <v>205</v>
      </c>
      <c r="I61" s="91">
        <f>IF(H61="Y", 1, 0)</f>
        <v>0</v>
      </c>
      <c r="J61" s="278" t="s">
        <v>205</v>
      </c>
      <c r="K61" s="94">
        <f>IF(J61="Y", 1, 0)</f>
        <v>0</v>
      </c>
      <c r="L61" s="89"/>
      <c r="M61" s="89"/>
    </row>
    <row r="62" spans="1:13" x14ac:dyDescent="0.2">
      <c r="A62" s="102" t="s">
        <v>276</v>
      </c>
      <c r="B62" s="279" t="s">
        <v>205</v>
      </c>
      <c r="C62" s="96">
        <f>IF(B62="Y", 2, 0)</f>
        <v>0</v>
      </c>
      <c r="D62" s="280" t="s">
        <v>205</v>
      </c>
      <c r="E62" s="96">
        <f>IF(D62="Y", 2, 0)</f>
        <v>0</v>
      </c>
      <c r="F62" s="97" t="s">
        <v>205</v>
      </c>
      <c r="G62" s="96">
        <f>IF(F62="Y", 2, 0)</f>
        <v>0</v>
      </c>
      <c r="H62" s="98" t="s">
        <v>205</v>
      </c>
      <c r="I62" s="96">
        <f>IF(H62="Y", 2, 0)</f>
        <v>0</v>
      </c>
      <c r="J62" s="281" t="s">
        <v>205</v>
      </c>
      <c r="K62" s="99">
        <f>IF(J62="Y", 1, 0)</f>
        <v>0</v>
      </c>
      <c r="L62" s="89"/>
      <c r="M62" s="89"/>
    </row>
    <row r="63" spans="1:13" x14ac:dyDescent="0.2">
      <c r="A63" s="102" t="s">
        <v>316</v>
      </c>
      <c r="B63" s="279" t="s">
        <v>205</v>
      </c>
      <c r="C63" s="96">
        <f>IF(B63="Y", 1, 0)</f>
        <v>0</v>
      </c>
      <c r="D63" s="280" t="s">
        <v>205</v>
      </c>
      <c r="E63" s="96">
        <f>IF(D63="Y", 1, 0)</f>
        <v>0</v>
      </c>
      <c r="F63" s="97" t="s">
        <v>205</v>
      </c>
      <c r="G63" s="96">
        <f>IF(F63="Y", 1, 0)</f>
        <v>0</v>
      </c>
      <c r="H63" s="98" t="s">
        <v>205</v>
      </c>
      <c r="I63" s="96">
        <f>IF(H63="Y", 1, 0)</f>
        <v>0</v>
      </c>
      <c r="J63" s="281" t="s">
        <v>205</v>
      </c>
      <c r="K63" s="99">
        <f>IF(J63="Y", 1, 0)</f>
        <v>0</v>
      </c>
      <c r="L63" s="89"/>
      <c r="M63" s="89"/>
    </row>
    <row r="64" spans="1:13" x14ac:dyDescent="0.2">
      <c r="A64" s="102" t="s">
        <v>317</v>
      </c>
      <c r="B64" s="279" t="s">
        <v>205</v>
      </c>
      <c r="C64" s="96">
        <f>IF(B64="Y", 2, 0)</f>
        <v>0</v>
      </c>
      <c r="D64" s="280" t="s">
        <v>205</v>
      </c>
      <c r="E64" s="96">
        <f>IF(D64="Y", 2, 0)</f>
        <v>0</v>
      </c>
      <c r="F64" s="97" t="s">
        <v>205</v>
      </c>
      <c r="G64" s="96">
        <f>IF(F64="Y", 2, 0)</f>
        <v>0</v>
      </c>
      <c r="H64" s="98" t="s">
        <v>205</v>
      </c>
      <c r="I64" s="96">
        <f>IF(H64="Y", 2, 0)</f>
        <v>0</v>
      </c>
      <c r="J64" s="281" t="s">
        <v>205</v>
      </c>
      <c r="K64" s="99">
        <f>IF(J64="Y", -1, 0)</f>
        <v>0</v>
      </c>
      <c r="L64" s="89"/>
      <c r="M64" s="89"/>
    </row>
    <row r="65" spans="1:14" x14ac:dyDescent="0.2">
      <c r="A65" s="102" t="s">
        <v>305</v>
      </c>
      <c r="B65" s="279" t="s">
        <v>205</v>
      </c>
      <c r="C65" s="96">
        <f>IF(B65="Y", 1, 0)</f>
        <v>0</v>
      </c>
      <c r="D65" s="280" t="s">
        <v>205</v>
      </c>
      <c r="E65" s="96">
        <f>IF(D65="Y", 2, 0)</f>
        <v>0</v>
      </c>
      <c r="F65" s="97" t="s">
        <v>205</v>
      </c>
      <c r="G65" s="96">
        <f>IF(F65="Y", 1, 0)</f>
        <v>0</v>
      </c>
      <c r="H65" s="98" t="s">
        <v>205</v>
      </c>
      <c r="I65" s="96">
        <f>IF(H65="Y", 2, 0)</f>
        <v>0</v>
      </c>
      <c r="J65" s="281" t="s">
        <v>205</v>
      </c>
      <c r="K65" s="99">
        <f>IF(J65="Y", 1, 0)</f>
        <v>0</v>
      </c>
      <c r="L65" s="89"/>
      <c r="M65" s="89"/>
    </row>
    <row r="66" spans="1:14" x14ac:dyDescent="0.2">
      <c r="A66" s="102" t="s">
        <v>318</v>
      </c>
      <c r="B66" s="279" t="s">
        <v>205</v>
      </c>
      <c r="C66" s="96">
        <f>IF(B66="Y", 2, 0)</f>
        <v>0</v>
      </c>
      <c r="D66" s="280" t="s">
        <v>205</v>
      </c>
      <c r="E66" s="96">
        <f>IF(D66="Y", 1, 0)</f>
        <v>0</v>
      </c>
      <c r="F66" s="97" t="s">
        <v>205</v>
      </c>
      <c r="G66" s="96">
        <f>IF(F66="Y", 2, 0)</f>
        <v>0</v>
      </c>
      <c r="H66" s="98" t="s">
        <v>205</v>
      </c>
      <c r="I66" s="96">
        <f>IF(H66="Y", 1, 0)</f>
        <v>0</v>
      </c>
      <c r="J66" s="281" t="s">
        <v>205</v>
      </c>
      <c r="K66" s="99">
        <f>IF(J66="Y", 1, 0)</f>
        <v>0</v>
      </c>
      <c r="L66" s="89"/>
      <c r="M66" s="89"/>
    </row>
    <row r="67" spans="1:14" x14ac:dyDescent="0.2">
      <c r="A67" s="102" t="s">
        <v>319</v>
      </c>
      <c r="B67" s="279" t="s">
        <v>205</v>
      </c>
      <c r="C67" s="96">
        <f>IF(B67="Y", 2, 0)</f>
        <v>0</v>
      </c>
      <c r="D67" s="280" t="s">
        <v>205</v>
      </c>
      <c r="E67" s="96">
        <f>IF(D67="Y", 2, 0)</f>
        <v>0</v>
      </c>
      <c r="F67" s="97" t="s">
        <v>205</v>
      </c>
      <c r="G67" s="96">
        <f>IF(F67="Y", 2, 0)</f>
        <v>0</v>
      </c>
      <c r="H67" s="98" t="s">
        <v>205</v>
      </c>
      <c r="I67" s="96">
        <f>IF(H67="Y", 2, 0)</f>
        <v>0</v>
      </c>
      <c r="J67" s="281" t="s">
        <v>205</v>
      </c>
      <c r="K67" s="99">
        <f>IF(J67="Y", -1, 0)</f>
        <v>0</v>
      </c>
      <c r="L67" s="89"/>
      <c r="M67" s="89"/>
    </row>
    <row r="68" spans="1:14" x14ac:dyDescent="0.2">
      <c r="A68" s="102" t="s">
        <v>320</v>
      </c>
      <c r="B68" s="279" t="s">
        <v>205</v>
      </c>
      <c r="C68" s="96">
        <f>IF(B68="Y", 2, 0)</f>
        <v>0</v>
      </c>
      <c r="D68" s="280" t="s">
        <v>205</v>
      </c>
      <c r="E68" s="96">
        <f>IF(D68="Y", 2, 0)</f>
        <v>0</v>
      </c>
      <c r="F68" s="97" t="s">
        <v>205</v>
      </c>
      <c r="G68" s="96">
        <f>IF(F68="Y", 2, 0)</f>
        <v>0</v>
      </c>
      <c r="H68" s="98" t="s">
        <v>251</v>
      </c>
      <c r="I68" s="96">
        <f>IF(H68="Y", 2, 0)</f>
        <v>2</v>
      </c>
      <c r="J68" s="281" t="s">
        <v>205</v>
      </c>
      <c r="K68" s="99">
        <f>IF(J68="Y", 1, 0)</f>
        <v>0</v>
      </c>
      <c r="L68" s="89"/>
      <c r="M68" s="89"/>
    </row>
    <row r="69" spans="1:14" x14ac:dyDescent="0.2">
      <c r="A69" s="102" t="s">
        <v>321</v>
      </c>
      <c r="B69" s="279" t="s">
        <v>205</v>
      </c>
      <c r="C69" s="96">
        <f>IF(B69="Y", 2, 0)</f>
        <v>0</v>
      </c>
      <c r="D69" s="280" t="s">
        <v>205</v>
      </c>
      <c r="E69" s="96">
        <f>IF(D69="Y", 2, 0)</f>
        <v>0</v>
      </c>
      <c r="F69" s="97" t="s">
        <v>205</v>
      </c>
      <c r="G69" s="96">
        <f>IF(F69="Y", 1, 0)</f>
        <v>0</v>
      </c>
      <c r="H69" s="98" t="s">
        <v>205</v>
      </c>
      <c r="I69" s="96">
        <f>IF(H69="Y", 1, 0)</f>
        <v>0</v>
      </c>
      <c r="J69" s="281" t="s">
        <v>205</v>
      </c>
      <c r="K69" s="99">
        <f>IF(J69="Y", 1, 0)</f>
        <v>0</v>
      </c>
      <c r="L69" s="89"/>
      <c r="M69" s="89"/>
    </row>
    <row r="70" spans="1:14" x14ac:dyDescent="0.2">
      <c r="A70" s="102" t="s">
        <v>322</v>
      </c>
      <c r="B70" s="279" t="s">
        <v>205</v>
      </c>
      <c r="C70" s="96">
        <f>IF(B70="Y", 2, 0)</f>
        <v>0</v>
      </c>
      <c r="D70" s="280" t="s">
        <v>205</v>
      </c>
      <c r="E70" s="96">
        <f>IF(D70="Y", 2, 0)</f>
        <v>0</v>
      </c>
      <c r="F70" s="97" t="s">
        <v>205</v>
      </c>
      <c r="G70" s="96">
        <f>IF(F70="Y", 2, 0)</f>
        <v>0</v>
      </c>
      <c r="H70" s="98" t="s">
        <v>251</v>
      </c>
      <c r="I70" s="96">
        <f>IF(H70="Y", 2, 0)</f>
        <v>2</v>
      </c>
      <c r="J70" s="281" t="s">
        <v>205</v>
      </c>
      <c r="K70" s="99">
        <f t="shared" ref="K70:K71" si="15">IF(J70="Y", 1, 0)</f>
        <v>0</v>
      </c>
      <c r="L70" s="89"/>
      <c r="M70" s="89"/>
    </row>
    <row r="71" spans="1:14" x14ac:dyDescent="0.2">
      <c r="A71" s="102" t="s">
        <v>323</v>
      </c>
      <c r="B71" s="279" t="s">
        <v>205</v>
      </c>
      <c r="C71" s="96">
        <f>IF(B71="Y", 1, 0)</f>
        <v>0</v>
      </c>
      <c r="D71" s="280" t="s">
        <v>205</v>
      </c>
      <c r="E71" s="96">
        <f>IF(D71="Y", 2, 0)</f>
        <v>0</v>
      </c>
      <c r="F71" s="97" t="s">
        <v>205</v>
      </c>
      <c r="G71" s="96">
        <f>IF(F71="Y", 1, 0)</f>
        <v>0</v>
      </c>
      <c r="H71" s="98" t="s">
        <v>205</v>
      </c>
      <c r="I71" s="96">
        <f>IF(H71="Y", 2, 0)</f>
        <v>0</v>
      </c>
      <c r="J71" s="281" t="s">
        <v>205</v>
      </c>
      <c r="K71" s="99">
        <f t="shared" si="15"/>
        <v>0</v>
      </c>
      <c r="L71" s="89"/>
      <c r="M71" s="89"/>
    </row>
    <row r="72" spans="1:14" x14ac:dyDescent="0.2">
      <c r="A72" s="102" t="s">
        <v>324</v>
      </c>
      <c r="B72" s="279" t="s">
        <v>205</v>
      </c>
      <c r="C72" s="96">
        <f>IF(B72="Y", -1, 0)</f>
        <v>0</v>
      </c>
      <c r="D72" s="280" t="s">
        <v>205</v>
      </c>
      <c r="E72" s="96">
        <f>IF(D72="Y", -1, 0)</f>
        <v>0</v>
      </c>
      <c r="F72" s="97" t="s">
        <v>205</v>
      </c>
      <c r="G72" s="96">
        <f>IF(F72="Y", -1, 0)</f>
        <v>0</v>
      </c>
      <c r="H72" s="98" t="s">
        <v>205</v>
      </c>
      <c r="I72" s="96">
        <f>IF(H72="Y", -1, 0)</f>
        <v>0</v>
      </c>
      <c r="J72" s="281" t="s">
        <v>205</v>
      </c>
      <c r="K72" s="99">
        <f>IF(J72="Y", -1, 0)</f>
        <v>0</v>
      </c>
      <c r="L72" s="89"/>
      <c r="M72" s="89"/>
      <c r="N72" s="88"/>
    </row>
    <row r="73" spans="1:14" x14ac:dyDescent="0.2">
      <c r="A73" s="102" t="s">
        <v>325</v>
      </c>
      <c r="B73" s="279" t="s">
        <v>205</v>
      </c>
      <c r="C73" s="96">
        <f>IF(B73="Y", -1, 0)</f>
        <v>0</v>
      </c>
      <c r="D73" s="280" t="s">
        <v>205</v>
      </c>
      <c r="E73" s="96">
        <f>IF(D73="Y", -1, 0)</f>
        <v>0</v>
      </c>
      <c r="F73" s="97" t="s">
        <v>205</v>
      </c>
      <c r="G73" s="96">
        <f>IF(F73="Y", -1, 0)</f>
        <v>0</v>
      </c>
      <c r="H73" s="98" t="s">
        <v>205</v>
      </c>
      <c r="I73" s="96">
        <f>IF(H73="Y", -1, 0)</f>
        <v>0</v>
      </c>
      <c r="J73" s="281" t="s">
        <v>205</v>
      </c>
      <c r="K73" s="99">
        <f>IF(J73="Y", -1, 0)</f>
        <v>0</v>
      </c>
      <c r="L73" s="89"/>
      <c r="M73" s="89"/>
      <c r="N73" s="88"/>
    </row>
    <row r="74" spans="1:14" ht="13.5" thickBot="1" x14ac:dyDescent="0.25">
      <c r="A74" s="122" t="s">
        <v>326</v>
      </c>
      <c r="B74" s="282" t="s">
        <v>205</v>
      </c>
      <c r="C74" s="104">
        <f>IF(B74="Y", -1, 0)</f>
        <v>0</v>
      </c>
      <c r="D74" s="283" t="s">
        <v>205</v>
      </c>
      <c r="E74" s="104">
        <f>IF(D74="Y", -1, 0)</f>
        <v>0</v>
      </c>
      <c r="F74" s="105" t="s">
        <v>205</v>
      </c>
      <c r="G74" s="104">
        <f>IF(F74="Y", -1, 0)</f>
        <v>0</v>
      </c>
      <c r="H74" s="106" t="s">
        <v>205</v>
      </c>
      <c r="I74" s="104">
        <f>IF(H74="Y", -1, 0)</f>
        <v>0</v>
      </c>
      <c r="J74" s="284" t="s">
        <v>205</v>
      </c>
      <c r="K74" s="107">
        <f>IF(J74="Y", -1, 0)</f>
        <v>0</v>
      </c>
      <c r="L74" s="89"/>
      <c r="M74" s="89"/>
      <c r="N74" s="88"/>
    </row>
    <row r="75" spans="1:14" ht="13.5" thickBot="1" x14ac:dyDescent="0.25">
      <c r="A75" s="87" t="s">
        <v>327</v>
      </c>
      <c r="B75" s="285"/>
      <c r="D75" s="286"/>
      <c r="F75" s="108"/>
      <c r="H75" s="109"/>
      <c r="J75" s="287"/>
      <c r="L75" s="89"/>
      <c r="M75" s="89"/>
      <c r="N75" s="88"/>
    </row>
    <row r="76" spans="1:14" x14ac:dyDescent="0.2">
      <c r="A76" s="124" t="s">
        <v>328</v>
      </c>
      <c r="B76" s="276" t="s">
        <v>205</v>
      </c>
      <c r="C76" s="91">
        <f>IF(B76="Y", -1, 0)</f>
        <v>0</v>
      </c>
      <c r="D76" s="277" t="s">
        <v>205</v>
      </c>
      <c r="E76" s="91">
        <f>IF(D76="Y", 1, 0)</f>
        <v>0</v>
      </c>
      <c r="F76" s="92" t="s">
        <v>205</v>
      </c>
      <c r="G76" s="91">
        <f>IF(F76="Y", -1, 0)</f>
        <v>0</v>
      </c>
      <c r="H76" s="93" t="s">
        <v>205</v>
      </c>
      <c r="I76" s="91">
        <f>IF(H76="Y", 1, 0)</f>
        <v>0</v>
      </c>
      <c r="J76" s="278" t="s">
        <v>205</v>
      </c>
      <c r="K76" s="94">
        <f>IF(J76="Y", -1, 0)</f>
        <v>0</v>
      </c>
      <c r="L76" s="89"/>
      <c r="M76" s="89"/>
      <c r="N76" s="88"/>
    </row>
    <row r="77" spans="1:14" x14ac:dyDescent="0.2">
      <c r="A77" s="101" t="s">
        <v>329</v>
      </c>
      <c r="B77" s="279"/>
      <c r="C77" s="96">
        <f>IF(B77="Y", -1, 0)</f>
        <v>0</v>
      </c>
      <c r="D77" s="280"/>
      <c r="E77" s="96">
        <f>IF(D77="Y", -1, 0)</f>
        <v>0</v>
      </c>
      <c r="F77" s="97"/>
      <c r="G77" s="96">
        <f>IF(F77="Y", -1, 0)</f>
        <v>0</v>
      </c>
      <c r="H77" s="98"/>
      <c r="I77" s="96">
        <f>IF(H77="Y", -1, 0)</f>
        <v>0</v>
      </c>
      <c r="J77" s="281"/>
      <c r="K77" s="99">
        <f>IF(J77="Y", -1, 0)</f>
        <v>0</v>
      </c>
      <c r="L77" s="89"/>
      <c r="M77" s="89"/>
      <c r="N77" s="88"/>
    </row>
    <row r="78" spans="1:14" x14ac:dyDescent="0.2">
      <c r="A78" s="101" t="s">
        <v>330</v>
      </c>
      <c r="B78" s="279" t="s">
        <v>205</v>
      </c>
      <c r="C78" s="96">
        <f>IF(B78="Y", 1, 0)</f>
        <v>0</v>
      </c>
      <c r="D78" s="280" t="s">
        <v>205</v>
      </c>
      <c r="E78" s="96">
        <f>IF(D78="Y", 1, 0)</f>
        <v>0</v>
      </c>
      <c r="F78" s="97" t="s">
        <v>205</v>
      </c>
      <c r="G78" s="96">
        <f>IF(F78="Y", 1, 0)</f>
        <v>0</v>
      </c>
      <c r="H78" s="98" t="s">
        <v>205</v>
      </c>
      <c r="I78" s="96">
        <f>IF(H78="Y", 1, 0)</f>
        <v>0</v>
      </c>
      <c r="J78" s="281" t="s">
        <v>205</v>
      </c>
      <c r="K78" s="99">
        <f>IF(J78="Y", 1, 0)</f>
        <v>0</v>
      </c>
      <c r="L78" s="89"/>
      <c r="M78" s="89"/>
      <c r="N78" s="88"/>
    </row>
    <row r="79" spans="1:14" x14ac:dyDescent="0.2">
      <c r="A79" s="101" t="s">
        <v>331</v>
      </c>
      <c r="B79" s="279" t="s">
        <v>205</v>
      </c>
      <c r="C79" s="96">
        <f>IF(B79="Y", 2, 0)</f>
        <v>0</v>
      </c>
      <c r="D79" s="280" t="s">
        <v>205</v>
      </c>
      <c r="E79" s="96">
        <f>IF(D79="Y", 2, 0)</f>
        <v>0</v>
      </c>
      <c r="F79" s="97" t="s">
        <v>205</v>
      </c>
      <c r="G79" s="96">
        <f>IF(F79="Y", 2, 0)</f>
        <v>0</v>
      </c>
      <c r="H79" s="98" t="s">
        <v>205</v>
      </c>
      <c r="I79" s="96">
        <f>IF(H79="Y", 2, 0)</f>
        <v>0</v>
      </c>
      <c r="J79" s="281" t="s">
        <v>205</v>
      </c>
      <c r="K79" s="99">
        <f>IF(J79="Y", 2, 0)</f>
        <v>0</v>
      </c>
      <c r="L79" s="89"/>
      <c r="M79" s="89"/>
      <c r="N79" s="88"/>
    </row>
    <row r="80" spans="1:14" x14ac:dyDescent="0.2">
      <c r="A80" s="101" t="s">
        <v>332</v>
      </c>
      <c r="B80" s="279" t="s">
        <v>205</v>
      </c>
      <c r="C80" s="96">
        <f>IF(B80="Y", 1, 0)</f>
        <v>0</v>
      </c>
      <c r="D80" s="280" t="s">
        <v>205</v>
      </c>
      <c r="E80" s="96">
        <f>IF(D80="Y", 1, 0)</f>
        <v>0</v>
      </c>
      <c r="F80" s="97" t="s">
        <v>205</v>
      </c>
      <c r="G80" s="96">
        <f>IF(F80="Y", 1, 0)</f>
        <v>0</v>
      </c>
      <c r="H80" s="98" t="s">
        <v>205</v>
      </c>
      <c r="I80" s="96">
        <f>IF(H80="Y", 1, 0)</f>
        <v>0</v>
      </c>
      <c r="J80" s="281" t="s">
        <v>205</v>
      </c>
      <c r="K80" s="99">
        <f>IF(J80="Y", 1, 0)</f>
        <v>0</v>
      </c>
      <c r="L80" s="89"/>
      <c r="M80" s="89"/>
      <c r="N80" s="88"/>
    </row>
    <row r="81" spans="1:14" x14ac:dyDescent="0.2">
      <c r="A81" s="101" t="s">
        <v>333</v>
      </c>
      <c r="B81" s="279" t="s">
        <v>205</v>
      </c>
      <c r="C81" s="96">
        <f>IF(B81="Y", 1, 0)</f>
        <v>0</v>
      </c>
      <c r="D81" s="280" t="s">
        <v>205</v>
      </c>
      <c r="E81" s="96">
        <f>IF(D81="Y", 1, 0)</f>
        <v>0</v>
      </c>
      <c r="F81" s="97" t="s">
        <v>205</v>
      </c>
      <c r="G81" s="96">
        <f>IF(F81="Y", 1, 0)</f>
        <v>0</v>
      </c>
      <c r="H81" s="98" t="s">
        <v>205</v>
      </c>
      <c r="I81" s="96">
        <f>IF(H81="Y", 1, 0)</f>
        <v>0</v>
      </c>
      <c r="J81" s="281" t="s">
        <v>205</v>
      </c>
      <c r="K81" s="99">
        <f>IF(J81="Y", -1, 0)</f>
        <v>0</v>
      </c>
      <c r="L81" s="89"/>
      <c r="M81" s="89"/>
      <c r="N81" s="88"/>
    </row>
    <row r="82" spans="1:14" x14ac:dyDescent="0.2">
      <c r="A82" s="125" t="s">
        <v>334</v>
      </c>
      <c r="B82" s="279" t="s">
        <v>205</v>
      </c>
      <c r="C82" s="96">
        <f>IF(B82="Y", 1, 0)</f>
        <v>0</v>
      </c>
      <c r="D82" s="280" t="s">
        <v>205</v>
      </c>
      <c r="E82" s="96">
        <f>IF(D82="Y", 1, 0)</f>
        <v>0</v>
      </c>
      <c r="F82" s="97" t="s">
        <v>205</v>
      </c>
      <c r="G82" s="96">
        <f>IF(F82="Y", 1, 0)</f>
        <v>0</v>
      </c>
      <c r="H82" s="98" t="s">
        <v>205</v>
      </c>
      <c r="I82" s="96">
        <f>IF(H82="Y", 1, 0)</f>
        <v>0</v>
      </c>
      <c r="J82" s="281" t="s">
        <v>205</v>
      </c>
      <c r="K82" s="99">
        <f>IF(J82="Y", 2, 0)</f>
        <v>0</v>
      </c>
      <c r="L82" s="89"/>
      <c r="M82" s="89"/>
      <c r="N82" s="88"/>
    </row>
    <row r="83" spans="1:14" ht="13.5" thickBot="1" x14ac:dyDescent="0.25">
      <c r="A83" s="114" t="s">
        <v>335</v>
      </c>
      <c r="B83" s="291" t="s">
        <v>205</v>
      </c>
      <c r="C83" s="115">
        <f>IF(B83="Y", 1, 0)</f>
        <v>0</v>
      </c>
      <c r="D83" s="292" t="s">
        <v>205</v>
      </c>
      <c r="E83" s="115">
        <f>IF(D83="Y", 1, 0)</f>
        <v>0</v>
      </c>
      <c r="F83" s="116" t="s">
        <v>205</v>
      </c>
      <c r="G83" s="115">
        <f>IF(F83="Y", 1, 0)</f>
        <v>0</v>
      </c>
      <c r="H83" s="117" t="s">
        <v>251</v>
      </c>
      <c r="I83" s="115">
        <f>IF(H83="Y", 1, 0)</f>
        <v>1</v>
      </c>
      <c r="J83" s="293" t="s">
        <v>205</v>
      </c>
      <c r="K83" s="294">
        <f>IF(J83="Y", 2, 0)</f>
        <v>0</v>
      </c>
      <c r="L83" s="89"/>
      <c r="M83" s="89"/>
      <c r="N83" s="88"/>
    </row>
    <row r="84" spans="1:14" ht="14.25" thickTop="1" thickBot="1" x14ac:dyDescent="0.25">
      <c r="A84" s="126" t="s">
        <v>336</v>
      </c>
      <c r="B84" s="299" t="s">
        <v>205</v>
      </c>
      <c r="C84" s="127">
        <f>IF(B84="Y", 1, 0)</f>
        <v>0</v>
      </c>
      <c r="D84" s="300" t="s">
        <v>205</v>
      </c>
      <c r="E84" s="127">
        <f>IF(D84="Y", 1, 0)</f>
        <v>0</v>
      </c>
      <c r="F84" s="128" t="s">
        <v>205</v>
      </c>
      <c r="G84" s="127">
        <f>IF(F84="Y", 1, 0)</f>
        <v>0</v>
      </c>
      <c r="H84" s="129" t="s">
        <v>205</v>
      </c>
      <c r="I84" s="127">
        <f>IF(H84="Y", 1, 0)</f>
        <v>0</v>
      </c>
      <c r="J84" s="301" t="s">
        <v>205</v>
      </c>
      <c r="K84" s="302">
        <f>IF(J84="Y", 1, 0)</f>
        <v>0</v>
      </c>
      <c r="L84" s="89"/>
      <c r="M84" s="89"/>
      <c r="N84" s="88"/>
    </row>
    <row r="85" spans="1:14" ht="13.5" thickBot="1" x14ac:dyDescent="0.25">
      <c r="A85" s="87" t="s">
        <v>337</v>
      </c>
      <c r="B85" s="285"/>
      <c r="D85" s="286"/>
      <c r="F85" s="108"/>
      <c r="H85" s="109"/>
      <c r="J85" s="287"/>
      <c r="L85" s="89"/>
      <c r="M85" s="89"/>
      <c r="N85" s="88"/>
    </row>
    <row r="86" spans="1:14" x14ac:dyDescent="0.2">
      <c r="A86" s="90" t="s">
        <v>338</v>
      </c>
      <c r="B86" s="276"/>
      <c r="C86" s="91"/>
      <c r="D86" s="277"/>
      <c r="E86" s="91"/>
      <c r="F86" s="92"/>
      <c r="G86" s="91"/>
      <c r="H86" s="93"/>
      <c r="I86" s="91"/>
      <c r="J86" s="278"/>
      <c r="K86" s="94"/>
      <c r="L86" s="89"/>
      <c r="M86" s="89"/>
      <c r="N86" s="88"/>
    </row>
    <row r="87" spans="1:14" x14ac:dyDescent="0.2">
      <c r="A87" s="101" t="s">
        <v>339</v>
      </c>
      <c r="B87" s="279" t="s">
        <v>205</v>
      </c>
      <c r="C87" s="96">
        <f>IF(B87="Y", 2, 0)</f>
        <v>0</v>
      </c>
      <c r="D87" s="280" t="s">
        <v>205</v>
      </c>
      <c r="E87" s="96">
        <f>IF(D87="Y", 2, 0)</f>
        <v>0</v>
      </c>
      <c r="F87" s="97" t="s">
        <v>205</v>
      </c>
      <c r="G87" s="96">
        <f>IF(F87="Y", 2, 0)</f>
        <v>0</v>
      </c>
      <c r="H87" s="98" t="s">
        <v>205</v>
      </c>
      <c r="I87" s="96">
        <f>IF(H87="Y", 2, 0)</f>
        <v>0</v>
      </c>
      <c r="J87" s="281" t="s">
        <v>205</v>
      </c>
      <c r="K87" s="99">
        <f>IF(J87="Y", 2, 0)</f>
        <v>0</v>
      </c>
      <c r="L87" s="89"/>
      <c r="M87" s="89"/>
      <c r="N87" s="88"/>
    </row>
    <row r="88" spans="1:14" x14ac:dyDescent="0.2">
      <c r="A88" s="101" t="s">
        <v>340</v>
      </c>
      <c r="B88" s="279" t="s">
        <v>205</v>
      </c>
      <c r="C88" s="96">
        <f>IF(B88="Y", 1, 0)</f>
        <v>0</v>
      </c>
      <c r="D88" s="280" t="s">
        <v>205</v>
      </c>
      <c r="E88" s="96">
        <f>IF(D88="Y", 1, 0)</f>
        <v>0</v>
      </c>
      <c r="F88" s="97" t="s">
        <v>205</v>
      </c>
      <c r="G88" s="96">
        <f>IF(F88="Y", 1, 0)</f>
        <v>0</v>
      </c>
      <c r="H88" s="98" t="s">
        <v>205</v>
      </c>
      <c r="I88" s="96">
        <f>IF(H88="Y", 1, 0)</f>
        <v>0</v>
      </c>
      <c r="J88" s="281" t="s">
        <v>205</v>
      </c>
      <c r="K88" s="99">
        <f>IF(J88="Y", 1, 0)</f>
        <v>0</v>
      </c>
      <c r="L88" s="89"/>
      <c r="M88" s="89"/>
      <c r="N88" s="88"/>
    </row>
    <row r="89" spans="1:14" x14ac:dyDescent="0.2">
      <c r="A89" s="101" t="s">
        <v>341</v>
      </c>
      <c r="B89" s="279" t="s">
        <v>205</v>
      </c>
      <c r="C89" s="96">
        <f>IF(B89="Y", 1, 0)</f>
        <v>0</v>
      </c>
      <c r="D89" s="280" t="s">
        <v>205</v>
      </c>
      <c r="E89" s="96">
        <f>IF(D89="Y", 1, 0)</f>
        <v>0</v>
      </c>
      <c r="F89" s="97" t="s">
        <v>205</v>
      </c>
      <c r="G89" s="96">
        <f>IF(F89="Y", 1, 0)</f>
        <v>0</v>
      </c>
      <c r="H89" s="98" t="s">
        <v>205</v>
      </c>
      <c r="I89" s="96">
        <f>IF(H89="Y", 1, 0)</f>
        <v>0</v>
      </c>
      <c r="J89" s="281" t="s">
        <v>205</v>
      </c>
      <c r="K89" s="99">
        <f>IF(J89="Y", 1, 0)</f>
        <v>0</v>
      </c>
      <c r="L89" s="89"/>
      <c r="M89" s="89"/>
      <c r="N89" s="88"/>
    </row>
    <row r="90" spans="1:14" x14ac:dyDescent="0.2">
      <c r="A90" s="101" t="s">
        <v>342</v>
      </c>
      <c r="B90" s="279" t="s">
        <v>205</v>
      </c>
      <c r="C90" s="96">
        <f>IF(B90="Y", 2, 0)</f>
        <v>0</v>
      </c>
      <c r="D90" s="280" t="s">
        <v>205</v>
      </c>
      <c r="E90" s="96">
        <f>IF(D90="Y", 2, 0)</f>
        <v>0</v>
      </c>
      <c r="F90" s="97" t="s">
        <v>205</v>
      </c>
      <c r="G90" s="96">
        <f>IF(F90="Y", 2, 0)</f>
        <v>0</v>
      </c>
      <c r="H90" s="98" t="s">
        <v>205</v>
      </c>
      <c r="I90" s="96">
        <f>IF(H90="Y", 2, 0)</f>
        <v>0</v>
      </c>
      <c r="J90" s="281" t="s">
        <v>205</v>
      </c>
      <c r="K90" s="99">
        <f>IF(J90="Y", 2, 0)</f>
        <v>0</v>
      </c>
      <c r="L90" s="89"/>
      <c r="M90" s="89"/>
      <c r="N90" s="88"/>
    </row>
    <row r="91" spans="1:14" ht="13.5" thickBot="1" x14ac:dyDescent="0.25">
      <c r="A91" s="114" t="s">
        <v>343</v>
      </c>
      <c r="B91" s="291" t="s">
        <v>205</v>
      </c>
      <c r="C91" s="115">
        <f>IF(B91="Y", 1, 0)</f>
        <v>0</v>
      </c>
      <c r="D91" s="292" t="s">
        <v>205</v>
      </c>
      <c r="E91" s="115">
        <f>IF(D91="Y", 1, 0)</f>
        <v>0</v>
      </c>
      <c r="F91" s="116" t="s">
        <v>205</v>
      </c>
      <c r="G91" s="115">
        <f>IF(F91="Y", 1, 0)</f>
        <v>0</v>
      </c>
      <c r="H91" s="117" t="s">
        <v>205</v>
      </c>
      <c r="I91" s="115">
        <f>IF(H91="Y", 1, 0)</f>
        <v>0</v>
      </c>
      <c r="J91" s="293" t="s">
        <v>205</v>
      </c>
      <c r="K91" s="294">
        <f>IF(J91="Y", 1, 0)</f>
        <v>0</v>
      </c>
      <c r="L91" s="89"/>
      <c r="M91" s="89"/>
    </row>
    <row r="92" spans="1:14" ht="13.5" thickTop="1" x14ac:dyDescent="0.2">
      <c r="A92" s="130" t="s">
        <v>344</v>
      </c>
      <c r="B92" s="295"/>
      <c r="C92" s="119"/>
      <c r="D92" s="296"/>
      <c r="E92" s="119"/>
      <c r="F92" s="120"/>
      <c r="G92" s="119"/>
      <c r="H92" s="121"/>
      <c r="I92" s="119"/>
      <c r="J92" s="297"/>
      <c r="K92" s="298"/>
      <c r="L92" s="89"/>
      <c r="M92" s="89"/>
    </row>
    <row r="93" spans="1:14" x14ac:dyDescent="0.2">
      <c r="A93" s="101" t="s">
        <v>345</v>
      </c>
      <c r="B93" s="279" t="s">
        <v>205</v>
      </c>
      <c r="C93" s="96">
        <f>IF(B93="Y", 2, 0)</f>
        <v>0</v>
      </c>
      <c r="D93" s="280" t="s">
        <v>205</v>
      </c>
      <c r="E93" s="96">
        <f>IF(D93="Y", 2, 0)</f>
        <v>0</v>
      </c>
      <c r="F93" s="97" t="s">
        <v>205</v>
      </c>
      <c r="G93" s="96">
        <f>IF(F93="Y", 2, 0)</f>
        <v>0</v>
      </c>
      <c r="H93" s="98" t="s">
        <v>205</v>
      </c>
      <c r="I93" s="96">
        <f>IF(H93="Y", 2, 0)</f>
        <v>0</v>
      </c>
      <c r="J93" s="281" t="s">
        <v>205</v>
      </c>
      <c r="K93" s="99">
        <f>IF(J93="Y", 2, 0)</f>
        <v>0</v>
      </c>
      <c r="L93" s="89"/>
      <c r="M93" s="89"/>
    </row>
    <row r="94" spans="1:14" x14ac:dyDescent="0.2">
      <c r="A94" s="101" t="s">
        <v>346</v>
      </c>
      <c r="B94" s="279" t="s">
        <v>205</v>
      </c>
      <c r="C94" s="96">
        <f>IF(B94="Y", 2, 0)</f>
        <v>0</v>
      </c>
      <c r="D94" s="280" t="s">
        <v>205</v>
      </c>
      <c r="E94" s="96">
        <f>IF(D94="Y", 2, 0)</f>
        <v>0</v>
      </c>
      <c r="F94" s="97" t="s">
        <v>205</v>
      </c>
      <c r="G94" s="96">
        <f>IF(F94="Y", 2, 0)</f>
        <v>0</v>
      </c>
      <c r="H94" s="98" t="s">
        <v>205</v>
      </c>
      <c r="I94" s="96">
        <f>IF(H94="Y", 2, 0)</f>
        <v>0</v>
      </c>
      <c r="J94" s="281" t="s">
        <v>205</v>
      </c>
      <c r="K94" s="99">
        <f>IF(J94="Y", 2, 0)</f>
        <v>0</v>
      </c>
      <c r="L94" s="89"/>
      <c r="M94" s="89"/>
      <c r="N94" s="88"/>
    </row>
    <row r="95" spans="1:14" x14ac:dyDescent="0.2">
      <c r="A95" s="101" t="s">
        <v>347</v>
      </c>
      <c r="B95" s="279" t="s">
        <v>205</v>
      </c>
      <c r="C95" s="96">
        <f>IF(B95="Y", 1, 0)</f>
        <v>0</v>
      </c>
      <c r="D95" s="280" t="s">
        <v>205</v>
      </c>
      <c r="E95" s="96">
        <f>IF(D95="Y", 1, 0)</f>
        <v>0</v>
      </c>
      <c r="F95" s="97" t="s">
        <v>205</v>
      </c>
      <c r="G95" s="96">
        <f>IF(F95="Y", 1, 0)</f>
        <v>0</v>
      </c>
      <c r="H95" s="98" t="s">
        <v>205</v>
      </c>
      <c r="I95" s="96">
        <f>IF(H95="Y", 1, 0)</f>
        <v>0</v>
      </c>
      <c r="J95" s="281" t="s">
        <v>205</v>
      </c>
      <c r="K95" s="99">
        <f>IF(J95="Y", 1, 0)</f>
        <v>0</v>
      </c>
      <c r="L95" s="89"/>
      <c r="M95" s="89"/>
    </row>
    <row r="96" spans="1:14" ht="13.5" thickBot="1" x14ac:dyDescent="0.25">
      <c r="A96" s="103" t="s">
        <v>348</v>
      </c>
      <c r="B96" s="282" t="s">
        <v>205</v>
      </c>
      <c r="C96" s="104">
        <f>IF(B96="Y", -1, 0)</f>
        <v>0</v>
      </c>
      <c r="D96" s="283" t="s">
        <v>205</v>
      </c>
      <c r="E96" s="104">
        <f>IF(D96="Y", 1, 0)</f>
        <v>0</v>
      </c>
      <c r="F96" s="105" t="s">
        <v>205</v>
      </c>
      <c r="G96" s="104">
        <f>IF(F96="Y", -1, 0)</f>
        <v>0</v>
      </c>
      <c r="H96" s="106" t="s">
        <v>205</v>
      </c>
      <c r="I96" s="104">
        <f>IF(H96="Y", 1, 0)</f>
        <v>0</v>
      </c>
      <c r="J96" s="284" t="s">
        <v>205</v>
      </c>
      <c r="K96" s="107">
        <f>IF(J96="Y", 1, 0)</f>
        <v>0</v>
      </c>
      <c r="L96" s="89"/>
      <c r="M96" s="89"/>
    </row>
    <row r="97" spans="1:13" ht="13.5" thickBot="1" x14ac:dyDescent="0.25">
      <c r="A97" s="131" t="s">
        <v>349</v>
      </c>
      <c r="B97" s="285"/>
      <c r="D97" s="286"/>
      <c r="F97" s="108"/>
      <c r="H97" s="109"/>
      <c r="J97" s="287"/>
      <c r="L97" s="89"/>
      <c r="M97" s="89"/>
    </row>
    <row r="98" spans="1:13" x14ac:dyDescent="0.2">
      <c r="A98" s="90" t="s">
        <v>350</v>
      </c>
      <c r="B98" s="276"/>
      <c r="C98" s="91"/>
      <c r="D98" s="277"/>
      <c r="E98" s="91"/>
      <c r="F98" s="92"/>
      <c r="G98" s="91"/>
      <c r="H98" s="93"/>
      <c r="I98" s="91"/>
      <c r="J98" s="278"/>
      <c r="K98" s="94"/>
      <c r="L98" s="89"/>
      <c r="M98" s="89"/>
    </row>
    <row r="99" spans="1:13" x14ac:dyDescent="0.2">
      <c r="A99" s="101" t="s">
        <v>351</v>
      </c>
      <c r="B99" s="279" t="s">
        <v>205</v>
      </c>
      <c r="C99" s="96">
        <f>IF(B99="Y", 1, 0)</f>
        <v>0</v>
      </c>
      <c r="D99" s="280" t="s">
        <v>205</v>
      </c>
      <c r="E99" s="96">
        <f>IF(D99="Y", 1, 0)</f>
        <v>0</v>
      </c>
      <c r="F99" s="97" t="s">
        <v>205</v>
      </c>
      <c r="G99" s="96">
        <f>IF(F99="Y", 1, 0)</f>
        <v>0</v>
      </c>
      <c r="H99" s="98" t="s">
        <v>205</v>
      </c>
      <c r="I99" s="96">
        <f>IF(H99="Y", 1, 0)</f>
        <v>0</v>
      </c>
      <c r="J99" s="281" t="s">
        <v>205</v>
      </c>
      <c r="K99" s="99">
        <f t="shared" ref="K99:K104" si="16">IF(J99="Y", 1, 0)</f>
        <v>0</v>
      </c>
      <c r="L99" s="89"/>
      <c r="M99" s="89"/>
    </row>
    <row r="100" spans="1:13" x14ac:dyDescent="0.2">
      <c r="A100" s="101" t="s">
        <v>352</v>
      </c>
      <c r="B100" s="279" t="s">
        <v>205</v>
      </c>
      <c r="C100" s="96">
        <f>IF(B100="Y", 2, 0)</f>
        <v>0</v>
      </c>
      <c r="D100" s="280" t="s">
        <v>205</v>
      </c>
      <c r="E100" s="96">
        <f>IF(D100="Y", 1, 0)</f>
        <v>0</v>
      </c>
      <c r="F100" s="97" t="s">
        <v>205</v>
      </c>
      <c r="G100" s="96">
        <f>IF(F100="Y", 2, 0)</f>
        <v>0</v>
      </c>
      <c r="H100" s="98" t="s">
        <v>205</v>
      </c>
      <c r="I100" s="96">
        <f>IF(H100="Y", 1, 0)</f>
        <v>0</v>
      </c>
      <c r="J100" s="281" t="s">
        <v>205</v>
      </c>
      <c r="K100" s="99">
        <f t="shared" si="16"/>
        <v>0</v>
      </c>
      <c r="L100" s="89"/>
      <c r="M100" s="89"/>
    </row>
    <row r="101" spans="1:13" x14ac:dyDescent="0.2">
      <c r="A101" s="101" t="s">
        <v>353</v>
      </c>
      <c r="B101" s="279" t="s">
        <v>205</v>
      </c>
      <c r="C101" s="96">
        <f>IF(B101="Y", 2, 0)</f>
        <v>0</v>
      </c>
      <c r="D101" s="280" t="s">
        <v>205</v>
      </c>
      <c r="E101" s="96">
        <f>IF(D101="Y", 2, 0)</f>
        <v>0</v>
      </c>
      <c r="F101" s="97" t="s">
        <v>205</v>
      </c>
      <c r="G101" s="96">
        <f>IF(F101="Y", 2, 0)</f>
        <v>0</v>
      </c>
      <c r="H101" s="98" t="s">
        <v>205</v>
      </c>
      <c r="I101" s="96">
        <f>IF(H101="Y", 2, 0)</f>
        <v>0</v>
      </c>
      <c r="J101" s="281" t="s">
        <v>205</v>
      </c>
      <c r="K101" s="99">
        <f t="shared" si="16"/>
        <v>0</v>
      </c>
      <c r="L101" s="89"/>
      <c r="M101" s="89"/>
    </row>
    <row r="102" spans="1:13" ht="13.5" thickBot="1" x14ac:dyDescent="0.25">
      <c r="A102" s="103" t="s">
        <v>354</v>
      </c>
      <c r="B102" s="282" t="s">
        <v>205</v>
      </c>
      <c r="C102" s="104">
        <f>IF(B102="Y", 1, 0)</f>
        <v>0</v>
      </c>
      <c r="D102" s="283" t="s">
        <v>205</v>
      </c>
      <c r="E102" s="104">
        <f>IF(D102="Y", 1, 0)</f>
        <v>0</v>
      </c>
      <c r="F102" s="105" t="s">
        <v>205</v>
      </c>
      <c r="G102" s="104">
        <f>IF(F102="Y", 1, 0)</f>
        <v>0</v>
      </c>
      <c r="H102" s="106" t="s">
        <v>205</v>
      </c>
      <c r="I102" s="104">
        <f>IF(H102="Y", 1, 0)</f>
        <v>0</v>
      </c>
      <c r="J102" s="284" t="s">
        <v>205</v>
      </c>
      <c r="K102" s="107">
        <f t="shared" si="16"/>
        <v>0</v>
      </c>
      <c r="L102" s="89"/>
      <c r="M102" s="89"/>
    </row>
    <row r="103" spans="1:13" x14ac:dyDescent="0.2">
      <c r="A103" s="118" t="s">
        <v>355</v>
      </c>
      <c r="B103" s="295" t="s">
        <v>205</v>
      </c>
      <c r="C103" s="119">
        <f>IF(B103="Y", 2, 0)</f>
        <v>0</v>
      </c>
      <c r="D103" s="296" t="s">
        <v>205</v>
      </c>
      <c r="E103" s="119">
        <f>IF(D103="Y", 1, 0)</f>
        <v>0</v>
      </c>
      <c r="F103" s="120" t="s">
        <v>205</v>
      </c>
      <c r="G103" s="119">
        <f>IF(F103="Y", 2, 0)</f>
        <v>0</v>
      </c>
      <c r="H103" s="121" t="s">
        <v>205</v>
      </c>
      <c r="I103" s="119">
        <f>IF(H103="Y", 1, 0)</f>
        <v>0</v>
      </c>
      <c r="J103" s="297" t="s">
        <v>205</v>
      </c>
      <c r="K103" s="298">
        <f t="shared" si="16"/>
        <v>0</v>
      </c>
      <c r="L103" s="89"/>
      <c r="M103" s="89"/>
    </row>
    <row r="104" spans="1:13" x14ac:dyDescent="0.2">
      <c r="A104" s="102" t="s">
        <v>356</v>
      </c>
      <c r="B104" s="279" t="s">
        <v>205</v>
      </c>
      <c r="C104" s="96">
        <f>IF(B104="Y", 2, 0)</f>
        <v>0</v>
      </c>
      <c r="D104" s="280" t="s">
        <v>205</v>
      </c>
      <c r="E104" s="96">
        <f>IF(D104="Y", 2, 0)</f>
        <v>0</v>
      </c>
      <c r="F104" s="97" t="s">
        <v>205</v>
      </c>
      <c r="G104" s="96">
        <f>IF(F104="Y", 2, 0)</f>
        <v>0</v>
      </c>
      <c r="H104" s="98" t="s">
        <v>205</v>
      </c>
      <c r="I104" s="96">
        <f>IF(H104="Y", 2, 0)</f>
        <v>0</v>
      </c>
      <c r="J104" s="281" t="s">
        <v>205</v>
      </c>
      <c r="K104" s="99">
        <f t="shared" si="16"/>
        <v>0</v>
      </c>
      <c r="L104" s="89"/>
      <c r="M104" s="89"/>
    </row>
    <row r="105" spans="1:13" x14ac:dyDescent="0.2">
      <c r="A105" s="102" t="s">
        <v>357</v>
      </c>
      <c r="B105" s="279" t="s">
        <v>205</v>
      </c>
      <c r="C105" s="96">
        <f>IF(B105="Y", 2, 0)</f>
        <v>0</v>
      </c>
      <c r="D105" s="280" t="s">
        <v>205</v>
      </c>
      <c r="E105" s="96">
        <f>IF(D105="Y", 1, 0)</f>
        <v>0</v>
      </c>
      <c r="F105" s="97" t="s">
        <v>205</v>
      </c>
      <c r="G105" s="96">
        <f>IF(F105="Y", 2, 0)</f>
        <v>0</v>
      </c>
      <c r="H105" s="98" t="s">
        <v>205</v>
      </c>
      <c r="I105" s="96">
        <f>IF(H105="Y", 1, 0)</f>
        <v>0</v>
      </c>
      <c r="J105" s="281" t="s">
        <v>205</v>
      </c>
      <c r="K105" s="99">
        <f>IF(J105="Y", 2, 0)</f>
        <v>0</v>
      </c>
      <c r="L105" s="89"/>
      <c r="M105" s="89"/>
    </row>
    <row r="106" spans="1:13" x14ac:dyDescent="0.2">
      <c r="A106" s="102" t="s">
        <v>358</v>
      </c>
      <c r="B106" s="279" t="s">
        <v>205</v>
      </c>
      <c r="C106" s="96" t="s">
        <v>359</v>
      </c>
      <c r="D106" s="280" t="s">
        <v>205</v>
      </c>
      <c r="E106" s="96" t="s">
        <v>359</v>
      </c>
      <c r="F106" s="97" t="s">
        <v>205</v>
      </c>
      <c r="G106" s="96" t="s">
        <v>359</v>
      </c>
      <c r="H106" s="98" t="s">
        <v>205</v>
      </c>
      <c r="I106" s="96" t="s">
        <v>359</v>
      </c>
      <c r="J106" s="281" t="s">
        <v>205</v>
      </c>
      <c r="K106" s="99">
        <f>IF(J106="Y", -1, 0)</f>
        <v>0</v>
      </c>
      <c r="L106" s="89"/>
      <c r="M106" s="89"/>
    </row>
    <row r="107" spans="1:13" x14ac:dyDescent="0.2">
      <c r="A107" s="102" t="s">
        <v>360</v>
      </c>
      <c r="B107" s="279" t="s">
        <v>205</v>
      </c>
      <c r="C107" s="96">
        <f>IF(B107="Y", 2, 0)</f>
        <v>0</v>
      </c>
      <c r="D107" s="280" t="s">
        <v>205</v>
      </c>
      <c r="E107" s="96">
        <f>IF(D107="Y", 2, 0)</f>
        <v>0</v>
      </c>
      <c r="F107" s="97" t="s">
        <v>205</v>
      </c>
      <c r="G107" s="96">
        <f>IF(F107="Y", 1, 0)</f>
        <v>0</v>
      </c>
      <c r="H107" s="98" t="s">
        <v>205</v>
      </c>
      <c r="I107" s="96">
        <f>IF(H107="Y", 1, 0)</f>
        <v>0</v>
      </c>
      <c r="J107" s="281" t="s">
        <v>205</v>
      </c>
      <c r="K107" s="99">
        <f>IF(J107="Y", 1, 0)</f>
        <v>0</v>
      </c>
      <c r="L107" s="89"/>
      <c r="M107" s="89"/>
    </row>
    <row r="108" spans="1:13" x14ac:dyDescent="0.2">
      <c r="A108" s="102" t="s">
        <v>361</v>
      </c>
      <c r="B108" s="279" t="s">
        <v>205</v>
      </c>
      <c r="C108" s="96">
        <f>IF(B108="Y", 2, 0)</f>
        <v>0</v>
      </c>
      <c r="D108" s="280" t="s">
        <v>205</v>
      </c>
      <c r="E108" s="96">
        <f>IF(D108="Y", 2, 0)</f>
        <v>0</v>
      </c>
      <c r="F108" s="97" t="s">
        <v>205</v>
      </c>
      <c r="G108" s="96">
        <f>IF(F108="Y", 1, 0)</f>
        <v>0</v>
      </c>
      <c r="H108" s="98" t="s">
        <v>205</v>
      </c>
      <c r="I108" s="96">
        <f>IF(H108="Y", 1, 0)</f>
        <v>0</v>
      </c>
      <c r="J108" s="281" t="s">
        <v>205</v>
      </c>
      <c r="K108" s="99">
        <f>IF(J108="Y", 1, 0)</f>
        <v>0</v>
      </c>
      <c r="L108" s="89"/>
      <c r="M108" s="89"/>
    </row>
    <row r="109" spans="1:13" ht="13.5" thickBot="1" x14ac:dyDescent="0.25">
      <c r="A109" s="122" t="s">
        <v>362</v>
      </c>
      <c r="B109" s="282" t="s">
        <v>205</v>
      </c>
      <c r="C109" s="104">
        <f>IF(B109="Y", 1, 0)</f>
        <v>0</v>
      </c>
      <c r="D109" s="283" t="s">
        <v>205</v>
      </c>
      <c r="E109" s="104">
        <f>IF(D109="Y", 1, 0)</f>
        <v>0</v>
      </c>
      <c r="F109" s="105" t="s">
        <v>205</v>
      </c>
      <c r="G109" s="104">
        <f>IF(F109="Y", 1, 0)</f>
        <v>0</v>
      </c>
      <c r="H109" s="106" t="s">
        <v>205</v>
      </c>
      <c r="I109" s="104">
        <f>IF(H109="Y", 1, 0)</f>
        <v>0</v>
      </c>
      <c r="J109" s="284" t="s">
        <v>205</v>
      </c>
      <c r="K109" s="107">
        <f>IF(J109="Y", 2, 0)</f>
        <v>0</v>
      </c>
      <c r="L109" s="89"/>
      <c r="M109" s="89"/>
    </row>
    <row r="110" spans="1:13" ht="13.5" thickBot="1" x14ac:dyDescent="0.25">
      <c r="A110" s="131" t="s">
        <v>363</v>
      </c>
      <c r="B110" s="285"/>
      <c r="D110" s="286"/>
      <c r="F110" s="108"/>
      <c r="H110" s="109"/>
      <c r="J110" s="287"/>
      <c r="L110" s="89"/>
      <c r="M110" s="89"/>
    </row>
    <row r="111" spans="1:13" x14ac:dyDescent="0.2">
      <c r="A111" s="113" t="s">
        <v>364</v>
      </c>
      <c r="B111" s="276" t="s">
        <v>205</v>
      </c>
      <c r="C111" s="91">
        <f>IF(B111="Y", -1, 0)</f>
        <v>0</v>
      </c>
      <c r="D111" s="277" t="s">
        <v>205</v>
      </c>
      <c r="E111" s="91">
        <f>IF(D111="Y", -1, 0)</f>
        <v>0</v>
      </c>
      <c r="F111" s="92" t="s">
        <v>205</v>
      </c>
      <c r="G111" s="91">
        <f t="shared" ref="G111:G126" si="17">IF(F111="Y", 1, 0)</f>
        <v>0</v>
      </c>
      <c r="H111" s="93" t="s">
        <v>205</v>
      </c>
      <c r="I111" s="91">
        <f>IF(H111="Y", -1, 0)</f>
        <v>0</v>
      </c>
      <c r="J111" s="278" t="s">
        <v>205</v>
      </c>
      <c r="K111" s="91">
        <f t="shared" ref="K111:K127" si="18">IF(J111="Y", 1, 0)</f>
        <v>0</v>
      </c>
      <c r="L111" s="132" t="s">
        <v>205</v>
      </c>
      <c r="M111" s="94">
        <f>IF(L111="Y", 2, 0)</f>
        <v>0</v>
      </c>
    </row>
    <row r="112" spans="1:13" x14ac:dyDescent="0.2">
      <c r="A112" s="102" t="s">
        <v>365</v>
      </c>
      <c r="B112" s="279" t="s">
        <v>205</v>
      </c>
      <c r="C112" s="96">
        <f>IF(B112="Y", 2, 0)</f>
        <v>0</v>
      </c>
      <c r="D112" s="280" t="s">
        <v>205</v>
      </c>
      <c r="E112" s="96">
        <f>IF(D112="Y", 2, 0)</f>
        <v>0</v>
      </c>
      <c r="F112" s="97" t="s">
        <v>205</v>
      </c>
      <c r="G112" s="96">
        <f>IF(F112="Y", 2, 0)</f>
        <v>0</v>
      </c>
      <c r="H112" s="98" t="s">
        <v>205</v>
      </c>
      <c r="I112" s="96">
        <f>IF(H112="Y", 2, 0)</f>
        <v>0</v>
      </c>
      <c r="J112" s="281" t="s">
        <v>205</v>
      </c>
      <c r="K112" s="96">
        <f>IF(J112="Y", 2, 0)</f>
        <v>0</v>
      </c>
      <c r="L112" s="133" t="s">
        <v>205</v>
      </c>
      <c r="M112" s="99">
        <f t="shared" ref="M112:M113" si="19">IF(L112="Y", 2, 0)</f>
        <v>0</v>
      </c>
    </row>
    <row r="113" spans="1:13" x14ac:dyDescent="0.2">
      <c r="A113" s="102" t="s">
        <v>366</v>
      </c>
      <c r="B113" s="279" t="s">
        <v>205</v>
      </c>
      <c r="C113" s="96">
        <f t="shared" ref="C113:C126" si="20">IF(B113="Y", 1, 0)</f>
        <v>0</v>
      </c>
      <c r="D113" s="280" t="s">
        <v>205</v>
      </c>
      <c r="E113" s="96">
        <f t="shared" ref="E113:E126" si="21">IF(D113="Y", 1, 0)</f>
        <v>0</v>
      </c>
      <c r="F113" s="97" t="s">
        <v>205</v>
      </c>
      <c r="G113" s="96">
        <f t="shared" si="17"/>
        <v>0</v>
      </c>
      <c r="H113" s="98" t="s">
        <v>205</v>
      </c>
      <c r="I113" s="96">
        <f t="shared" ref="I113:I126" si="22">IF(H113="Y", 1, 0)</f>
        <v>0</v>
      </c>
      <c r="J113" s="281" t="s">
        <v>205</v>
      </c>
      <c r="K113" s="96">
        <f t="shared" si="18"/>
        <v>0</v>
      </c>
      <c r="L113" s="133" t="s">
        <v>205</v>
      </c>
      <c r="M113" s="99">
        <f t="shared" si="19"/>
        <v>0</v>
      </c>
    </row>
    <row r="114" spans="1:13" x14ac:dyDescent="0.2">
      <c r="A114" s="102" t="s">
        <v>367</v>
      </c>
      <c r="B114" s="279" t="s">
        <v>205</v>
      </c>
      <c r="C114" s="96">
        <f t="shared" si="20"/>
        <v>0</v>
      </c>
      <c r="D114" s="280" t="s">
        <v>205</v>
      </c>
      <c r="E114" s="96">
        <f t="shared" si="21"/>
        <v>0</v>
      </c>
      <c r="F114" s="97" t="s">
        <v>205</v>
      </c>
      <c r="G114" s="96">
        <f t="shared" si="17"/>
        <v>0</v>
      </c>
      <c r="H114" s="98" t="s">
        <v>205</v>
      </c>
      <c r="I114" s="96">
        <f t="shared" si="22"/>
        <v>0</v>
      </c>
      <c r="J114" s="281" t="s">
        <v>205</v>
      </c>
      <c r="K114" s="96">
        <f t="shared" si="18"/>
        <v>0</v>
      </c>
      <c r="L114" s="133" t="s">
        <v>205</v>
      </c>
      <c r="M114" s="99">
        <f t="shared" ref="M114:M132" si="23">IF(L114="Y", 1, 0)</f>
        <v>0</v>
      </c>
    </row>
    <row r="115" spans="1:13" x14ac:dyDescent="0.2">
      <c r="A115" s="102" t="s">
        <v>368</v>
      </c>
      <c r="B115" s="279" t="s">
        <v>205</v>
      </c>
      <c r="C115" s="96">
        <f>IF(B115="Y", 2, 0)</f>
        <v>0</v>
      </c>
      <c r="D115" s="280" t="s">
        <v>205</v>
      </c>
      <c r="E115" s="96">
        <f>IF(D115="Y", 2, 0)</f>
        <v>0</v>
      </c>
      <c r="F115" s="97" t="s">
        <v>205</v>
      </c>
      <c r="G115" s="96">
        <f>IF(F115="Y", 2, 0)</f>
        <v>0</v>
      </c>
      <c r="H115" s="98" t="s">
        <v>205</v>
      </c>
      <c r="I115" s="96">
        <f>IF(H115="Y", 2, 0)</f>
        <v>0</v>
      </c>
      <c r="J115" s="281" t="s">
        <v>205</v>
      </c>
      <c r="K115" s="96">
        <f>IF(J115="Y", 2, 0)</f>
        <v>0</v>
      </c>
      <c r="L115" s="133" t="s">
        <v>205</v>
      </c>
      <c r="M115" s="99">
        <f>IF(L115="Y", 2, 0)</f>
        <v>0</v>
      </c>
    </row>
    <row r="116" spans="1:13" x14ac:dyDescent="0.2">
      <c r="A116" s="102" t="s">
        <v>369</v>
      </c>
      <c r="B116" s="279" t="s">
        <v>205</v>
      </c>
      <c r="C116" s="96">
        <f>IF(B116="Y", 2, 0)</f>
        <v>0</v>
      </c>
      <c r="D116" s="280" t="s">
        <v>205</v>
      </c>
      <c r="E116" s="96">
        <f>IF(D116="Y", 2, 0)</f>
        <v>0</v>
      </c>
      <c r="F116" s="97" t="s">
        <v>205</v>
      </c>
      <c r="G116" s="96">
        <f>IF(F116="Y", 2, 0)</f>
        <v>0</v>
      </c>
      <c r="H116" s="98" t="s">
        <v>205</v>
      </c>
      <c r="I116" s="96">
        <f>IF(H116="Y", 2, 0)</f>
        <v>0</v>
      </c>
      <c r="J116" s="281" t="s">
        <v>205</v>
      </c>
      <c r="K116" s="96">
        <f>IF(J116="Y", 2, 0)</f>
        <v>0</v>
      </c>
      <c r="L116" s="133" t="s">
        <v>205</v>
      </c>
      <c r="M116" s="99">
        <f>IF(L116="Y", 2, 0)</f>
        <v>0</v>
      </c>
    </row>
    <row r="117" spans="1:13" x14ac:dyDescent="0.2">
      <c r="A117" s="102" t="s">
        <v>370</v>
      </c>
      <c r="B117" s="279" t="s">
        <v>205</v>
      </c>
      <c r="C117" s="96">
        <f>IF(B117="Y", 2, 0)</f>
        <v>0</v>
      </c>
      <c r="D117" s="280" t="s">
        <v>205</v>
      </c>
      <c r="E117" s="96">
        <f>IF(D117="Y", 2, 0)</f>
        <v>0</v>
      </c>
      <c r="F117" s="97" t="s">
        <v>205</v>
      </c>
      <c r="G117" s="96">
        <f>IF(F117="Y", 2, 0)</f>
        <v>0</v>
      </c>
      <c r="H117" s="98" t="s">
        <v>205</v>
      </c>
      <c r="I117" s="96">
        <f>IF(H117="Y", 2, 0)</f>
        <v>0</v>
      </c>
      <c r="J117" s="281" t="s">
        <v>205</v>
      </c>
      <c r="K117" s="96">
        <f>IF(J117="Y", 2, 0)</f>
        <v>0</v>
      </c>
      <c r="L117" s="133" t="s">
        <v>205</v>
      </c>
      <c r="M117" s="99">
        <f>IF(L117="Y", 2, 0)</f>
        <v>0</v>
      </c>
    </row>
    <row r="118" spans="1:13" x14ac:dyDescent="0.2">
      <c r="A118" s="102" t="s">
        <v>371</v>
      </c>
      <c r="B118" s="279" t="s">
        <v>205</v>
      </c>
      <c r="C118" s="96">
        <f>IF(B118="Y", 2, 0)</f>
        <v>0</v>
      </c>
      <c r="D118" s="280" t="s">
        <v>205</v>
      </c>
      <c r="E118" s="96">
        <f>IF(D118="Y", 2, 0)</f>
        <v>0</v>
      </c>
      <c r="F118" s="97" t="s">
        <v>205</v>
      </c>
      <c r="G118" s="96">
        <f>IF(F118="Y", 2, 0)</f>
        <v>0</v>
      </c>
      <c r="H118" s="98" t="s">
        <v>205</v>
      </c>
      <c r="I118" s="96">
        <f>IF(H118="Y", 2, 0)</f>
        <v>0</v>
      </c>
      <c r="J118" s="281" t="s">
        <v>205</v>
      </c>
      <c r="K118" s="96">
        <f>IF(J118="Y", 2, 0)</f>
        <v>0</v>
      </c>
      <c r="L118" s="133" t="s">
        <v>205</v>
      </c>
      <c r="M118" s="99">
        <f>IF(L118="Y", 2, 0)</f>
        <v>0</v>
      </c>
    </row>
    <row r="119" spans="1:13" x14ac:dyDescent="0.2">
      <c r="A119" s="102" t="s">
        <v>372</v>
      </c>
      <c r="B119" s="279" t="s">
        <v>205</v>
      </c>
      <c r="C119" s="96">
        <f t="shared" si="20"/>
        <v>0</v>
      </c>
      <c r="D119" s="280" t="s">
        <v>205</v>
      </c>
      <c r="E119" s="96">
        <f t="shared" si="21"/>
        <v>0</v>
      </c>
      <c r="F119" s="97" t="s">
        <v>205</v>
      </c>
      <c r="G119" s="96">
        <f t="shared" si="17"/>
        <v>0</v>
      </c>
      <c r="H119" s="98" t="s">
        <v>205</v>
      </c>
      <c r="I119" s="96">
        <f t="shared" si="22"/>
        <v>0</v>
      </c>
      <c r="J119" s="281" t="s">
        <v>205</v>
      </c>
      <c r="K119" s="96">
        <f t="shared" si="18"/>
        <v>0</v>
      </c>
      <c r="L119" s="133" t="s">
        <v>205</v>
      </c>
      <c r="M119" s="99">
        <f t="shared" si="23"/>
        <v>0</v>
      </c>
    </row>
    <row r="120" spans="1:13" x14ac:dyDescent="0.2">
      <c r="A120" s="102" t="s">
        <v>373</v>
      </c>
      <c r="B120" s="279" t="s">
        <v>205</v>
      </c>
      <c r="C120" s="96">
        <f t="shared" si="20"/>
        <v>0</v>
      </c>
      <c r="D120" s="280" t="s">
        <v>205</v>
      </c>
      <c r="E120" s="96">
        <f t="shared" si="21"/>
        <v>0</v>
      </c>
      <c r="F120" s="97" t="s">
        <v>205</v>
      </c>
      <c r="G120" s="96">
        <f t="shared" si="17"/>
        <v>0</v>
      </c>
      <c r="H120" s="98" t="s">
        <v>205</v>
      </c>
      <c r="I120" s="96">
        <f t="shared" si="22"/>
        <v>0</v>
      </c>
      <c r="J120" s="281" t="s">
        <v>205</v>
      </c>
      <c r="K120" s="96">
        <f t="shared" si="18"/>
        <v>0</v>
      </c>
      <c r="L120" s="133" t="s">
        <v>205</v>
      </c>
      <c r="M120" s="99">
        <f t="shared" si="23"/>
        <v>0</v>
      </c>
    </row>
    <row r="121" spans="1:13" x14ac:dyDescent="0.2">
      <c r="A121" s="102" t="s">
        <v>374</v>
      </c>
      <c r="B121" s="279" t="s">
        <v>205</v>
      </c>
      <c r="C121" s="96">
        <f t="shared" si="20"/>
        <v>0</v>
      </c>
      <c r="D121" s="280" t="s">
        <v>205</v>
      </c>
      <c r="E121" s="96">
        <f t="shared" si="21"/>
        <v>0</v>
      </c>
      <c r="F121" s="97" t="s">
        <v>205</v>
      </c>
      <c r="G121" s="96">
        <f t="shared" si="17"/>
        <v>0</v>
      </c>
      <c r="H121" s="98" t="s">
        <v>205</v>
      </c>
      <c r="I121" s="96">
        <f t="shared" si="22"/>
        <v>0</v>
      </c>
      <c r="J121" s="281" t="s">
        <v>205</v>
      </c>
      <c r="K121" s="96">
        <f t="shared" si="18"/>
        <v>0</v>
      </c>
      <c r="L121" s="133" t="s">
        <v>205</v>
      </c>
      <c r="M121" s="99">
        <f t="shared" si="23"/>
        <v>0</v>
      </c>
    </row>
    <row r="122" spans="1:13" x14ac:dyDescent="0.2">
      <c r="A122" s="102" t="s">
        <v>375</v>
      </c>
      <c r="B122" s="279" t="s">
        <v>205</v>
      </c>
      <c r="C122" s="96">
        <f>IF(B122="Y", -1, 0)</f>
        <v>0</v>
      </c>
      <c r="D122" s="280" t="s">
        <v>205</v>
      </c>
      <c r="E122" s="96">
        <f>IF(D122="Y", -1, 0)</f>
        <v>0</v>
      </c>
      <c r="F122" s="97" t="s">
        <v>205</v>
      </c>
      <c r="G122" s="96">
        <f>IF(F122="Y", -1, 0)</f>
        <v>0</v>
      </c>
      <c r="H122" s="98" t="s">
        <v>205</v>
      </c>
      <c r="I122" s="96">
        <f>IF(H122="Y", -1, 0)</f>
        <v>0</v>
      </c>
      <c r="J122" s="281" t="s">
        <v>205</v>
      </c>
      <c r="K122" s="96">
        <f t="shared" si="18"/>
        <v>0</v>
      </c>
      <c r="L122" s="133" t="s">
        <v>205</v>
      </c>
      <c r="M122" s="99">
        <f t="shared" si="23"/>
        <v>0</v>
      </c>
    </row>
    <row r="123" spans="1:13" x14ac:dyDescent="0.2">
      <c r="A123" s="102" t="s">
        <v>376</v>
      </c>
      <c r="B123" s="279" t="s">
        <v>205</v>
      </c>
      <c r="C123" s="96">
        <f t="shared" ref="C123:C124" si="24">IF(B123="Y", 2, 0)</f>
        <v>0</v>
      </c>
      <c r="D123" s="280" t="s">
        <v>205</v>
      </c>
      <c r="E123" s="96">
        <f t="shared" ref="E123:E124" si="25">IF(D123="Y", 2, 0)</f>
        <v>0</v>
      </c>
      <c r="F123" s="97" t="s">
        <v>205</v>
      </c>
      <c r="G123" s="96">
        <f t="shared" ref="G123:G124" si="26">IF(F123="Y", 2, 0)</f>
        <v>0</v>
      </c>
      <c r="H123" s="98" t="s">
        <v>205</v>
      </c>
      <c r="I123" s="96">
        <f t="shared" ref="I123:I124" si="27">IF(H123="Y", 2, 0)</f>
        <v>0</v>
      </c>
      <c r="J123" s="281" t="s">
        <v>205</v>
      </c>
      <c r="K123" s="96">
        <f t="shared" ref="K123:K124" si="28">IF(J123="Y", 2, 0)</f>
        <v>0</v>
      </c>
      <c r="L123" s="133" t="s">
        <v>205</v>
      </c>
      <c r="M123" s="99">
        <f t="shared" ref="M123:M124" si="29">IF(L123="Y", 2, 0)</f>
        <v>0</v>
      </c>
    </row>
    <row r="124" spans="1:13" x14ac:dyDescent="0.2">
      <c r="A124" s="102" t="s">
        <v>377</v>
      </c>
      <c r="B124" s="279" t="s">
        <v>205</v>
      </c>
      <c r="C124" s="96">
        <f t="shared" si="24"/>
        <v>0</v>
      </c>
      <c r="D124" s="280" t="s">
        <v>205</v>
      </c>
      <c r="E124" s="96">
        <f t="shared" si="25"/>
        <v>0</v>
      </c>
      <c r="F124" s="97" t="s">
        <v>205</v>
      </c>
      <c r="G124" s="96">
        <f t="shared" si="26"/>
        <v>0</v>
      </c>
      <c r="H124" s="98" t="s">
        <v>205</v>
      </c>
      <c r="I124" s="96">
        <f t="shared" si="27"/>
        <v>0</v>
      </c>
      <c r="J124" s="281" t="s">
        <v>205</v>
      </c>
      <c r="K124" s="96">
        <f t="shared" si="28"/>
        <v>0</v>
      </c>
      <c r="L124" s="133" t="s">
        <v>205</v>
      </c>
      <c r="M124" s="99">
        <f t="shared" si="29"/>
        <v>0</v>
      </c>
    </row>
    <row r="125" spans="1:13" x14ac:dyDescent="0.2">
      <c r="A125" s="102" t="s">
        <v>378</v>
      </c>
      <c r="B125" s="279" t="s">
        <v>205</v>
      </c>
      <c r="C125" s="96">
        <f t="shared" si="20"/>
        <v>0</v>
      </c>
      <c r="D125" s="280" t="s">
        <v>205</v>
      </c>
      <c r="E125" s="96">
        <f t="shared" si="21"/>
        <v>0</v>
      </c>
      <c r="F125" s="97" t="s">
        <v>205</v>
      </c>
      <c r="G125" s="96">
        <f t="shared" si="17"/>
        <v>0</v>
      </c>
      <c r="H125" s="98" t="s">
        <v>205</v>
      </c>
      <c r="I125" s="96">
        <f t="shared" si="22"/>
        <v>0</v>
      </c>
      <c r="J125" s="281" t="s">
        <v>205</v>
      </c>
      <c r="K125" s="96">
        <f t="shared" si="18"/>
        <v>0</v>
      </c>
      <c r="L125" s="133" t="s">
        <v>205</v>
      </c>
      <c r="M125" s="99">
        <f t="shared" ref="M125" si="30">IF(L125="Y", 1, 0)</f>
        <v>0</v>
      </c>
    </row>
    <row r="126" spans="1:13" x14ac:dyDescent="0.2">
      <c r="A126" s="102" t="s">
        <v>379</v>
      </c>
      <c r="B126" s="279" t="s">
        <v>205</v>
      </c>
      <c r="C126" s="96">
        <f t="shared" si="20"/>
        <v>0</v>
      </c>
      <c r="D126" s="280" t="s">
        <v>205</v>
      </c>
      <c r="E126" s="96">
        <f t="shared" si="21"/>
        <v>0</v>
      </c>
      <c r="F126" s="97" t="s">
        <v>205</v>
      </c>
      <c r="G126" s="96">
        <f t="shared" si="17"/>
        <v>0</v>
      </c>
      <c r="H126" s="98" t="s">
        <v>205</v>
      </c>
      <c r="I126" s="96">
        <f t="shared" si="22"/>
        <v>0</v>
      </c>
      <c r="J126" s="281" t="s">
        <v>205</v>
      </c>
      <c r="K126" s="96">
        <f t="shared" si="18"/>
        <v>0</v>
      </c>
      <c r="L126" s="133" t="s">
        <v>205</v>
      </c>
      <c r="M126" s="99">
        <f t="shared" si="23"/>
        <v>0</v>
      </c>
    </row>
    <row r="127" spans="1:13" x14ac:dyDescent="0.2">
      <c r="A127" s="102" t="s">
        <v>307</v>
      </c>
      <c r="B127" s="279" t="s">
        <v>205</v>
      </c>
      <c r="C127" s="96">
        <f t="shared" ref="C127:C133" si="31">IF(B127="Y", 2, 0)</f>
        <v>0</v>
      </c>
      <c r="D127" s="280" t="s">
        <v>205</v>
      </c>
      <c r="E127" s="96">
        <f t="shared" ref="E127:E133" si="32">IF(D127="Y", 2, 0)</f>
        <v>0</v>
      </c>
      <c r="F127" s="97" t="s">
        <v>205</v>
      </c>
      <c r="G127" s="96">
        <f>IF(F127="Y", 2, 0)</f>
        <v>0</v>
      </c>
      <c r="H127" s="98" t="s">
        <v>251</v>
      </c>
      <c r="I127" s="96">
        <f>IF(H127="Y", 2, 0)</f>
        <v>2</v>
      </c>
      <c r="J127" s="281" t="s">
        <v>205</v>
      </c>
      <c r="K127" s="96">
        <f t="shared" si="18"/>
        <v>0</v>
      </c>
      <c r="L127" s="133" t="s">
        <v>205</v>
      </c>
      <c r="M127" s="99">
        <f t="shared" si="23"/>
        <v>0</v>
      </c>
    </row>
    <row r="128" spans="1:13" x14ac:dyDescent="0.2">
      <c r="A128" s="102" t="s">
        <v>380</v>
      </c>
      <c r="B128" s="279" t="s">
        <v>205</v>
      </c>
      <c r="C128" s="96">
        <f t="shared" si="31"/>
        <v>0</v>
      </c>
      <c r="D128" s="280" t="s">
        <v>205</v>
      </c>
      <c r="E128" s="96">
        <f t="shared" si="32"/>
        <v>0</v>
      </c>
      <c r="F128" s="97" t="s">
        <v>205</v>
      </c>
      <c r="G128" s="96">
        <f>IF(F128="Y", 1, 0)</f>
        <v>0</v>
      </c>
      <c r="H128" s="98" t="s">
        <v>205</v>
      </c>
      <c r="I128" s="96">
        <f>IF(H128="Y", 1, 0)</f>
        <v>0</v>
      </c>
      <c r="J128" s="281" t="s">
        <v>205</v>
      </c>
      <c r="K128" s="96">
        <f>IF(J128="Y", -1, 0)</f>
        <v>0</v>
      </c>
      <c r="L128" s="133" t="s">
        <v>205</v>
      </c>
      <c r="M128" s="99">
        <f t="shared" si="23"/>
        <v>0</v>
      </c>
    </row>
    <row r="129" spans="1:15" x14ac:dyDescent="0.2">
      <c r="A129" s="102" t="s">
        <v>381</v>
      </c>
      <c r="B129" s="279" t="s">
        <v>205</v>
      </c>
      <c r="C129" s="96">
        <f>IF(B129="Y", 1, 0)</f>
        <v>0</v>
      </c>
      <c r="D129" s="280" t="s">
        <v>205</v>
      </c>
      <c r="E129" s="96">
        <f>IF(D129="Y", 1, 0)</f>
        <v>0</v>
      </c>
      <c r="F129" s="97" t="s">
        <v>205</v>
      </c>
      <c r="G129" s="96">
        <f>IF(F129="Y", 1, 0)</f>
        <v>0</v>
      </c>
      <c r="H129" s="98" t="s">
        <v>205</v>
      </c>
      <c r="I129" s="96">
        <f>IF(H129="Y", 1, 0)</f>
        <v>0</v>
      </c>
      <c r="J129" s="281" t="s">
        <v>205</v>
      </c>
      <c r="K129" s="96">
        <f>IF(J129="Y", 1, 0)</f>
        <v>0</v>
      </c>
      <c r="L129" s="133" t="s">
        <v>205</v>
      </c>
      <c r="M129" s="99">
        <f t="shared" si="23"/>
        <v>0</v>
      </c>
    </row>
    <row r="130" spans="1:15" x14ac:dyDescent="0.2">
      <c r="A130" s="102" t="s">
        <v>382</v>
      </c>
      <c r="B130" s="279" t="s">
        <v>205</v>
      </c>
      <c r="C130" s="96">
        <f t="shared" si="31"/>
        <v>0</v>
      </c>
      <c r="D130" s="280" t="s">
        <v>205</v>
      </c>
      <c r="E130" s="96">
        <f t="shared" si="32"/>
        <v>0</v>
      </c>
      <c r="F130" s="97" t="s">
        <v>205</v>
      </c>
      <c r="G130" s="96">
        <f>IF(F130="Y", 1, 0)</f>
        <v>0</v>
      </c>
      <c r="H130" s="98" t="s">
        <v>205</v>
      </c>
      <c r="I130" s="96">
        <f>IF(H130="Y", 1, 0)</f>
        <v>0</v>
      </c>
      <c r="J130" s="281" t="s">
        <v>205</v>
      </c>
      <c r="K130" s="96">
        <f>IF(J130="Y", -1, 0)</f>
        <v>0</v>
      </c>
      <c r="L130" s="133" t="s">
        <v>205</v>
      </c>
      <c r="M130" s="99">
        <f t="shared" si="23"/>
        <v>0</v>
      </c>
    </row>
    <row r="131" spans="1:15" x14ac:dyDescent="0.2">
      <c r="A131" s="102" t="s">
        <v>383</v>
      </c>
      <c r="B131" s="279" t="s">
        <v>205</v>
      </c>
      <c r="C131" s="96">
        <f t="shared" si="31"/>
        <v>0</v>
      </c>
      <c r="D131" s="280" t="s">
        <v>205</v>
      </c>
      <c r="E131" s="96">
        <f t="shared" si="32"/>
        <v>0</v>
      </c>
      <c r="F131" s="97" t="s">
        <v>205</v>
      </c>
      <c r="G131" s="96">
        <f>IF(F131="Y", 1, 0)</f>
        <v>0</v>
      </c>
      <c r="H131" s="98" t="s">
        <v>205</v>
      </c>
      <c r="I131" s="96">
        <f>IF(H131="Y", 1, 0)</f>
        <v>0</v>
      </c>
      <c r="J131" s="281" t="s">
        <v>205</v>
      </c>
      <c r="K131" s="96">
        <f>IF(J131="Y", -1, 0)</f>
        <v>0</v>
      </c>
      <c r="L131" s="133" t="s">
        <v>205</v>
      </c>
      <c r="M131" s="99">
        <f t="shared" si="23"/>
        <v>0</v>
      </c>
    </row>
    <row r="132" spans="1:15" x14ac:dyDescent="0.2">
      <c r="A132" s="102" t="s">
        <v>276</v>
      </c>
      <c r="B132" s="279" t="s">
        <v>205</v>
      </c>
      <c r="C132" s="96">
        <f t="shared" si="31"/>
        <v>0</v>
      </c>
      <c r="D132" s="280" t="s">
        <v>205</v>
      </c>
      <c r="E132" s="96">
        <f t="shared" si="32"/>
        <v>0</v>
      </c>
      <c r="F132" s="97" t="s">
        <v>205</v>
      </c>
      <c r="G132" s="96">
        <f>IF(F132="Y", 1, 0)</f>
        <v>0</v>
      </c>
      <c r="H132" s="98" t="s">
        <v>205</v>
      </c>
      <c r="I132" s="96">
        <f>IF(H132="Y", 1, 0)</f>
        <v>0</v>
      </c>
      <c r="J132" s="281" t="s">
        <v>205</v>
      </c>
      <c r="K132" s="96">
        <f>IF(J132="Y", 1, 0)</f>
        <v>0</v>
      </c>
      <c r="L132" s="133" t="s">
        <v>205</v>
      </c>
      <c r="M132" s="99">
        <f t="shared" si="23"/>
        <v>0</v>
      </c>
    </row>
    <row r="133" spans="1:15" ht="13.5" thickBot="1" x14ac:dyDescent="0.25">
      <c r="A133" s="122" t="s">
        <v>384</v>
      </c>
      <c r="B133" s="282" t="s">
        <v>205</v>
      </c>
      <c r="C133" s="104">
        <f t="shared" si="31"/>
        <v>0</v>
      </c>
      <c r="D133" s="283" t="s">
        <v>205</v>
      </c>
      <c r="E133" s="104">
        <f t="shared" si="32"/>
        <v>0</v>
      </c>
      <c r="F133" s="105" t="s">
        <v>205</v>
      </c>
      <c r="G133" s="104">
        <f>IF(F133="Y", 2, 0)</f>
        <v>0</v>
      </c>
      <c r="H133" s="106" t="s">
        <v>205</v>
      </c>
      <c r="I133" s="104">
        <f>IF(H133="Y", 2, 0)</f>
        <v>0</v>
      </c>
      <c r="J133" s="284" t="s">
        <v>205</v>
      </c>
      <c r="K133" s="104">
        <f>IF(J133="Y", 2, 0)</f>
        <v>0</v>
      </c>
      <c r="L133" s="134" t="s">
        <v>205</v>
      </c>
      <c r="M133" s="107">
        <f>IF(L133="Y", 2, 0)</f>
        <v>0</v>
      </c>
      <c r="N133" s="88"/>
    </row>
    <row r="134" spans="1:15" ht="13.5" thickBot="1" x14ac:dyDescent="0.25">
      <c r="A134" s="131" t="s">
        <v>309</v>
      </c>
      <c r="B134" s="285"/>
      <c r="D134" s="286"/>
      <c r="F134" s="108"/>
      <c r="H134" s="109"/>
      <c r="J134" s="287"/>
      <c r="L134" s="135"/>
    </row>
    <row r="135" spans="1:15" x14ac:dyDescent="0.2">
      <c r="A135" s="113" t="s">
        <v>385</v>
      </c>
      <c r="B135" s="276" t="s">
        <v>205</v>
      </c>
      <c r="C135" s="91">
        <f>IF(B135="Y", 2, 0)</f>
        <v>0</v>
      </c>
      <c r="D135" s="277" t="s">
        <v>205</v>
      </c>
      <c r="E135" s="91">
        <f>IF(D135="Y", 2, 0)</f>
        <v>0</v>
      </c>
      <c r="F135" s="92" t="s">
        <v>205</v>
      </c>
      <c r="G135" s="91">
        <f>IF(F135="Y", 2, 0)</f>
        <v>0</v>
      </c>
      <c r="H135" s="93" t="s">
        <v>205</v>
      </c>
      <c r="I135" s="91">
        <f>IF(H135="Y", 2, 0)</f>
        <v>0</v>
      </c>
      <c r="J135" s="278" t="s">
        <v>205</v>
      </c>
      <c r="K135" s="91">
        <f>IF(J135="Y", 2, 0)</f>
        <v>0</v>
      </c>
      <c r="L135" s="132" t="s">
        <v>205</v>
      </c>
      <c r="M135" s="94">
        <f>IF(L135="Y", 2, 0)</f>
        <v>0</v>
      </c>
    </row>
    <row r="136" spans="1:15" x14ac:dyDescent="0.2">
      <c r="A136" s="102" t="s">
        <v>386</v>
      </c>
      <c r="B136" s="279" t="s">
        <v>205</v>
      </c>
      <c r="C136" s="96">
        <f t="shared" ref="C136:C137" si="33">IF(B136="Y", 2, 0)</f>
        <v>0</v>
      </c>
      <c r="D136" s="280" t="s">
        <v>205</v>
      </c>
      <c r="E136" s="96">
        <f t="shared" ref="E136:E137" si="34">IF(D136="Y", 2, 0)</f>
        <v>0</v>
      </c>
      <c r="F136" s="97" t="s">
        <v>205</v>
      </c>
      <c r="G136" s="96">
        <f t="shared" ref="G136:G137" si="35">IF(F136="Y", 2, 0)</f>
        <v>0</v>
      </c>
      <c r="H136" s="98" t="s">
        <v>251</v>
      </c>
      <c r="I136" s="96">
        <f t="shared" ref="I136:I137" si="36">IF(H136="Y", 2, 0)</f>
        <v>2</v>
      </c>
      <c r="J136" s="281" t="s">
        <v>205</v>
      </c>
      <c r="K136" s="96">
        <f t="shared" ref="K136:K137" si="37">IF(J136="Y", 2, 0)</f>
        <v>0</v>
      </c>
      <c r="L136" s="133" t="s">
        <v>205</v>
      </c>
      <c r="M136" s="99">
        <f t="shared" ref="M136:M137" si="38">IF(L136="Y", 2, 0)</f>
        <v>0</v>
      </c>
    </row>
    <row r="137" spans="1:15" ht="13.5" thickBot="1" x14ac:dyDescent="0.25">
      <c r="A137" s="122" t="s">
        <v>387</v>
      </c>
      <c r="B137" s="282" t="s">
        <v>205</v>
      </c>
      <c r="C137" s="104">
        <f t="shared" si="33"/>
        <v>0</v>
      </c>
      <c r="D137" s="283" t="s">
        <v>205</v>
      </c>
      <c r="E137" s="104">
        <f t="shared" si="34"/>
        <v>0</v>
      </c>
      <c r="F137" s="105" t="s">
        <v>205</v>
      </c>
      <c r="G137" s="104">
        <f t="shared" si="35"/>
        <v>0</v>
      </c>
      <c r="H137" s="106" t="s">
        <v>251</v>
      </c>
      <c r="I137" s="104">
        <f t="shared" si="36"/>
        <v>2</v>
      </c>
      <c r="J137" s="284" t="s">
        <v>205</v>
      </c>
      <c r="K137" s="104">
        <f t="shared" si="37"/>
        <v>0</v>
      </c>
      <c r="L137" s="134" t="s">
        <v>205</v>
      </c>
      <c r="M137" s="107">
        <f t="shared" si="38"/>
        <v>0</v>
      </c>
    </row>
    <row r="138" spans="1:15" ht="13.5" thickBot="1" x14ac:dyDescent="0.25">
      <c r="A138" s="131" t="s">
        <v>388</v>
      </c>
      <c r="B138" s="285"/>
      <c r="D138" s="286"/>
      <c r="F138" s="108"/>
      <c r="H138" s="109"/>
      <c r="J138" s="287"/>
      <c r="L138" s="135"/>
    </row>
    <row r="139" spans="1:15" x14ac:dyDescent="0.2">
      <c r="A139" s="113" t="s">
        <v>389</v>
      </c>
      <c r="B139" s="276" t="s">
        <v>205</v>
      </c>
      <c r="C139" s="91">
        <f>IF(B139="Y", 2, 0)</f>
        <v>0</v>
      </c>
      <c r="D139" s="277" t="s">
        <v>205</v>
      </c>
      <c r="E139" s="91">
        <f>IF(D139="Y", 2, 0)</f>
        <v>0</v>
      </c>
      <c r="F139" s="92" t="s">
        <v>205</v>
      </c>
      <c r="G139" s="91">
        <f>IF(F139="Y", 2, 0)</f>
        <v>0</v>
      </c>
      <c r="H139" s="93" t="s">
        <v>205</v>
      </c>
      <c r="I139" s="91">
        <f>IF(H139="Y", 2, 0)</f>
        <v>0</v>
      </c>
      <c r="J139" s="278" t="s">
        <v>205</v>
      </c>
      <c r="K139" s="91">
        <f>IF(J139="Y", 2, 0)</f>
        <v>0</v>
      </c>
      <c r="L139" s="132" t="s">
        <v>205</v>
      </c>
      <c r="M139" s="94">
        <f>IF(L139="Y", 2, 0)</f>
        <v>0</v>
      </c>
      <c r="N139" s="136"/>
      <c r="O139" s="60" t="s">
        <v>453</v>
      </c>
    </row>
    <row r="140" spans="1:15" x14ac:dyDescent="0.2">
      <c r="A140" s="102" t="s">
        <v>390</v>
      </c>
      <c r="B140" s="279" t="s">
        <v>205</v>
      </c>
      <c r="C140" s="96">
        <f>IF(B140="Y", 1, 0)</f>
        <v>0</v>
      </c>
      <c r="D140" s="280" t="s">
        <v>205</v>
      </c>
      <c r="E140" s="96">
        <f>IF(D140="Y", 1, 0)</f>
        <v>0</v>
      </c>
      <c r="F140" s="97" t="s">
        <v>205</v>
      </c>
      <c r="G140" s="96">
        <f>IF(F140="Y", 1, 0)</f>
        <v>0</v>
      </c>
      <c r="H140" s="98" t="s">
        <v>205</v>
      </c>
      <c r="I140" s="96">
        <f>IF(H140="Y", 1, 0)</f>
        <v>0</v>
      </c>
      <c r="J140" s="281" t="s">
        <v>205</v>
      </c>
      <c r="K140" s="96">
        <f>IF(J140="Y", 1, 0)</f>
        <v>0</v>
      </c>
      <c r="L140" s="133" t="s">
        <v>205</v>
      </c>
      <c r="M140" s="99">
        <f>IF(L140="Y", 1, 0)</f>
        <v>0</v>
      </c>
    </row>
    <row r="141" spans="1:15" x14ac:dyDescent="0.2">
      <c r="A141" s="102" t="s">
        <v>391</v>
      </c>
      <c r="B141" s="279" t="s">
        <v>205</v>
      </c>
      <c r="C141" s="96">
        <f>IF(B141="Y", 1, 0)</f>
        <v>0</v>
      </c>
      <c r="D141" s="280" t="s">
        <v>205</v>
      </c>
      <c r="E141" s="96">
        <f>IF(D141="Y", 1, 0)</f>
        <v>0</v>
      </c>
      <c r="F141" s="97" t="s">
        <v>205</v>
      </c>
      <c r="G141" s="96">
        <f>IF(F141="Y", 1, 0)</f>
        <v>0</v>
      </c>
      <c r="H141" s="98" t="s">
        <v>205</v>
      </c>
      <c r="I141" s="96">
        <f>IF(H141="Y", 1, 0)</f>
        <v>0</v>
      </c>
      <c r="J141" s="281" t="s">
        <v>205</v>
      </c>
      <c r="K141" s="96">
        <f>IF(J141="Y", 1, 0)</f>
        <v>0</v>
      </c>
      <c r="L141" s="133" t="s">
        <v>205</v>
      </c>
      <c r="M141" s="99">
        <f>IF(L141="Y", 1, 0)</f>
        <v>0</v>
      </c>
    </row>
    <row r="142" spans="1:15" x14ac:dyDescent="0.2">
      <c r="A142" s="102" t="s">
        <v>392</v>
      </c>
      <c r="B142" s="279" t="s">
        <v>205</v>
      </c>
      <c r="C142" s="96">
        <f t="shared" ref="C142:C146" si="39">IF(B142="Y", 2, 0)</f>
        <v>0</v>
      </c>
      <c r="D142" s="280" t="s">
        <v>205</v>
      </c>
      <c r="E142" s="96">
        <f t="shared" ref="E142:E146" si="40">IF(D142="Y", 2, 0)</f>
        <v>0</v>
      </c>
      <c r="F142" s="97" t="s">
        <v>205</v>
      </c>
      <c r="G142" s="96">
        <f t="shared" ref="G142:G146" si="41">IF(F142="Y", 2, 0)</f>
        <v>0</v>
      </c>
      <c r="H142" s="98" t="s">
        <v>205</v>
      </c>
      <c r="I142" s="96">
        <f t="shared" ref="I142:I146" si="42">IF(H142="Y", 2, 0)</f>
        <v>0</v>
      </c>
      <c r="J142" s="281" t="s">
        <v>205</v>
      </c>
      <c r="K142" s="96">
        <f t="shared" ref="K142:K146" si="43">IF(J142="Y", 2, 0)</f>
        <v>0</v>
      </c>
      <c r="L142" s="133" t="s">
        <v>205</v>
      </c>
      <c r="M142" s="99">
        <f t="shared" ref="M142:M146" si="44">IF(L142="Y", 2, 0)</f>
        <v>0</v>
      </c>
    </row>
    <row r="143" spans="1:15" x14ac:dyDescent="0.2">
      <c r="A143" s="102" t="s">
        <v>393</v>
      </c>
      <c r="B143" s="279" t="s">
        <v>205</v>
      </c>
      <c r="C143" s="96">
        <f>IF(B143="Y", 1, 0)</f>
        <v>0</v>
      </c>
      <c r="D143" s="280" t="s">
        <v>205</v>
      </c>
      <c r="E143" s="96">
        <f>IF(D143="Y", 1, 0)</f>
        <v>0</v>
      </c>
      <c r="F143" s="97" t="s">
        <v>205</v>
      </c>
      <c r="G143" s="96">
        <f>IF(F143="Y", 1, 0)</f>
        <v>0</v>
      </c>
      <c r="H143" s="98" t="s">
        <v>205</v>
      </c>
      <c r="I143" s="96">
        <f>IF(H143="Y", 1, 0)</f>
        <v>0</v>
      </c>
      <c r="J143" s="281" t="s">
        <v>205</v>
      </c>
      <c r="K143" s="96">
        <f>IF(J143="Y", 1, 0)</f>
        <v>0</v>
      </c>
      <c r="L143" s="133" t="s">
        <v>205</v>
      </c>
      <c r="M143" s="99">
        <f>IF(L143="Y", 1, 0)</f>
        <v>0</v>
      </c>
    </row>
    <row r="144" spans="1:15" x14ac:dyDescent="0.2">
      <c r="A144" s="102" t="s">
        <v>394</v>
      </c>
      <c r="B144" s="279" t="s">
        <v>205</v>
      </c>
      <c r="C144" s="96">
        <f>IF(B144="Y", 1, 0)</f>
        <v>0</v>
      </c>
      <c r="D144" s="280" t="s">
        <v>205</v>
      </c>
      <c r="E144" s="96">
        <f>IF(D144="Y", 1, 0)</f>
        <v>0</v>
      </c>
      <c r="F144" s="97" t="s">
        <v>205</v>
      </c>
      <c r="G144" s="96">
        <f>IF(F144="Y", 1, 0)</f>
        <v>0</v>
      </c>
      <c r="H144" s="98" t="s">
        <v>205</v>
      </c>
      <c r="I144" s="96">
        <f>IF(H144="Y", 1, 0)</f>
        <v>0</v>
      </c>
      <c r="J144" s="281" t="s">
        <v>205</v>
      </c>
      <c r="K144" s="96">
        <f>IF(J144="Y", 1, 0)</f>
        <v>0</v>
      </c>
      <c r="L144" s="133" t="s">
        <v>205</v>
      </c>
      <c r="M144" s="99">
        <f>IF(L144="Y", 1, 0)</f>
        <v>0</v>
      </c>
    </row>
    <row r="145" spans="1:15" x14ac:dyDescent="0.2">
      <c r="A145" s="102" t="s">
        <v>395</v>
      </c>
      <c r="B145" s="279" t="s">
        <v>205</v>
      </c>
      <c r="C145" s="96">
        <f t="shared" si="39"/>
        <v>0</v>
      </c>
      <c r="D145" s="280" t="s">
        <v>205</v>
      </c>
      <c r="E145" s="96">
        <f t="shared" si="40"/>
        <v>0</v>
      </c>
      <c r="F145" s="97" t="s">
        <v>205</v>
      </c>
      <c r="G145" s="96">
        <f t="shared" si="41"/>
        <v>0</v>
      </c>
      <c r="H145" s="98" t="s">
        <v>205</v>
      </c>
      <c r="I145" s="96">
        <f t="shared" si="42"/>
        <v>0</v>
      </c>
      <c r="J145" s="281" t="s">
        <v>205</v>
      </c>
      <c r="K145" s="96">
        <f t="shared" si="43"/>
        <v>0</v>
      </c>
      <c r="L145" s="133" t="s">
        <v>205</v>
      </c>
      <c r="M145" s="99">
        <f t="shared" si="44"/>
        <v>0</v>
      </c>
    </row>
    <row r="146" spans="1:15" ht="13.5" thickBot="1" x14ac:dyDescent="0.25">
      <c r="A146" s="122" t="s">
        <v>396</v>
      </c>
      <c r="B146" s="282" t="s">
        <v>205</v>
      </c>
      <c r="C146" s="104">
        <f t="shared" si="39"/>
        <v>0</v>
      </c>
      <c r="D146" s="283" t="s">
        <v>205</v>
      </c>
      <c r="E146" s="104">
        <f t="shared" si="40"/>
        <v>0</v>
      </c>
      <c r="F146" s="105" t="s">
        <v>205</v>
      </c>
      <c r="G146" s="104">
        <f t="shared" si="41"/>
        <v>0</v>
      </c>
      <c r="H146" s="106" t="s">
        <v>205</v>
      </c>
      <c r="I146" s="104">
        <f t="shared" si="42"/>
        <v>0</v>
      </c>
      <c r="J146" s="284" t="s">
        <v>205</v>
      </c>
      <c r="K146" s="104">
        <f t="shared" si="43"/>
        <v>0</v>
      </c>
      <c r="L146" s="134" t="s">
        <v>205</v>
      </c>
      <c r="M146" s="107">
        <f t="shared" si="44"/>
        <v>0</v>
      </c>
    </row>
    <row r="147" spans="1:15" ht="13.5" thickBot="1" x14ac:dyDescent="0.25">
      <c r="A147" s="131" t="s">
        <v>397</v>
      </c>
      <c r="B147" s="285"/>
      <c r="D147" s="286"/>
      <c r="F147" s="108"/>
      <c r="H147" s="109"/>
      <c r="J147" s="287"/>
      <c r="L147" s="135"/>
    </row>
    <row r="148" spans="1:15" x14ac:dyDescent="0.2">
      <c r="A148" s="113" t="s">
        <v>398</v>
      </c>
      <c r="B148" s="276" t="s">
        <v>205</v>
      </c>
      <c r="C148" s="91">
        <f>IF(B148="Y", 1, 0)</f>
        <v>0</v>
      </c>
      <c r="D148" s="277" t="s">
        <v>205</v>
      </c>
      <c r="E148" s="91">
        <f>IF(D148="Y", 1, 0)</f>
        <v>0</v>
      </c>
      <c r="F148" s="92" t="s">
        <v>205</v>
      </c>
      <c r="G148" s="91">
        <f>IF(F148="Y", 1, 0)</f>
        <v>0</v>
      </c>
      <c r="H148" s="93" t="s">
        <v>251</v>
      </c>
      <c r="I148" s="91">
        <f>IF(H148="Y", 1, 0)</f>
        <v>1</v>
      </c>
      <c r="J148" s="278" t="s">
        <v>205</v>
      </c>
      <c r="K148" s="91">
        <f>IF(J148="Y", 1, 0)</f>
        <v>0</v>
      </c>
      <c r="L148" s="132" t="s">
        <v>251</v>
      </c>
      <c r="M148" s="94">
        <f>IF(L148="Y", 1, 0)</f>
        <v>1</v>
      </c>
    </row>
    <row r="149" spans="1:15" ht="13.5" thickBot="1" x14ac:dyDescent="0.25">
      <c r="A149" s="122" t="s">
        <v>399</v>
      </c>
      <c r="B149" s="282" t="s">
        <v>205</v>
      </c>
      <c r="C149" s="104">
        <f>IF(B149="Y", 1, 0)</f>
        <v>0</v>
      </c>
      <c r="D149" s="283" t="s">
        <v>205</v>
      </c>
      <c r="E149" s="104">
        <f>IF(D149="Y", 1, 0)</f>
        <v>0</v>
      </c>
      <c r="F149" s="105" t="s">
        <v>205</v>
      </c>
      <c r="G149" s="104">
        <f>IF(F149="Y", 1, 0)</f>
        <v>0</v>
      </c>
      <c r="H149" s="106" t="s">
        <v>251</v>
      </c>
      <c r="I149" s="104">
        <f>IF(H149="Y", 1, 0)</f>
        <v>1</v>
      </c>
      <c r="J149" s="284" t="s">
        <v>205</v>
      </c>
      <c r="K149" s="104">
        <f>IF(J149="Y", 1, 0)</f>
        <v>0</v>
      </c>
      <c r="L149" s="134" t="s">
        <v>251</v>
      </c>
      <c r="M149" s="107">
        <f>IF(L149="Y", 1, 0)</f>
        <v>1</v>
      </c>
    </row>
    <row r="150" spans="1:15" x14ac:dyDescent="0.2">
      <c r="A150" s="88"/>
      <c r="N150" s="88"/>
      <c r="O150" s="88"/>
    </row>
    <row r="151" spans="1:15" x14ac:dyDescent="0.2">
      <c r="A151" s="137" t="s">
        <v>400</v>
      </c>
      <c r="C151" s="88">
        <f>SUM(C2:C149)</f>
        <v>0</v>
      </c>
      <c r="E151" s="88">
        <f>SUM(E2:E149)</f>
        <v>0</v>
      </c>
      <c r="G151" s="88">
        <f>SUM(G2:G149)</f>
        <v>0</v>
      </c>
      <c r="I151" s="88">
        <f>SUM(I2:I133)</f>
        <v>10</v>
      </c>
      <c r="K151" s="88">
        <f>SUM(K2:K133)</f>
        <v>0</v>
      </c>
      <c r="M151" s="88">
        <f>SUM(M2:M149)</f>
        <v>2</v>
      </c>
    </row>
    <row r="152" spans="1:15" x14ac:dyDescent="0.2">
      <c r="A152" s="137" t="s">
        <v>401</v>
      </c>
      <c r="C152" s="88">
        <v>148</v>
      </c>
      <c r="E152" s="88">
        <v>143</v>
      </c>
      <c r="G152" s="88">
        <v>128</v>
      </c>
      <c r="I152" s="88">
        <v>114</v>
      </c>
      <c r="K152" s="88">
        <v>99</v>
      </c>
      <c r="M152" s="88">
        <v>53</v>
      </c>
    </row>
    <row r="153" spans="1:15" x14ac:dyDescent="0.2">
      <c r="A153" s="137" t="s">
        <v>402</v>
      </c>
      <c r="C153" s="138">
        <f>C151/C152</f>
        <v>0</v>
      </c>
      <c r="E153" s="138">
        <f>E151/E152</f>
        <v>0</v>
      </c>
      <c r="G153" s="139">
        <f>G151/G152</f>
        <v>0</v>
      </c>
      <c r="I153" s="138">
        <f>I151/I152</f>
        <v>8.771929824561403E-2</v>
      </c>
      <c r="K153" s="138">
        <f>K151/K152</f>
        <v>0</v>
      </c>
      <c r="M153" s="138">
        <f>M151/M152</f>
        <v>3.7735849056603772E-2</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7CFB9CD6-B57A-4795-8123-2D71F61145F3}">
      <formula1>"-,Y"</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1EA2A-1927-45A4-A98A-9A671B3A616A}">
  <dimension ref="A1:M100"/>
  <sheetViews>
    <sheetView zoomScale="60" zoomScaleNormal="60" workbookViewId="0">
      <selection activeCell="B2" sqref="B2"/>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800</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387" t="s">
        <v>218</v>
      </c>
      <c r="E5" s="387" t="s">
        <v>220</v>
      </c>
      <c r="F5" s="386" t="s">
        <v>250</v>
      </c>
      <c r="G5" s="384">
        <f>IF(F5="Y", 'read first'!$B$23, 0)</f>
        <v>0</v>
      </c>
      <c r="H5" s="378" t="s">
        <v>217</v>
      </c>
      <c r="I5" s="378"/>
    </row>
    <row r="6" spans="2:9" ht="30" x14ac:dyDescent="0.25">
      <c r="B6" s="552"/>
      <c r="C6" s="548"/>
      <c r="D6" s="387" t="s">
        <v>179</v>
      </c>
      <c r="E6" s="387" t="s">
        <v>221</v>
      </c>
      <c r="F6" s="386" t="s">
        <v>250</v>
      </c>
      <c r="G6" s="384">
        <f>IF(F6="Y", 'read first'!$B$23, 0)</f>
        <v>0</v>
      </c>
      <c r="H6" s="378" t="s">
        <v>196</v>
      </c>
      <c r="I6" s="378"/>
    </row>
    <row r="7" spans="2:9" ht="58.5" customHeight="1" x14ac:dyDescent="0.25">
      <c r="B7" s="378" t="s">
        <v>10</v>
      </c>
      <c r="C7" s="19" t="s">
        <v>11</v>
      </c>
      <c r="D7" s="387" t="s">
        <v>12</v>
      </c>
      <c r="E7" s="387" t="s">
        <v>222</v>
      </c>
      <c r="F7" s="386" t="s">
        <v>251</v>
      </c>
      <c r="G7" s="384">
        <f>IF(F7="Y", 'read first'!$B$23, 0)</f>
        <v>2.2229999999999999</v>
      </c>
      <c r="H7" s="378" t="s">
        <v>176</v>
      </c>
      <c r="I7" s="378"/>
    </row>
    <row r="8" spans="2:9" ht="40.5" customHeight="1" x14ac:dyDescent="0.25">
      <c r="B8" s="551" t="s">
        <v>14</v>
      </c>
      <c r="C8" s="19" t="s">
        <v>15</v>
      </c>
      <c r="D8" s="387" t="s">
        <v>197</v>
      </c>
      <c r="E8" s="387" t="s">
        <v>223</v>
      </c>
      <c r="F8" s="386" t="s">
        <v>251</v>
      </c>
      <c r="G8" s="384">
        <f>IF(F8="Y", 'read first'!$B$23, 0)</f>
        <v>2.2229999999999999</v>
      </c>
      <c r="H8" s="378" t="s">
        <v>16</v>
      </c>
      <c r="I8" s="378"/>
    </row>
    <row r="9" spans="2:9" ht="36.75" customHeight="1" x14ac:dyDescent="0.25">
      <c r="B9" s="552"/>
      <c r="C9" s="19" t="s">
        <v>17</v>
      </c>
      <c r="D9" s="387" t="s">
        <v>180</v>
      </c>
      <c r="E9" s="387" t="s">
        <v>224</v>
      </c>
      <c r="F9" s="386" t="s">
        <v>251</v>
      </c>
      <c r="G9" s="384">
        <f>IF(F9="Y", 'read first'!$B$23, 0)</f>
        <v>2.2229999999999999</v>
      </c>
      <c r="H9" s="378" t="s">
        <v>18</v>
      </c>
      <c r="I9" s="378"/>
    </row>
    <row r="10" spans="2:9" ht="46.5" customHeight="1" x14ac:dyDescent="0.25">
      <c r="B10" s="378" t="s">
        <v>19</v>
      </c>
      <c r="C10" s="19" t="s">
        <v>20</v>
      </c>
      <c r="D10" s="387" t="s">
        <v>415</v>
      </c>
      <c r="E10" s="387" t="s">
        <v>225</v>
      </c>
      <c r="F10" s="386" t="s">
        <v>251</v>
      </c>
      <c r="G10" s="384">
        <f>IF(F10="Y", 'read first'!$B$23, 0)</f>
        <v>2.2229999999999999</v>
      </c>
      <c r="H10" s="378" t="s">
        <v>175</v>
      </c>
      <c r="I10" s="378"/>
    </row>
    <row r="11" spans="2:9" ht="30" x14ac:dyDescent="0.25">
      <c r="B11" s="554" t="s">
        <v>22</v>
      </c>
      <c r="C11" s="19" t="s">
        <v>23</v>
      </c>
      <c r="D11" s="387" t="s">
        <v>24</v>
      </c>
      <c r="E11" s="387" t="s">
        <v>226</v>
      </c>
      <c r="F11" s="386" t="s">
        <v>251</v>
      </c>
      <c r="G11" s="384">
        <f>IF(F11="Y", 'read first'!$B$23, 0)</f>
        <v>2.2229999999999999</v>
      </c>
      <c r="H11" s="378" t="s">
        <v>25</v>
      </c>
      <c r="I11" s="378"/>
    </row>
    <row r="12" spans="2:9" ht="93.75" customHeight="1" x14ac:dyDescent="0.25">
      <c r="B12" s="554"/>
      <c r="C12" s="378" t="s">
        <v>26</v>
      </c>
      <c r="D12" s="20" t="s">
        <v>198</v>
      </c>
      <c r="E12" s="20" t="s">
        <v>227</v>
      </c>
      <c r="F12" s="35" t="s">
        <v>251</v>
      </c>
      <c r="G12" s="384">
        <f>IF(F12="Y", 'read first'!$B$23, 0)</f>
        <v>2.2229999999999999</v>
      </c>
      <c r="H12" s="31" t="s">
        <v>177</v>
      </c>
      <c r="I12" s="391" t="s">
        <v>523</v>
      </c>
    </row>
    <row r="13" spans="2:9" ht="55.5" customHeight="1" x14ac:dyDescent="0.25">
      <c r="B13" s="378" t="s">
        <v>28</v>
      </c>
      <c r="C13" s="19" t="s">
        <v>29</v>
      </c>
      <c r="D13" s="20" t="s">
        <v>199</v>
      </c>
      <c r="E13" s="20" t="s">
        <v>227</v>
      </c>
      <c r="F13" s="35" t="s">
        <v>250</v>
      </c>
      <c r="G13" s="384">
        <f>IF(F13="Y", 'read first'!$B$23, 0)</f>
        <v>0</v>
      </c>
      <c r="H13" s="31" t="s">
        <v>30</v>
      </c>
      <c r="I13" s="391" t="s">
        <v>524</v>
      </c>
    </row>
    <row r="14" spans="2:9" x14ac:dyDescent="0.25">
      <c r="D14" s="21" t="s">
        <v>31</v>
      </c>
      <c r="E14" s="21"/>
      <c r="G14" s="384">
        <f>SUM(G5:G13)</f>
        <v>13.337999999999997</v>
      </c>
    </row>
    <row r="15" spans="2:9" x14ac:dyDescent="0.25">
      <c r="D15" s="21"/>
      <c r="E15" s="21"/>
      <c r="G15" s="22">
        <f>G14/'read first'!$B$24</f>
        <v>0.66666666666666663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380" t="s">
        <v>182</v>
      </c>
      <c r="E19" s="380" t="s">
        <v>228</v>
      </c>
      <c r="F19" s="386" t="s">
        <v>250</v>
      </c>
      <c r="G19" s="381">
        <f>IF(F19="Y", 'read first'!$C$23, 0)</f>
        <v>0</v>
      </c>
      <c r="H19" s="379" t="s">
        <v>200</v>
      </c>
      <c r="I19" s="379"/>
    </row>
    <row r="20" spans="2:9" ht="54" customHeight="1" x14ac:dyDescent="0.25">
      <c r="B20" s="549"/>
      <c r="C20" s="1" t="s">
        <v>35</v>
      </c>
      <c r="D20" s="556" t="s">
        <v>36</v>
      </c>
      <c r="E20" s="556" t="s">
        <v>227</v>
      </c>
      <c r="F20" s="562" t="s">
        <v>251</v>
      </c>
      <c r="G20" s="565">
        <f>IF(F20="Y", 'read first'!$C$23, 0)</f>
        <v>1.65</v>
      </c>
      <c r="H20" s="555" t="s">
        <v>183</v>
      </c>
      <c r="I20" s="555" t="s">
        <v>525</v>
      </c>
    </row>
    <row r="21" spans="2:9" ht="23.25" customHeight="1" x14ac:dyDescent="0.25">
      <c r="B21" s="549"/>
      <c r="C21" s="19" t="s">
        <v>37</v>
      </c>
      <c r="D21" s="557"/>
      <c r="E21" s="557"/>
      <c r="F21" s="563"/>
      <c r="G21" s="566">
        <f>IF(F21="Y", 'read first'!$C$23, 0)</f>
        <v>0</v>
      </c>
      <c r="H21" s="549"/>
      <c r="I21" s="549"/>
    </row>
    <row r="22" spans="2:9" ht="30" x14ac:dyDescent="0.25">
      <c r="B22" s="550"/>
      <c r="C22" s="382"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382" t="s">
        <v>431</v>
      </c>
      <c r="I23" s="393"/>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526</v>
      </c>
    </row>
    <row r="25" spans="2:9" ht="36" customHeight="1" x14ac:dyDescent="0.25">
      <c r="B25" s="543"/>
      <c r="C25" s="548"/>
      <c r="D25" s="27" t="s">
        <v>201</v>
      </c>
      <c r="E25" s="27" t="s">
        <v>227</v>
      </c>
      <c r="F25" s="35" t="s">
        <v>251</v>
      </c>
      <c r="G25" s="384">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527</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384">
        <f>IF(F29="Y", 0.83, 0)</f>
        <v>0.83</v>
      </c>
      <c r="H29" s="577" t="s">
        <v>167</v>
      </c>
      <c r="I29" s="578" t="s">
        <v>528</v>
      </c>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386" t="s">
        <v>250</v>
      </c>
      <c r="G32" s="384">
        <f>IF(F32="Y",'read first'!$C$23, 0)</f>
        <v>0</v>
      </c>
      <c r="H32" s="554" t="s">
        <v>166</v>
      </c>
      <c r="I32" s="554"/>
    </row>
    <row r="33" spans="2:9" ht="57.95" customHeight="1" x14ac:dyDescent="0.25">
      <c r="B33" s="543"/>
      <c r="C33" s="547"/>
      <c r="D33" s="30" t="s">
        <v>57</v>
      </c>
      <c r="E33" s="30" t="s">
        <v>232</v>
      </c>
      <c r="F33" s="386" t="s">
        <v>251</v>
      </c>
      <c r="G33" s="384">
        <f>IF(F33="Y", 'read first'!$C$23, 0)</f>
        <v>1.65</v>
      </c>
      <c r="H33" s="554"/>
      <c r="I33" s="554"/>
    </row>
    <row r="34" spans="2:9" ht="52.5" customHeight="1" x14ac:dyDescent="0.25">
      <c r="B34" s="543"/>
      <c r="C34" s="548"/>
      <c r="D34" s="30" t="s">
        <v>184</v>
      </c>
      <c r="E34" s="30" t="s">
        <v>233</v>
      </c>
      <c r="F34" s="386" t="s">
        <v>250</v>
      </c>
      <c r="G34" s="384">
        <f>IF(F34="Y", 'read first'!$C$23, 0)</f>
        <v>0</v>
      </c>
      <c r="H34" s="554"/>
      <c r="I34" s="554"/>
    </row>
    <row r="35" spans="2:9" ht="38.1" customHeight="1" x14ac:dyDescent="0.25">
      <c r="B35" s="543"/>
      <c r="C35" s="382" t="s">
        <v>58</v>
      </c>
      <c r="D35" s="28" t="s">
        <v>59</v>
      </c>
      <c r="E35" s="28" t="s">
        <v>227</v>
      </c>
      <c r="F35" s="35" t="s">
        <v>251</v>
      </c>
      <c r="G35" s="384">
        <f>IF(F35="Y", 'read first'!$C$23, 0)</f>
        <v>1.65</v>
      </c>
      <c r="H35" s="31" t="s">
        <v>203</v>
      </c>
      <c r="I35" s="391" t="s">
        <v>529</v>
      </c>
    </row>
    <row r="36" spans="2:9" ht="60" customHeight="1" x14ac:dyDescent="0.25">
      <c r="B36" s="382" t="s">
        <v>60</v>
      </c>
      <c r="C36" s="19" t="s">
        <v>61</v>
      </c>
      <c r="D36" s="30" t="s">
        <v>62</v>
      </c>
      <c r="E36" s="30" t="s">
        <v>234</v>
      </c>
      <c r="F36" s="386" t="s">
        <v>250</v>
      </c>
      <c r="G36" s="384">
        <f>IF(F36="Y", 'read first'!$C$23, 0)</f>
        <v>0</v>
      </c>
      <c r="H36" s="378" t="s">
        <v>178</v>
      </c>
      <c r="I36" s="391"/>
    </row>
    <row r="37" spans="2:9" x14ac:dyDescent="0.25">
      <c r="D37" s="21" t="s">
        <v>31</v>
      </c>
      <c r="E37" s="21"/>
      <c r="G37" s="384">
        <f>SUM(G19:G36)</f>
        <v>9.9300000000000015</v>
      </c>
    </row>
    <row r="38" spans="2:9" x14ac:dyDescent="0.25">
      <c r="D38" s="21"/>
      <c r="E38" s="21"/>
      <c r="G38" s="22">
        <f>G37/'read first'!$C$24</f>
        <v>0.50151515151515169</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387" t="s">
        <v>67</v>
      </c>
      <c r="E42" s="387" t="s">
        <v>235</v>
      </c>
      <c r="F42" s="386" t="s">
        <v>251</v>
      </c>
      <c r="G42" s="384">
        <f>IF(F42="Y", 'read first'!$D$23, 0)</f>
        <v>2.2000000000000002</v>
      </c>
      <c r="H42" s="378" t="s">
        <v>68</v>
      </c>
      <c r="I42" s="378"/>
    </row>
    <row r="43" spans="2:9" ht="30" customHeight="1" x14ac:dyDescent="0.25">
      <c r="B43" s="549"/>
      <c r="C43" s="19" t="s">
        <v>69</v>
      </c>
      <c r="D43" s="385" t="s">
        <v>70</v>
      </c>
      <c r="E43" s="74" t="s">
        <v>227</v>
      </c>
      <c r="F43" s="386" t="s">
        <v>250</v>
      </c>
      <c r="G43" s="384">
        <f>IF(F43="Y", 'read first'!$D$23, 0)</f>
        <v>0</v>
      </c>
      <c r="H43" s="378" t="s">
        <v>71</v>
      </c>
      <c r="I43" s="378"/>
    </row>
    <row r="44" spans="2:9" ht="30" x14ac:dyDescent="0.25">
      <c r="B44" s="550"/>
      <c r="C44" s="19" t="s">
        <v>72</v>
      </c>
      <c r="D44" s="387" t="s">
        <v>73</v>
      </c>
      <c r="E44" s="387" t="s">
        <v>227</v>
      </c>
      <c r="F44" s="386" t="s">
        <v>250</v>
      </c>
      <c r="G44" s="384">
        <f>IF(F44="Y", 'read first'!$D$23, 0)</f>
        <v>0</v>
      </c>
      <c r="H44" s="378" t="s">
        <v>74</v>
      </c>
      <c r="I44" s="378"/>
    </row>
    <row r="45" spans="2:9" ht="30" x14ac:dyDescent="0.25">
      <c r="B45" s="382" t="s">
        <v>75</v>
      </c>
      <c r="C45" s="19" t="s">
        <v>76</v>
      </c>
      <c r="D45" s="387" t="s">
        <v>77</v>
      </c>
      <c r="E45" s="387" t="s">
        <v>227</v>
      </c>
      <c r="F45" s="386" t="s">
        <v>251</v>
      </c>
      <c r="G45" s="384">
        <f>IF(F45="Y", 'read first'!$D$23, 0)</f>
        <v>2.2000000000000002</v>
      </c>
      <c r="H45" s="378" t="s">
        <v>78</v>
      </c>
      <c r="I45" s="378"/>
    </row>
    <row r="46" spans="2:9" ht="37.5" customHeight="1" x14ac:dyDescent="0.25">
      <c r="B46" s="33" t="s">
        <v>79</v>
      </c>
      <c r="C46" s="33" t="s">
        <v>80</v>
      </c>
      <c r="D46" s="34" t="s">
        <v>81</v>
      </c>
      <c r="E46" s="34" t="s">
        <v>227</v>
      </c>
      <c r="F46" s="386" t="s">
        <v>251</v>
      </c>
      <c r="G46" s="384">
        <f>IF(F46="Y", 'read first'!$D$23, 0)</f>
        <v>2.2000000000000002</v>
      </c>
      <c r="H46" s="31" t="s">
        <v>165</v>
      </c>
      <c r="I46" s="391" t="s">
        <v>530</v>
      </c>
    </row>
    <row r="47" spans="2:9" ht="69" customHeight="1" x14ac:dyDescent="0.25">
      <c r="B47" s="382" t="s">
        <v>82</v>
      </c>
      <c r="C47" s="19" t="s">
        <v>83</v>
      </c>
      <c r="D47" s="387" t="s">
        <v>84</v>
      </c>
      <c r="E47" s="387" t="s">
        <v>227</v>
      </c>
      <c r="F47" s="409" t="s">
        <v>250</v>
      </c>
      <c r="G47" s="384">
        <f>IF(F47="Y", 'read first'!$D$23, 0)</f>
        <v>0</v>
      </c>
      <c r="H47" s="378" t="s">
        <v>85</v>
      </c>
      <c r="I47" s="391" t="s">
        <v>531</v>
      </c>
    </row>
    <row r="48" spans="2:9" ht="30" x14ac:dyDescent="0.25">
      <c r="B48" s="382" t="s">
        <v>86</v>
      </c>
      <c r="C48" s="19" t="s">
        <v>87</v>
      </c>
      <c r="D48" s="387" t="s">
        <v>88</v>
      </c>
      <c r="E48" s="387" t="s">
        <v>236</v>
      </c>
      <c r="F48" s="386" t="s">
        <v>251</v>
      </c>
      <c r="G48" s="384">
        <f>IF(F48="Y", 'read first'!$D$23, 0)</f>
        <v>2.2000000000000002</v>
      </c>
      <c r="H48" s="378" t="s">
        <v>89</v>
      </c>
      <c r="I48" s="378"/>
    </row>
    <row r="49" spans="2:9" ht="45" x14ac:dyDescent="0.25">
      <c r="B49" s="382" t="s">
        <v>90</v>
      </c>
      <c r="C49" s="19" t="s">
        <v>91</v>
      </c>
      <c r="D49" s="387" t="s">
        <v>92</v>
      </c>
      <c r="E49" s="387" t="s">
        <v>237</v>
      </c>
      <c r="F49" s="386" t="s">
        <v>251</v>
      </c>
      <c r="G49" s="384">
        <f>IF(F49="Y", 'read first'!$D$23, 0)</f>
        <v>2.2000000000000002</v>
      </c>
      <c r="H49" s="378" t="s">
        <v>93</v>
      </c>
      <c r="I49" s="378"/>
    </row>
    <row r="50" spans="2:9" x14ac:dyDescent="0.25">
      <c r="B50" s="37"/>
      <c r="G50" s="384">
        <f>SUM(G42:G49)</f>
        <v>11</v>
      </c>
    </row>
    <row r="51" spans="2:9" x14ac:dyDescent="0.25">
      <c r="B51" s="37"/>
      <c r="G51" s="22">
        <f>G50/'read first'!$D$24</f>
        <v>0.55555555555555558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387" t="s">
        <v>97</v>
      </c>
      <c r="E55" s="75" t="s">
        <v>227</v>
      </c>
      <c r="F55" s="386" t="s">
        <v>251</v>
      </c>
      <c r="G55" s="384">
        <f>IF(F55="Y", 'read first'!$E$23, 0)</f>
        <v>2.5</v>
      </c>
      <c r="H55" s="383" t="s">
        <v>98</v>
      </c>
      <c r="I55" s="383"/>
    </row>
    <row r="56" spans="2:9" ht="38.1" customHeight="1" x14ac:dyDescent="0.25">
      <c r="B56" s="543"/>
      <c r="C56" s="19" t="s">
        <v>99</v>
      </c>
      <c r="D56" s="387" t="s">
        <v>100</v>
      </c>
      <c r="E56" s="75" t="s">
        <v>227</v>
      </c>
      <c r="F56" s="386" t="s">
        <v>250</v>
      </c>
      <c r="G56" s="384">
        <f>IF(F56="Y", 'read first'!$E$23, 0)</f>
        <v>0</v>
      </c>
      <c r="H56" s="383" t="s">
        <v>101</v>
      </c>
      <c r="I56" s="383"/>
    </row>
    <row r="57" spans="2:9" ht="51" customHeight="1" x14ac:dyDescent="0.25">
      <c r="B57" s="382" t="s">
        <v>102</v>
      </c>
      <c r="C57" s="19" t="s">
        <v>44</v>
      </c>
      <c r="D57" s="387" t="s">
        <v>103</v>
      </c>
      <c r="E57" s="75" t="s">
        <v>227</v>
      </c>
      <c r="F57" s="39" t="str">
        <f>F26</f>
        <v>Y</v>
      </c>
      <c r="G57" s="384">
        <f>IF(F57="Y", 'read first'!$E$23, 0)</f>
        <v>2.5</v>
      </c>
      <c r="H57" s="383" t="s">
        <v>207</v>
      </c>
      <c r="I57" s="383"/>
    </row>
    <row r="58" spans="2:9" ht="49.5" customHeight="1" x14ac:dyDescent="0.25">
      <c r="B58" s="382" t="s">
        <v>104</v>
      </c>
      <c r="C58" s="19" t="s">
        <v>96</v>
      </c>
      <c r="D58" s="387" t="s">
        <v>131</v>
      </c>
      <c r="E58" s="75" t="s">
        <v>230</v>
      </c>
      <c r="F58" s="39" t="s">
        <v>210</v>
      </c>
      <c r="G58" s="384">
        <f>G29+G30</f>
        <v>0.83</v>
      </c>
      <c r="H58" s="383" t="s">
        <v>208</v>
      </c>
      <c r="I58" s="383"/>
    </row>
    <row r="59" spans="2:9" ht="37.5" customHeight="1" x14ac:dyDescent="0.25">
      <c r="B59" s="543" t="s">
        <v>105</v>
      </c>
      <c r="C59" s="19" t="s">
        <v>72</v>
      </c>
      <c r="D59" s="387" t="s">
        <v>106</v>
      </c>
      <c r="E59" s="75" t="s">
        <v>227</v>
      </c>
      <c r="F59" s="386" t="s">
        <v>250</v>
      </c>
      <c r="G59" s="384">
        <f>IF(F59="Y", 'read first'!$E$23, 0)</f>
        <v>0</v>
      </c>
      <c r="H59" s="383" t="s">
        <v>132</v>
      </c>
      <c r="I59" s="383"/>
    </row>
    <row r="60" spans="2:9" ht="38.1" customHeight="1" x14ac:dyDescent="0.25">
      <c r="B60" s="543"/>
      <c r="C60" s="19" t="s">
        <v>99</v>
      </c>
      <c r="D60" s="387" t="s">
        <v>133</v>
      </c>
      <c r="E60" s="75" t="s">
        <v>238</v>
      </c>
      <c r="F60" s="386" t="s">
        <v>250</v>
      </c>
      <c r="G60" s="384">
        <f>IF(F60="Y", 'read first'!$E$23, 0)</f>
        <v>0</v>
      </c>
      <c r="H60" s="383" t="s">
        <v>134</v>
      </c>
      <c r="I60" s="383"/>
    </row>
    <row r="61" spans="2:9" ht="30" x14ac:dyDescent="0.25">
      <c r="B61" s="382" t="s">
        <v>107</v>
      </c>
      <c r="C61" s="19" t="s">
        <v>108</v>
      </c>
      <c r="D61" s="387" t="s">
        <v>185</v>
      </c>
      <c r="E61" s="75" t="s">
        <v>239</v>
      </c>
      <c r="F61" s="386" t="s">
        <v>251</v>
      </c>
      <c r="G61" s="384">
        <f>IF(F61="Y", 'read first'!$E$23, 0)</f>
        <v>2.5</v>
      </c>
      <c r="H61" s="383" t="s">
        <v>135</v>
      </c>
      <c r="I61" s="383"/>
    </row>
    <row r="62" spans="2:9" ht="38.1" customHeight="1" x14ac:dyDescent="0.25">
      <c r="B62" s="382" t="s">
        <v>109</v>
      </c>
      <c r="C62" s="19" t="s">
        <v>110</v>
      </c>
      <c r="D62" s="387" t="s">
        <v>111</v>
      </c>
      <c r="E62" s="75" t="s">
        <v>227</v>
      </c>
      <c r="F62" s="386" t="s">
        <v>251</v>
      </c>
      <c r="G62" s="384">
        <f>IF(F62="Y", 'read first'!$E$23, 0)</f>
        <v>2.5</v>
      </c>
      <c r="H62" s="383" t="s">
        <v>136</v>
      </c>
      <c r="I62" s="383"/>
    </row>
    <row r="63" spans="2:9" x14ac:dyDescent="0.25">
      <c r="G63" s="384">
        <f>SUM(G55:G62)</f>
        <v>10.83</v>
      </c>
    </row>
    <row r="64" spans="2:9" x14ac:dyDescent="0.25">
      <c r="G64" s="41">
        <f>G63/'read first'!$E$24</f>
        <v>0.54149999999999998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382" t="s">
        <v>121</v>
      </c>
      <c r="C68" s="19" t="s">
        <v>170</v>
      </c>
      <c r="D68" s="387" t="s">
        <v>171</v>
      </c>
      <c r="E68" s="387" t="s">
        <v>226</v>
      </c>
      <c r="F68" s="386" t="str">
        <f>F11</f>
        <v>Y</v>
      </c>
      <c r="G68" s="384">
        <f>IF(F68="Y", 'read first'!$G$23, 0)</f>
        <v>2</v>
      </c>
      <c r="H68" s="382" t="s">
        <v>427</v>
      </c>
      <c r="I68" s="382"/>
    </row>
    <row r="69" spans="1:13" s="4" customFormat="1" ht="67.5" customHeight="1" x14ac:dyDescent="0.25">
      <c r="A69" s="3"/>
      <c r="B69" s="382" t="s">
        <v>122</v>
      </c>
      <c r="C69" s="19" t="s">
        <v>123</v>
      </c>
      <c r="D69" s="387" t="s">
        <v>124</v>
      </c>
      <c r="E69" s="387" t="s">
        <v>240</v>
      </c>
      <c r="F69" s="386" t="s">
        <v>251</v>
      </c>
      <c r="G69" s="384">
        <f>IF(F69="Y", 'read first'!$G$23, 0)</f>
        <v>2</v>
      </c>
      <c r="H69" s="382" t="s">
        <v>143</v>
      </c>
      <c r="I69" s="382"/>
      <c r="J69" s="59"/>
      <c r="K69" s="59"/>
      <c r="L69" s="59"/>
      <c r="M69" s="59"/>
    </row>
    <row r="70" spans="1:13" s="4" customFormat="1" ht="74.25" customHeight="1" x14ac:dyDescent="0.25">
      <c r="A70" s="3"/>
      <c r="B70" s="382" t="s">
        <v>125</v>
      </c>
      <c r="C70" s="19" t="s">
        <v>144</v>
      </c>
      <c r="D70" s="387" t="s">
        <v>126</v>
      </c>
      <c r="E70" s="387" t="s">
        <v>241</v>
      </c>
      <c r="F70" s="386" t="s">
        <v>251</v>
      </c>
      <c r="G70" s="384">
        <f>IF(F70="Y", 'read first'!$G$23, 0)</f>
        <v>2</v>
      </c>
      <c r="H70" s="382" t="s">
        <v>142</v>
      </c>
      <c r="I70" s="382"/>
      <c r="J70" s="59"/>
      <c r="K70" s="59"/>
      <c r="L70" s="59"/>
      <c r="M70" s="59"/>
    </row>
    <row r="71" spans="1:13" s="4" customFormat="1" ht="64.5" customHeight="1" x14ac:dyDescent="0.25">
      <c r="A71" s="3"/>
      <c r="B71" s="382" t="s">
        <v>127</v>
      </c>
      <c r="C71" s="19" t="s">
        <v>128</v>
      </c>
      <c r="D71" s="387" t="s">
        <v>129</v>
      </c>
      <c r="E71" s="387" t="s">
        <v>242</v>
      </c>
      <c r="F71" s="386" t="s">
        <v>251</v>
      </c>
      <c r="G71" s="384">
        <f>IF(F71="Y", 'read first'!$G$23, 0)</f>
        <v>2</v>
      </c>
      <c r="H71" s="382" t="s">
        <v>169</v>
      </c>
      <c r="I71" s="382"/>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384">
        <f>SUM(G68:G73)/2</f>
        <v>5</v>
      </c>
      <c r="H74" s="5"/>
      <c r="J74" s="59"/>
      <c r="K74" s="59"/>
      <c r="L74" s="59"/>
      <c r="M74" s="59"/>
    </row>
    <row r="75" spans="1:13" s="4" customFormat="1" x14ac:dyDescent="0.25">
      <c r="A75" s="3"/>
      <c r="B75" s="37"/>
      <c r="C75" s="3"/>
      <c r="D75" s="3"/>
      <c r="E75" s="3"/>
      <c r="F75" s="3"/>
      <c r="G75" s="22">
        <f>G74/'read first'!$G$24</f>
        <v>0.5</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382" t="s">
        <v>187</v>
      </c>
      <c r="B79" s="382" t="s">
        <v>114</v>
      </c>
      <c r="C79" s="36" t="s">
        <v>145</v>
      </c>
      <c r="D79" s="387" t="s">
        <v>164</v>
      </c>
      <c r="E79" s="387" t="s">
        <v>244</v>
      </c>
      <c r="F79" s="386" t="s">
        <v>250</v>
      </c>
      <c r="G79" s="44">
        <f>IF(F79="Y", 'read first'!$F$23, 0)</f>
        <v>0</v>
      </c>
      <c r="H79" s="45" t="s">
        <v>146</v>
      </c>
    </row>
    <row r="80" spans="1:13" ht="45" x14ac:dyDescent="0.25">
      <c r="A80" s="379" t="s">
        <v>188</v>
      </c>
      <c r="B80" s="379" t="s">
        <v>115</v>
      </c>
      <c r="C80" s="36" t="s">
        <v>145</v>
      </c>
      <c r="D80" s="385" t="s">
        <v>116</v>
      </c>
      <c r="E80" s="385" t="s">
        <v>245</v>
      </c>
      <c r="F80" s="386" t="s">
        <v>250</v>
      </c>
      <c r="G80" s="44">
        <f>IF(F80="Y", 'read first'!$F$23, 0)</f>
        <v>0</v>
      </c>
      <c r="H80" s="47" t="s">
        <v>147</v>
      </c>
    </row>
    <row r="81" spans="1:8" x14ac:dyDescent="0.25">
      <c r="A81" s="555" t="s">
        <v>189</v>
      </c>
      <c r="B81" s="587" t="s">
        <v>117</v>
      </c>
      <c r="C81" s="48" t="s">
        <v>118</v>
      </c>
      <c r="D81" s="387" t="s">
        <v>51</v>
      </c>
      <c r="E81" s="387" t="s">
        <v>246</v>
      </c>
      <c r="F81" s="386" t="str">
        <f>F29</f>
        <v>Y</v>
      </c>
      <c r="G81" s="44">
        <f>IF(F81="Y", 1, 0)</f>
        <v>1</v>
      </c>
      <c r="H81" s="551" t="s">
        <v>52</v>
      </c>
    </row>
    <row r="82" spans="1:8" x14ac:dyDescent="0.25">
      <c r="A82" s="586"/>
      <c r="B82" s="588"/>
      <c r="C82" s="48" t="s">
        <v>119</v>
      </c>
      <c r="D82" s="582" t="s">
        <v>53</v>
      </c>
      <c r="E82" s="590" t="s">
        <v>247</v>
      </c>
      <c r="F82" s="590" t="str">
        <f>F30</f>
        <v>N</v>
      </c>
      <c r="G82" s="593">
        <f t="shared" ref="G82:G83" si="0">IF(F82="Y", 1, 0)</f>
        <v>0</v>
      </c>
      <c r="H82" s="586"/>
    </row>
    <row r="83" spans="1:8" x14ac:dyDescent="0.25">
      <c r="A83" s="586"/>
      <c r="B83" s="589"/>
      <c r="C83" s="48" t="s">
        <v>130</v>
      </c>
      <c r="D83" s="552"/>
      <c r="E83" s="591"/>
      <c r="F83" s="592"/>
      <c r="G83" s="594">
        <f t="shared" si="0"/>
        <v>0</v>
      </c>
      <c r="H83" s="552"/>
    </row>
    <row r="84" spans="1:8" ht="58.5" customHeight="1" x14ac:dyDescent="0.25">
      <c r="A84" s="552"/>
      <c r="B84" s="382" t="s">
        <v>138</v>
      </c>
      <c r="C84" s="19" t="s">
        <v>148</v>
      </c>
      <c r="D84" s="387" t="s">
        <v>149</v>
      </c>
      <c r="E84" s="387" t="s">
        <v>248</v>
      </c>
      <c r="F84" s="386" t="s">
        <v>250</v>
      </c>
      <c r="G84" s="44">
        <f>IF(F84="Y", 'read first'!$F$23, 0)</f>
        <v>0</v>
      </c>
      <c r="H84" s="383" t="s">
        <v>150</v>
      </c>
    </row>
    <row r="85" spans="1:8" ht="60" x14ac:dyDescent="0.25">
      <c r="A85" s="379" t="s">
        <v>190</v>
      </c>
      <c r="B85" s="49" t="s">
        <v>151</v>
      </c>
      <c r="C85" s="378" t="s">
        <v>152</v>
      </c>
      <c r="D85" s="20" t="s">
        <v>162</v>
      </c>
      <c r="E85" s="20" t="s">
        <v>227</v>
      </c>
      <c r="F85" s="35" t="s">
        <v>205</v>
      </c>
      <c r="G85" s="44">
        <f>IF(F85="Y", 'read first'!$F$23, 0)</f>
        <v>0</v>
      </c>
      <c r="H85" s="20" t="s">
        <v>153</v>
      </c>
    </row>
    <row r="86" spans="1:8" ht="45" x14ac:dyDescent="0.25">
      <c r="A86" s="382" t="s">
        <v>191</v>
      </c>
      <c r="B86" s="382" t="s">
        <v>154</v>
      </c>
      <c r="C86" s="382" t="s">
        <v>155</v>
      </c>
      <c r="D86" s="20" t="s">
        <v>163</v>
      </c>
      <c r="E86" s="20" t="s">
        <v>227</v>
      </c>
      <c r="F86" s="35" t="s">
        <v>205</v>
      </c>
      <c r="G86" s="44">
        <f>IF(F86="Y", 'read first'!$F$23, 0)</f>
        <v>0</v>
      </c>
      <c r="H86" s="20" t="s">
        <v>156</v>
      </c>
    </row>
    <row r="87" spans="1:8" ht="47.25" customHeight="1" x14ac:dyDescent="0.25">
      <c r="A87" s="587" t="s">
        <v>192</v>
      </c>
      <c r="B87" s="554" t="s">
        <v>22</v>
      </c>
      <c r="C87" s="19" t="s">
        <v>23</v>
      </c>
      <c r="D87" s="387" t="s">
        <v>24</v>
      </c>
      <c r="E87" s="387" t="s">
        <v>226</v>
      </c>
      <c r="F87" s="386" t="str">
        <f>F11</f>
        <v>Y</v>
      </c>
      <c r="G87" s="384">
        <f>IF(F87="Y", 'read first'!$F$23, 0)</f>
        <v>2</v>
      </c>
      <c r="H87" s="378" t="s">
        <v>25</v>
      </c>
    </row>
    <row r="88" spans="1:8" ht="67.5" customHeight="1" x14ac:dyDescent="0.25">
      <c r="A88" s="595"/>
      <c r="B88" s="554"/>
      <c r="C88" s="378" t="s">
        <v>26</v>
      </c>
      <c r="D88" s="20" t="s">
        <v>27</v>
      </c>
      <c r="E88" s="20" t="s">
        <v>227</v>
      </c>
      <c r="F88" s="35" t="s">
        <v>205</v>
      </c>
      <c r="G88" s="44">
        <f>IF(F88="Y", 'read first'!$F$23, 0)</f>
        <v>0</v>
      </c>
      <c r="H88" s="20" t="s">
        <v>157</v>
      </c>
    </row>
    <row r="89" spans="1:8" ht="38.25" customHeight="1" x14ac:dyDescent="0.25">
      <c r="A89" s="555" t="s">
        <v>193</v>
      </c>
      <c r="B89" s="555" t="s">
        <v>65</v>
      </c>
      <c r="C89" s="19" t="s">
        <v>66</v>
      </c>
      <c r="D89" s="387" t="s">
        <v>67</v>
      </c>
      <c r="E89" s="387" t="s">
        <v>235</v>
      </c>
      <c r="F89" s="386" t="str">
        <f>F42</f>
        <v>Y</v>
      </c>
      <c r="G89" s="44">
        <f>IF(F89="Y", 'read first'!$F$23, 0)</f>
        <v>2</v>
      </c>
      <c r="H89" s="378" t="s">
        <v>68</v>
      </c>
    </row>
    <row r="90" spans="1:8" ht="30" x14ac:dyDescent="0.25">
      <c r="A90" s="586"/>
      <c r="B90" s="549"/>
      <c r="C90" s="19" t="s">
        <v>69</v>
      </c>
      <c r="D90" s="385" t="s">
        <v>70</v>
      </c>
      <c r="E90" s="74" t="s">
        <v>227</v>
      </c>
      <c r="F90" s="386" t="str">
        <f>F43</f>
        <v>N</v>
      </c>
      <c r="G90" s="44">
        <f>IF(F90="Y", 'read first'!$F$23, 0)</f>
        <v>0</v>
      </c>
      <c r="H90" s="378" t="s">
        <v>71</v>
      </c>
    </row>
    <row r="91" spans="1:8" ht="36.75" customHeight="1" x14ac:dyDescent="0.25">
      <c r="A91" s="586"/>
      <c r="B91" s="550"/>
      <c r="C91" s="19" t="s">
        <v>72</v>
      </c>
      <c r="D91" s="387" t="s">
        <v>73</v>
      </c>
      <c r="E91" s="387" t="s">
        <v>227</v>
      </c>
      <c r="F91" s="386" t="str">
        <f>F60</f>
        <v>N</v>
      </c>
      <c r="G91" s="44">
        <f>IF(F91="Y", 'read first'!$F$23, 0)</f>
        <v>0</v>
      </c>
      <c r="H91" s="378" t="s">
        <v>74</v>
      </c>
    </row>
    <row r="92" spans="1:8" ht="28.5" customHeight="1" x14ac:dyDescent="0.25">
      <c r="A92" s="596" t="s">
        <v>194</v>
      </c>
      <c r="B92" s="551" t="s">
        <v>6</v>
      </c>
      <c r="C92" s="553" t="s">
        <v>7</v>
      </c>
      <c r="D92" s="387" t="s">
        <v>173</v>
      </c>
      <c r="E92" s="387" t="s">
        <v>220</v>
      </c>
      <c r="F92" s="386" t="str">
        <f>F5</f>
        <v>N</v>
      </c>
      <c r="G92" s="44">
        <f>IF(F92="Y", 'read first'!$F$23, 0)</f>
        <v>0</v>
      </c>
      <c r="H92" s="378" t="s">
        <v>8</v>
      </c>
    </row>
    <row r="93" spans="1:8" ht="30" x14ac:dyDescent="0.25">
      <c r="A93" s="597"/>
      <c r="B93" s="552"/>
      <c r="C93" s="548"/>
      <c r="D93" s="387" t="s">
        <v>179</v>
      </c>
      <c r="E93" s="387" t="s">
        <v>221</v>
      </c>
      <c r="F93" s="386" t="str">
        <f>F6</f>
        <v>N</v>
      </c>
      <c r="G93" s="44">
        <f>IF(F93="Y", 'read first'!$F$23, 0)</f>
        <v>0</v>
      </c>
      <c r="H93" s="378" t="s">
        <v>9</v>
      </c>
    </row>
    <row r="94" spans="1:8" ht="30" x14ac:dyDescent="0.25">
      <c r="A94" s="597"/>
      <c r="B94" s="378" t="s">
        <v>10</v>
      </c>
      <c r="C94" s="19" t="s">
        <v>11</v>
      </c>
      <c r="D94" s="387" t="s">
        <v>12</v>
      </c>
      <c r="E94" s="387" t="s">
        <v>222</v>
      </c>
      <c r="F94" s="386" t="str">
        <f>F7</f>
        <v>Y</v>
      </c>
      <c r="G94" s="44">
        <f>IF(F94="Y", 'read first'!$F$23, 0)</f>
        <v>2</v>
      </c>
      <c r="H94" s="378" t="s">
        <v>13</v>
      </c>
    </row>
    <row r="95" spans="1:8" ht="45" x14ac:dyDescent="0.25">
      <c r="A95" s="597"/>
      <c r="B95" s="378" t="s">
        <v>19</v>
      </c>
      <c r="C95" s="19" t="s">
        <v>20</v>
      </c>
      <c r="D95" s="387" t="s">
        <v>415</v>
      </c>
      <c r="E95" s="387" t="s">
        <v>225</v>
      </c>
      <c r="F95" s="386" t="str">
        <f>F10</f>
        <v>Y</v>
      </c>
      <c r="G95" s="44">
        <f>IF(F95="Y", 'read first'!$F$23, 0)</f>
        <v>2</v>
      </c>
      <c r="H95" s="378" t="s">
        <v>21</v>
      </c>
    </row>
    <row r="96" spans="1:8" ht="30" x14ac:dyDescent="0.25">
      <c r="A96" s="597"/>
      <c r="B96" s="554" t="s">
        <v>22</v>
      </c>
      <c r="C96" s="19" t="s">
        <v>23</v>
      </c>
      <c r="D96" s="387" t="s">
        <v>24</v>
      </c>
      <c r="E96" s="387" t="s">
        <v>226</v>
      </c>
      <c r="F96" s="386" t="str">
        <f>F11</f>
        <v>Y</v>
      </c>
      <c r="G96" s="44">
        <f>IF(F96="Y", 'read first'!$F$23, 0)</f>
        <v>2</v>
      </c>
      <c r="H96" s="378" t="s">
        <v>25</v>
      </c>
    </row>
    <row r="97" spans="1:8" ht="34.5" customHeight="1" x14ac:dyDescent="0.25">
      <c r="A97" s="598"/>
      <c r="B97" s="554"/>
      <c r="C97" s="378" t="s">
        <v>26</v>
      </c>
      <c r="D97" s="20" t="s">
        <v>27</v>
      </c>
      <c r="E97" s="20" t="s">
        <v>227</v>
      </c>
      <c r="F97" s="35" t="s">
        <v>205</v>
      </c>
      <c r="G97" s="44">
        <f>IF(F97="Y", 'read first'!$F$23, 0)</f>
        <v>0</v>
      </c>
      <c r="H97" s="20" t="s">
        <v>174</v>
      </c>
    </row>
    <row r="98" spans="1:8" ht="33.75" customHeight="1" x14ac:dyDescent="0.25">
      <c r="A98" s="378" t="s">
        <v>195</v>
      </c>
      <c r="B98" s="378" t="s">
        <v>158</v>
      </c>
      <c r="C98" s="378" t="s">
        <v>159</v>
      </c>
      <c r="D98" s="387" t="s">
        <v>160</v>
      </c>
      <c r="E98" s="75" t="s">
        <v>227</v>
      </c>
      <c r="F98" s="386" t="s">
        <v>205</v>
      </c>
      <c r="G98" s="44">
        <f>IF(F98="Y", 'read first'!$F$23, 0)</f>
        <v>0</v>
      </c>
      <c r="H98" s="383" t="s">
        <v>161</v>
      </c>
    </row>
    <row r="99" spans="1:8" x14ac:dyDescent="0.25">
      <c r="G99" s="44">
        <f>SUM(G79:G98)</f>
        <v>11</v>
      </c>
    </row>
    <row r="100" spans="1:8" x14ac:dyDescent="0.25">
      <c r="G100" s="22" t="s">
        <v>227</v>
      </c>
    </row>
  </sheetData>
  <mergeCells count="58">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DAC530E5-0E49-4FF2-9B5E-EA187C2E06A8}">
      <formula1>"-,H, M, L, NEG"</formula1>
    </dataValidation>
    <dataValidation type="list" allowBlank="1" showInputMessage="1" showErrorMessage="1" sqref="F5:F13 F25:F26 F42:F49 F79:F81 F84:F95 F29:F30 F32:F36 F19:F22 F55:F56 F59:F62 F68:F73 F97:F98" xr:uid="{42C5EF05-DB2A-4E44-B0C1-08D89B56ED68}">
      <formula1>"-,Y,N"</formula1>
    </dataValidation>
    <dataValidation type="list" allowBlank="1" showInputMessage="1" showErrorMessage="1" sqref="H23" xr:uid="{1BB62DEB-6637-46B6-8C2D-ABDB893D15F7}">
      <formula1>"[Choose from list], Regional Boulevard, Community Boulevard, Regional Street, Community Street, Industrial Street, Regional Trail, Greenway"</formula1>
    </dataValidation>
  </dataValidations>
  <hyperlinks>
    <hyperlink ref="C5:C6" r:id="rId1" display="Equity Focus Area map layer" xr:uid="{0022DBEB-A925-427D-9A67-407B73CC6094}"/>
    <hyperlink ref="C7" r:id="rId2" display="Economic Value Atlas walkability and Community Service accessibility score" xr:uid="{1A5ACECF-0912-4D77-A53B-94648B4DCF6E}"/>
    <hyperlink ref="C8" r:id="rId3" display="Regional Barometer: Life expectancy at birth layer" xr:uid="{3D61E891-05FF-486F-9786-9B9D933C8101}"/>
    <hyperlink ref="C10" r:id="rId4" display="Economic Value Atlas: Job access layers (for both low and middle/high wage jobs)" xr:uid="{38391A2B-C148-42CB-A5F0-8A44387AFAB7}"/>
    <hyperlink ref="C11" r:id="rId5" display="·         Regional Investment Measure project list" xr:uid="{AF9704F1-F79E-41FA-9D91-A55772B07471}"/>
    <hyperlink ref="C19" r:id="rId6" display="HCC network map" xr:uid="{C22DFF87-D609-4A3D-B0DA-B83BC5A208B3}"/>
    <hyperlink ref="C23" r:id="rId7" display="Regional Trails and Greenways network" xr:uid="{F3D3681D-215A-46CE-963C-5C11467A3C20}"/>
    <hyperlink ref="C29" r:id="rId8" display="·         Regional Bike Network Map" xr:uid="{9392C23B-7BFB-4D89-9326-CCE48E9B5D48}"/>
    <hyperlink ref="C26" r:id="rId9" display="·         Livable Streets design guide" xr:uid="{B6008C24-501E-4E5C-978B-D0B8B2F7EDB4}"/>
    <hyperlink ref="C32" r:id="rId10" display="·         Economic Value Atlas Mobility map layer" xr:uid="{BFAE245E-9048-4899-87CE-B84A27EFE935}"/>
    <hyperlink ref="C36" r:id="rId11" display="Safe Routes to School Regional Framework school map" xr:uid="{F17BF111-8A65-47E7-BFAD-1739AF56BBCC}"/>
    <hyperlink ref="C45" r:id="rId12" xr:uid="{98931F64-8D20-491E-9824-9B31F5162898}"/>
    <hyperlink ref="C47" r:id="rId13" xr:uid="{A56CA6A4-76E1-4569-A4FD-136B0712722C}"/>
    <hyperlink ref="C48" r:id="rId14" xr:uid="{49D54E42-E696-4758-B432-DEA54E11B6E9}"/>
    <hyperlink ref="C49" r:id="rId15" xr:uid="{C46AA58C-1F62-4BE4-9C58-190D5F2FF3FC}"/>
    <hyperlink ref="C55" r:id="rId16" xr:uid="{3DDA9B16-FA1B-42FF-BEE3-BEB87C0E18B2}"/>
    <hyperlink ref="C58" r:id="rId17" xr:uid="{B3DD3C4F-572D-4C78-A460-FEB2D5AA9A14}"/>
    <hyperlink ref="C56" r:id="rId18" display="Congestion Management Process network" xr:uid="{1E641CF2-8250-4179-AEF3-729BB33B971C}"/>
    <hyperlink ref="C60" r:id="rId19" display="Congestion Management Process network map" xr:uid="{3F7BC0BD-A6E9-4633-B6CB-3A2BF0EAA7BA}"/>
    <hyperlink ref="C62" r:id="rId20" xr:uid="{1EC7579A-9961-4A73-B62E-B2DF18282E89}"/>
    <hyperlink ref="C61" r:id="rId21" xr:uid="{A42496F8-A4B1-49AA-B686-23741BC44887}"/>
    <hyperlink ref="C44" r:id="rId22" xr:uid="{050B5D8B-5979-44D8-9875-409D6D13E32C}"/>
    <hyperlink ref="C42" r:id="rId23" location="/" display="TriMet Prioritzed Access to Transit map" xr:uid="{4EC7F42A-6053-41B6-BF3A-B90B9E980D9D}"/>
    <hyperlink ref="C43" r:id="rId24" xr:uid="{E280CF33-B5DA-4952-986D-9D395BBF0681}"/>
    <hyperlink ref="C9" r:id="rId25" display="Regional Barometer: Diesel particulate matter concentration layer" xr:uid="{F472D650-F1DD-4D51-AD95-FFDC4659D952}"/>
    <hyperlink ref="C21" r:id="rId26" display="https://tooledesign.maps.arcgis.com/apps/MapSeries/index.html?appid=69225c1c028c440bbcef6ca40365f854" xr:uid="{946E8EDD-69DD-4A15-96B3-9FB598105FE2}"/>
    <hyperlink ref="C13" r:id="rId27" xr:uid="{DE7DB7FE-30BD-48C7-BED0-3D107BFC9BE8}"/>
    <hyperlink ref="C30" r:id="rId28" xr:uid="{26FFDCDB-E5D6-4E2A-B615-C2759F0035DB}"/>
    <hyperlink ref="C31" r:id="rId29" xr:uid="{4BF9DDC5-9DB2-4C26-ABB4-944CA5E54FA7}"/>
    <hyperlink ref="C57" r:id="rId30" display="·         Livable Streets design guide" xr:uid="{356A2693-620A-41CB-995C-EC2BAC4D8844}"/>
    <hyperlink ref="C59" r:id="rId31" xr:uid="{D258FEFD-61CD-4E3B-B083-79CE8B296EEE}"/>
    <hyperlink ref="C72" r:id="rId32" xr:uid="{6945A4B3-6D4D-4232-BF46-9356E74E5FB0}"/>
    <hyperlink ref="C73" r:id="rId33" display="FHWA: Intermodal connector list" xr:uid="{5691B1AA-5C65-4226-8973-A3C2F1DDF68E}"/>
    <hyperlink ref="C71" r:id="rId34" xr:uid="{5FCD38DE-359B-45C4-A65C-2AB1D3724683}"/>
    <hyperlink ref="C70" r:id="rId35" xr:uid="{28BD8FFE-71F6-4D4D-A2D2-EDEC9FFBA5DA}"/>
    <hyperlink ref="C69" r:id="rId36" xr:uid="{8A20BEF9-ED51-425D-A75D-5D4875929D76}"/>
    <hyperlink ref="C81" r:id="rId37" display="·         Regional Bike Network Map" xr:uid="{DF8DFB29-28DC-44EC-8A82-ADA99D9E4FF5}"/>
    <hyperlink ref="C82" r:id="rId38" xr:uid="{A313FB99-8279-45FF-B50F-FB19783A09C8}"/>
    <hyperlink ref="C83" r:id="rId39" xr:uid="{8B26DF39-52AA-468D-96E8-0FA5F36B912C}"/>
    <hyperlink ref="C92:C93" r:id="rId40" display="Equity Focus Area map layer" xr:uid="{B105619E-3140-485C-81D9-E41B8FA38E6D}"/>
    <hyperlink ref="C94" r:id="rId41" display="Economic Value Atlas walkability and Community Service accessibility score" xr:uid="{983417BD-CEC1-4104-BF6B-967CAA894349}"/>
    <hyperlink ref="C95" r:id="rId42" display="Economic Value Atlas: Job access layers (for both low and middle/high wage jobs)" xr:uid="{27AE8C92-F33C-4852-8AAF-3F03E37B1FD2}"/>
    <hyperlink ref="C96" r:id="rId43" display="·         Regional Investment Measure project list" xr:uid="{D460ADD5-1A4C-4DD1-A330-076C49709A02}"/>
    <hyperlink ref="C91" r:id="rId44" xr:uid="{2B6C6B9B-C90C-4813-A249-D9A07D542DDF}"/>
    <hyperlink ref="C89" r:id="rId45" location="/" display="TriMet Prioritzed Access to Transit map" xr:uid="{04D95014-8582-4C7B-944F-F9AACEE44DD0}"/>
    <hyperlink ref="C90" r:id="rId46" xr:uid="{400EEEAE-55A6-40A3-B6F1-9AE1ED6401D2}"/>
    <hyperlink ref="C87" r:id="rId47" display="·         Regional Investment Measure project list" xr:uid="{400A2FA3-4FC3-4739-9DAA-73009388BDFA}"/>
    <hyperlink ref="C84" r:id="rId48" display="Bond trail acquisition prioritization tool " xr:uid="{29B64DE0-E857-480C-980E-5A901B1AD700}"/>
    <hyperlink ref="C68" r:id="rId49" display="On Regional Investment Measure project list " xr:uid="{2FD821B4-F12E-4CCB-BD22-73ABFC7893A4}"/>
    <hyperlink ref="C20" r:id="rId50" xr:uid="{6789D53E-F1F7-4E97-96E7-4202D5D6C68E}"/>
  </hyperlinks>
  <pageMargins left="0.7" right="0.7" top="0.75" bottom="0.75" header="0.3" footer="0.3"/>
  <pageSetup orientation="portrait" r:id="rId51"/>
  <legacyDrawing r:id="rId5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DBFCB-D9D8-43BC-982A-F0D52E8F5361}">
  <dimension ref="A1:O153"/>
  <sheetViews>
    <sheetView topLeftCell="A120" workbookViewId="0">
      <selection activeCell="A110" sqref="A110"/>
    </sheetView>
  </sheetViews>
  <sheetFormatPr defaultColWidth="9" defaultRowHeight="12.75" x14ac:dyDescent="0.2"/>
  <cols>
    <col min="1" max="1" width="45.5" style="60" customWidth="1"/>
    <col min="2" max="11" width="4.625" style="211" customWidth="1"/>
    <col min="12" max="13" width="4.625" style="88" customWidth="1"/>
    <col min="14" max="16384" width="9" style="60"/>
  </cols>
  <sheetData>
    <row r="1" spans="1:13" s="86" customFormat="1" ht="25.5" customHeight="1" thickBot="1" x14ac:dyDescent="0.3">
      <c r="A1" s="85" t="s">
        <v>482</v>
      </c>
      <c r="B1" s="616" t="s">
        <v>253</v>
      </c>
      <c r="C1" s="616"/>
      <c r="D1" s="617" t="s">
        <v>254</v>
      </c>
      <c r="E1" s="617"/>
      <c r="F1" s="618" t="s">
        <v>255</v>
      </c>
      <c r="G1" s="618"/>
      <c r="H1" s="628" t="s">
        <v>256</v>
      </c>
      <c r="I1" s="628"/>
      <c r="J1" s="619" t="s">
        <v>257</v>
      </c>
      <c r="K1" s="620"/>
      <c r="L1" s="626" t="s">
        <v>258</v>
      </c>
      <c r="M1" s="627"/>
    </row>
    <row r="2" spans="1:13" hidden="1" x14ac:dyDescent="0.2">
      <c r="A2" s="87" t="s">
        <v>259</v>
      </c>
      <c r="L2" s="89"/>
      <c r="M2" s="89"/>
    </row>
    <row r="3" spans="1:13" hidden="1" x14ac:dyDescent="0.2">
      <c r="A3" s="90" t="s">
        <v>260</v>
      </c>
      <c r="B3" s="212"/>
      <c r="C3" s="213"/>
      <c r="D3" s="214"/>
      <c r="E3" s="213"/>
      <c r="F3" s="215"/>
      <c r="G3" s="213"/>
      <c r="H3" s="216"/>
      <c r="I3" s="213"/>
      <c r="J3" s="217"/>
      <c r="K3" s="218"/>
      <c r="L3" s="89"/>
      <c r="M3" s="89"/>
    </row>
    <row r="4" spans="1:13" hidden="1" x14ac:dyDescent="0.2">
      <c r="A4" s="95" t="s">
        <v>261</v>
      </c>
      <c r="B4" s="219" t="s">
        <v>205</v>
      </c>
      <c r="C4" s="220">
        <f>IF(B4="Y", 2, 0)</f>
        <v>0</v>
      </c>
      <c r="D4" s="221" t="s">
        <v>205</v>
      </c>
      <c r="E4" s="220">
        <f t="shared" ref="E4:E5" si="0">IF(D4="Y", 2, 0)</f>
        <v>0</v>
      </c>
      <c r="F4" s="222" t="s">
        <v>205</v>
      </c>
      <c r="G4" s="220">
        <f t="shared" ref="G4:G7" si="1">IF(F4="Y", 1, 0)</f>
        <v>0</v>
      </c>
      <c r="H4" s="223" t="s">
        <v>205</v>
      </c>
      <c r="I4" s="220">
        <f t="shared" ref="I4:I5" si="2">IF(H4="Y", 1, 0)</f>
        <v>0</v>
      </c>
      <c r="J4" s="224" t="s">
        <v>205</v>
      </c>
      <c r="K4" s="225">
        <f>IF(J4="Y", -1, 0)</f>
        <v>0</v>
      </c>
      <c r="L4" s="89"/>
      <c r="M4" s="89"/>
    </row>
    <row r="5" spans="1:13" hidden="1" x14ac:dyDescent="0.2">
      <c r="A5" s="95" t="s">
        <v>262</v>
      </c>
      <c r="B5" s="219" t="s">
        <v>205</v>
      </c>
      <c r="C5" s="220">
        <f>IF(B5="Y", 1, 0)</f>
        <v>0</v>
      </c>
      <c r="D5" s="221" t="s">
        <v>205</v>
      </c>
      <c r="E5" s="220">
        <f t="shared" si="0"/>
        <v>0</v>
      </c>
      <c r="F5" s="222" t="s">
        <v>205</v>
      </c>
      <c r="G5" s="220">
        <f t="shared" si="1"/>
        <v>0</v>
      </c>
      <c r="H5" s="223" t="s">
        <v>205</v>
      </c>
      <c r="I5" s="220">
        <f t="shared" si="2"/>
        <v>0</v>
      </c>
      <c r="J5" s="224" t="s">
        <v>205</v>
      </c>
      <c r="K5" s="225">
        <f>IF(J5="Y", -1, 0)</f>
        <v>0</v>
      </c>
      <c r="L5" s="89"/>
      <c r="M5" s="89"/>
    </row>
    <row r="6" spans="1:13" hidden="1" x14ac:dyDescent="0.2">
      <c r="A6" s="100" t="s">
        <v>403</v>
      </c>
      <c r="B6" s="219"/>
      <c r="C6" s="220"/>
      <c r="D6" s="221"/>
      <c r="E6" s="220"/>
      <c r="F6" s="222"/>
      <c r="G6" s="220"/>
      <c r="H6" s="223"/>
      <c r="I6" s="220"/>
      <c r="J6" s="224"/>
      <c r="K6" s="225"/>
      <c r="L6" s="89"/>
      <c r="M6" s="89"/>
    </row>
    <row r="7" spans="1:13" hidden="1" x14ac:dyDescent="0.2">
      <c r="A7" s="101" t="s">
        <v>263</v>
      </c>
      <c r="B7" s="219" t="s">
        <v>205</v>
      </c>
      <c r="C7" s="220">
        <f>IF(B7="Y", -1, 0)</f>
        <v>0</v>
      </c>
      <c r="D7" s="221" t="s">
        <v>205</v>
      </c>
      <c r="E7" s="220">
        <f>IF(D7="Y", -1, 0)</f>
        <v>0</v>
      </c>
      <c r="F7" s="222" t="s">
        <v>205</v>
      </c>
      <c r="G7" s="220">
        <f t="shared" si="1"/>
        <v>0</v>
      </c>
      <c r="H7" s="223" t="s">
        <v>205</v>
      </c>
      <c r="I7" s="220">
        <f t="shared" ref="I7" si="3">IF(H7="Y", 2, 0)</f>
        <v>0</v>
      </c>
      <c r="J7" s="224" t="s">
        <v>205</v>
      </c>
      <c r="K7" s="225">
        <f>IF(J7="Y", 2, 0)</f>
        <v>0</v>
      </c>
      <c r="L7" s="89"/>
      <c r="M7" s="89"/>
    </row>
    <row r="8" spans="1:13" hidden="1" x14ac:dyDescent="0.2">
      <c r="A8" s="101" t="s">
        <v>264</v>
      </c>
      <c r="B8" s="219" t="s">
        <v>205</v>
      </c>
      <c r="C8" s="220">
        <f t="shared" ref="C8:K9" si="4">IF(B8="Y", 1, 0)</f>
        <v>0</v>
      </c>
      <c r="D8" s="221" t="s">
        <v>205</v>
      </c>
      <c r="E8" s="220">
        <f t="shared" si="4"/>
        <v>0</v>
      </c>
      <c r="F8" s="222" t="s">
        <v>205</v>
      </c>
      <c r="G8" s="220">
        <f t="shared" si="4"/>
        <v>0</v>
      </c>
      <c r="H8" s="223" t="s">
        <v>205</v>
      </c>
      <c r="I8" s="220">
        <f t="shared" si="4"/>
        <v>0</v>
      </c>
      <c r="J8" s="224" t="s">
        <v>205</v>
      </c>
      <c r="K8" s="225">
        <f t="shared" si="4"/>
        <v>0</v>
      </c>
      <c r="L8" s="89"/>
      <c r="M8" s="89"/>
    </row>
    <row r="9" spans="1:13" hidden="1" x14ac:dyDescent="0.2">
      <c r="A9" s="101" t="s">
        <v>265</v>
      </c>
      <c r="B9" s="219" t="s">
        <v>205</v>
      </c>
      <c r="C9" s="220">
        <f t="shared" ref="C9" si="5">IF(B9="Y", 2, 0)</f>
        <v>0</v>
      </c>
      <c r="D9" s="221" t="s">
        <v>205</v>
      </c>
      <c r="E9" s="220">
        <f t="shared" ref="E9" si="6">IF(D9="Y", 2, 0)</f>
        <v>0</v>
      </c>
      <c r="F9" s="222" t="s">
        <v>205</v>
      </c>
      <c r="G9" s="220">
        <f t="shared" si="4"/>
        <v>0</v>
      </c>
      <c r="H9" s="223" t="s">
        <v>205</v>
      </c>
      <c r="I9" s="220">
        <f t="shared" si="4"/>
        <v>0</v>
      </c>
      <c r="J9" s="224" t="s">
        <v>205</v>
      </c>
      <c r="K9" s="225">
        <f t="shared" si="4"/>
        <v>0</v>
      </c>
      <c r="L9" s="89"/>
      <c r="M9" s="89"/>
    </row>
    <row r="10" spans="1:13" hidden="1" x14ac:dyDescent="0.2">
      <c r="A10" s="102" t="s">
        <v>266</v>
      </c>
      <c r="B10" s="219" t="s">
        <v>205</v>
      </c>
      <c r="C10" s="220">
        <f>IF(B10="Y", 1, 0)</f>
        <v>0</v>
      </c>
      <c r="D10" s="221" t="s">
        <v>205</v>
      </c>
      <c r="E10" s="220">
        <f>IF(D10="Y", 1, 0)</f>
        <v>0</v>
      </c>
      <c r="F10" s="222" t="s">
        <v>205</v>
      </c>
      <c r="G10" s="220">
        <f>IF(F10="Y", 1, 0)</f>
        <v>0</v>
      </c>
      <c r="H10" s="223" t="s">
        <v>205</v>
      </c>
      <c r="I10" s="220">
        <f>IF(H10="Y", 1, 0)</f>
        <v>0</v>
      </c>
      <c r="J10" s="224" t="s">
        <v>205</v>
      </c>
      <c r="K10" s="225">
        <f>IF(J10="Y", 1, 0)</f>
        <v>0</v>
      </c>
      <c r="L10" s="89"/>
      <c r="M10" s="89"/>
    </row>
    <row r="11" spans="1:13" hidden="1" x14ac:dyDescent="0.2">
      <c r="A11" s="100" t="s">
        <v>404</v>
      </c>
      <c r="B11" s="219"/>
      <c r="C11" s="220"/>
      <c r="D11" s="221"/>
      <c r="E11" s="220"/>
      <c r="F11" s="222"/>
      <c r="G11" s="220"/>
      <c r="H11" s="223"/>
      <c r="I11" s="220"/>
      <c r="J11" s="224"/>
      <c r="K11" s="225"/>
      <c r="L11" s="89"/>
      <c r="M11" s="89"/>
    </row>
    <row r="12" spans="1:13" hidden="1" x14ac:dyDescent="0.2">
      <c r="A12" s="101" t="s">
        <v>267</v>
      </c>
      <c r="B12" s="219" t="s">
        <v>205</v>
      </c>
      <c r="C12" s="220">
        <f>IF(B12="Y", -1, 0)</f>
        <v>0</v>
      </c>
      <c r="D12" s="221" t="s">
        <v>205</v>
      </c>
      <c r="E12" s="220">
        <f>IF(D12="Y", -1, 0)</f>
        <v>0</v>
      </c>
      <c r="F12" s="222" t="s">
        <v>205</v>
      </c>
      <c r="G12" s="220">
        <f>IF(F12="Y", -1, 0)</f>
        <v>0</v>
      </c>
      <c r="H12" s="223" t="s">
        <v>205</v>
      </c>
      <c r="I12" s="220">
        <f>IF(H12="Y", -1, 0)</f>
        <v>0</v>
      </c>
      <c r="J12" s="224" t="s">
        <v>205</v>
      </c>
      <c r="K12" s="225">
        <f>IF(J12="Y", 1, 0)</f>
        <v>0</v>
      </c>
      <c r="L12" s="89"/>
      <c r="M12" s="89"/>
    </row>
    <row r="13" spans="1:13" ht="13.5" hidden="1" thickBot="1" x14ac:dyDescent="0.25">
      <c r="A13" s="103" t="s">
        <v>268</v>
      </c>
      <c r="B13" s="226" t="s">
        <v>205</v>
      </c>
      <c r="C13" s="227">
        <f t="shared" ref="C13" si="7">IF(B13="Y", 2, 0)</f>
        <v>0</v>
      </c>
      <c r="D13" s="228" t="s">
        <v>205</v>
      </c>
      <c r="E13" s="227">
        <f t="shared" ref="E13" si="8">IF(D13="Y", 2, 0)</f>
        <v>0</v>
      </c>
      <c r="F13" s="229" t="s">
        <v>205</v>
      </c>
      <c r="G13" s="227">
        <f t="shared" ref="G13" si="9">IF(F13="Y", 2, 0)</f>
        <v>0</v>
      </c>
      <c r="H13" s="230" t="s">
        <v>205</v>
      </c>
      <c r="I13" s="227">
        <f t="shared" ref="I13" si="10">IF(H13="Y", 2, 0)</f>
        <v>0</v>
      </c>
      <c r="J13" s="231" t="s">
        <v>205</v>
      </c>
      <c r="K13" s="232">
        <f t="shared" ref="K13" si="11">IF(J13="Y", 2, 0)</f>
        <v>0</v>
      </c>
      <c r="L13" s="89"/>
      <c r="M13" s="89"/>
    </row>
    <row r="14" spans="1:13" hidden="1" x14ac:dyDescent="0.2">
      <c r="A14" s="87" t="s">
        <v>269</v>
      </c>
      <c r="B14" s="233"/>
      <c r="D14" s="234"/>
      <c r="F14" s="235"/>
      <c r="H14" s="236"/>
      <c r="J14" s="237"/>
      <c r="L14" s="89"/>
      <c r="M14" s="89"/>
    </row>
    <row r="15" spans="1:13" hidden="1" x14ac:dyDescent="0.2">
      <c r="A15" s="90" t="s">
        <v>270</v>
      </c>
      <c r="B15" s="212" t="s">
        <v>205</v>
      </c>
      <c r="C15" s="213">
        <f>IF(B15="Y", -1, 0)</f>
        <v>0</v>
      </c>
      <c r="D15" s="214" t="s">
        <v>205</v>
      </c>
      <c r="E15" s="213">
        <f>IF(D15="Y", -1, 0)</f>
        <v>0</v>
      </c>
      <c r="F15" s="215" t="s">
        <v>205</v>
      </c>
      <c r="G15" s="213">
        <f>IF(F15="Y", -1, 0)</f>
        <v>0</v>
      </c>
      <c r="H15" s="216" t="s">
        <v>205</v>
      </c>
      <c r="I15" s="213">
        <f>IF(H15="Y", -1, 0)</f>
        <v>0</v>
      </c>
      <c r="J15" s="217" t="s">
        <v>205</v>
      </c>
      <c r="K15" s="218">
        <f>IF(J15="Y", -1, 0)</f>
        <v>0</v>
      </c>
      <c r="L15" s="89"/>
      <c r="M15" s="89"/>
    </row>
    <row r="16" spans="1:13" hidden="1" x14ac:dyDescent="0.2">
      <c r="A16" s="100" t="s">
        <v>271</v>
      </c>
      <c r="B16" s="219" t="s">
        <v>205</v>
      </c>
      <c r="C16" s="220">
        <f>IF(B16="Y", 2, 0)</f>
        <v>0</v>
      </c>
      <c r="D16" s="221" t="s">
        <v>205</v>
      </c>
      <c r="E16" s="220">
        <f>IF(D16="Y", 2, 0)</f>
        <v>0</v>
      </c>
      <c r="F16" s="222" t="s">
        <v>205</v>
      </c>
      <c r="G16" s="220">
        <f>IF(F16="Y", 2, 0)</f>
        <v>0</v>
      </c>
      <c r="H16" s="223" t="s">
        <v>205</v>
      </c>
      <c r="I16" s="220">
        <f>IF(H16="Y", 2, 0)</f>
        <v>0</v>
      </c>
      <c r="J16" s="224" t="s">
        <v>205</v>
      </c>
      <c r="K16" s="225">
        <f>IF(J16="Y", 2, 0)</f>
        <v>0</v>
      </c>
      <c r="L16" s="89"/>
      <c r="M16" s="89"/>
    </row>
    <row r="17" spans="1:13" hidden="1" x14ac:dyDescent="0.2">
      <c r="A17" s="100" t="s">
        <v>272</v>
      </c>
      <c r="B17" s="219" t="s">
        <v>205</v>
      </c>
      <c r="C17" s="220">
        <f>IF(B17="Y", 2, 0)</f>
        <v>0</v>
      </c>
      <c r="D17" s="221" t="s">
        <v>205</v>
      </c>
      <c r="E17" s="220">
        <f>IF(D17="Y", 2, 0)</f>
        <v>0</v>
      </c>
      <c r="F17" s="222" t="s">
        <v>205</v>
      </c>
      <c r="G17" s="220">
        <f t="shared" ref="G17" si="12">IF(F17="Y", 1, 0)</f>
        <v>0</v>
      </c>
      <c r="H17" s="223" t="s">
        <v>205</v>
      </c>
      <c r="I17" s="220">
        <f t="shared" ref="I17" si="13">IF(H17="Y", 1, 0)</f>
        <v>0</v>
      </c>
      <c r="J17" s="224" t="s">
        <v>205</v>
      </c>
      <c r="K17" s="225">
        <f>IF(J17="Y", -1, 0)</f>
        <v>0</v>
      </c>
      <c r="L17" s="89"/>
      <c r="M17" s="89"/>
    </row>
    <row r="18" spans="1:13" hidden="1" x14ac:dyDescent="0.2">
      <c r="A18" s="100" t="s">
        <v>273</v>
      </c>
      <c r="B18" s="219" t="s">
        <v>205</v>
      </c>
      <c r="C18" s="220">
        <f>IF(B18="Y", -1, 0)</f>
        <v>0</v>
      </c>
      <c r="D18" s="221" t="s">
        <v>205</v>
      </c>
      <c r="E18" s="220">
        <f>IF(D18="Y", -1, 0)</f>
        <v>0</v>
      </c>
      <c r="F18" s="222" t="s">
        <v>205</v>
      </c>
      <c r="G18" s="220">
        <f>IF(F18="Y", -1, 0)</f>
        <v>0</v>
      </c>
      <c r="H18" s="223" t="s">
        <v>205</v>
      </c>
      <c r="I18" s="220">
        <f>IF(H18="Y", -1, 0)</f>
        <v>0</v>
      </c>
      <c r="J18" s="224" t="s">
        <v>205</v>
      </c>
      <c r="K18" s="225">
        <f>IF(J18="Y", 2, 0)</f>
        <v>0</v>
      </c>
      <c r="L18" s="89"/>
      <c r="M18" s="89"/>
    </row>
    <row r="19" spans="1:13" hidden="1" x14ac:dyDescent="0.2">
      <c r="A19" s="100" t="s">
        <v>274</v>
      </c>
      <c r="B19" s="219" t="s">
        <v>205</v>
      </c>
      <c r="C19" s="220">
        <f>IF(B19="Y", 2, 0)</f>
        <v>0</v>
      </c>
      <c r="D19" s="221" t="s">
        <v>205</v>
      </c>
      <c r="E19" s="220">
        <f>IF(D19="Y", 2, 0)</f>
        <v>0</v>
      </c>
      <c r="F19" s="222" t="s">
        <v>205</v>
      </c>
      <c r="G19" s="220">
        <f>IF(F19="Y", 2, 0)</f>
        <v>0</v>
      </c>
      <c r="H19" s="223" t="s">
        <v>205</v>
      </c>
      <c r="I19" s="220">
        <f>IF(H19="Y", 2, 0)</f>
        <v>0</v>
      </c>
      <c r="J19" s="224" t="s">
        <v>205</v>
      </c>
      <c r="K19" s="225">
        <f>IF(J19="Y", 1, 0)</f>
        <v>0</v>
      </c>
      <c r="L19" s="89"/>
      <c r="M19" s="89"/>
    </row>
    <row r="20" spans="1:13" hidden="1" x14ac:dyDescent="0.2">
      <c r="A20" s="100" t="s">
        <v>275</v>
      </c>
      <c r="B20" s="219" t="s">
        <v>205</v>
      </c>
      <c r="C20" s="220">
        <f>IF(B20="Y", 2, 0)</f>
        <v>0</v>
      </c>
      <c r="D20" s="221" t="s">
        <v>205</v>
      </c>
      <c r="E20" s="220">
        <f>IF(D20="Y", 2, 0)</f>
        <v>0</v>
      </c>
      <c r="F20" s="222" t="s">
        <v>205</v>
      </c>
      <c r="G20" s="220">
        <f>IF(F20="Y", 2, 0)</f>
        <v>0</v>
      </c>
      <c r="H20" s="223" t="s">
        <v>205</v>
      </c>
      <c r="I20" s="220">
        <f>IF(H20="Y", 2, 0)</f>
        <v>0</v>
      </c>
      <c r="J20" s="224" t="s">
        <v>205</v>
      </c>
      <c r="K20" s="225">
        <f>IF(J20="Y", 2, 0)</f>
        <v>0</v>
      </c>
      <c r="L20" s="89"/>
      <c r="M20" s="89"/>
    </row>
    <row r="21" spans="1:13" ht="13.5" hidden="1" thickBot="1" x14ac:dyDescent="0.25">
      <c r="A21" s="110" t="s">
        <v>276</v>
      </c>
      <c r="B21" s="226" t="s">
        <v>205</v>
      </c>
      <c r="C21" s="227">
        <f>IF(B21="Y", 2, 0)</f>
        <v>0</v>
      </c>
      <c r="D21" s="228" t="s">
        <v>205</v>
      </c>
      <c r="E21" s="227">
        <f>IF(D21="Y", 2, 0)</f>
        <v>0</v>
      </c>
      <c r="F21" s="229" t="s">
        <v>205</v>
      </c>
      <c r="G21" s="227">
        <f>IF(F21="Y", 2, 0)</f>
        <v>0</v>
      </c>
      <c r="H21" s="230" t="s">
        <v>205</v>
      </c>
      <c r="I21" s="227">
        <f>IF(H21="Y", 2, 0)</f>
        <v>0</v>
      </c>
      <c r="J21" s="231" t="s">
        <v>205</v>
      </c>
      <c r="K21" s="232">
        <f>IF(J21="Y", 1, 0)</f>
        <v>0</v>
      </c>
      <c r="L21" s="89"/>
      <c r="M21" s="89"/>
    </row>
    <row r="22" spans="1:13" hidden="1" x14ac:dyDescent="0.2">
      <c r="A22" s="87" t="s">
        <v>277</v>
      </c>
      <c r="F22" s="235"/>
      <c r="H22" s="236"/>
      <c r="J22" s="237"/>
      <c r="L22" s="89"/>
      <c r="M22" s="89"/>
    </row>
    <row r="23" spans="1:13" hidden="1" x14ac:dyDescent="0.2">
      <c r="A23" s="90" t="s">
        <v>278</v>
      </c>
      <c r="B23" s="212" t="s">
        <v>205</v>
      </c>
      <c r="C23" s="213">
        <f>IF(B23="Y", 1, 0)</f>
        <v>0</v>
      </c>
      <c r="D23" s="214" t="s">
        <v>205</v>
      </c>
      <c r="E23" s="213">
        <f>IF(D23="Y", 2, 0)</f>
        <v>0</v>
      </c>
      <c r="F23" s="215" t="s">
        <v>205</v>
      </c>
      <c r="G23" s="213">
        <f>IF(F23="Y", 1, 0)</f>
        <v>0</v>
      </c>
      <c r="H23" s="216" t="s">
        <v>205</v>
      </c>
      <c r="I23" s="213">
        <f>IF(H23="Y", 1, 0)</f>
        <v>0</v>
      </c>
      <c r="J23" s="217" t="s">
        <v>205</v>
      </c>
      <c r="K23" s="218">
        <f>IF(J23="Y", 1, 0)</f>
        <v>0</v>
      </c>
      <c r="L23" s="89"/>
      <c r="M23" s="89"/>
    </row>
    <row r="24" spans="1:13" hidden="1" x14ac:dyDescent="0.2">
      <c r="A24" s="100" t="s">
        <v>279</v>
      </c>
      <c r="B24" s="219" t="s">
        <v>205</v>
      </c>
      <c r="C24" s="220">
        <f>IF(B24="Y", 2, 0)</f>
        <v>0</v>
      </c>
      <c r="D24" s="221" t="s">
        <v>205</v>
      </c>
      <c r="E24" s="220">
        <f>IF(D24="Y", 2, 0)</f>
        <v>0</v>
      </c>
      <c r="F24" s="222" t="s">
        <v>205</v>
      </c>
      <c r="G24" s="220">
        <f>IF(F24="Y", -1, 0)</f>
        <v>0</v>
      </c>
      <c r="H24" s="223" t="s">
        <v>205</v>
      </c>
      <c r="I24" s="220">
        <f>IF(H24="Y", 1, 0)</f>
        <v>0</v>
      </c>
      <c r="J24" s="224" t="s">
        <v>205</v>
      </c>
      <c r="K24" s="225">
        <f>IF(J24="Y", -1, 0)</f>
        <v>0</v>
      </c>
      <c r="L24" s="89"/>
      <c r="M24" s="89"/>
    </row>
    <row r="25" spans="1:13" hidden="1" x14ac:dyDescent="0.2">
      <c r="A25" s="100" t="s">
        <v>280</v>
      </c>
      <c r="B25" s="219" t="s">
        <v>205</v>
      </c>
      <c r="C25" s="220">
        <f>IF(B25="Y", 1, 0)</f>
        <v>0</v>
      </c>
      <c r="D25" s="221" t="s">
        <v>205</v>
      </c>
      <c r="E25" s="220">
        <f>IF(D25="Y", 1, 0)</f>
        <v>0</v>
      </c>
      <c r="F25" s="222" t="s">
        <v>205</v>
      </c>
      <c r="G25" s="220">
        <f>IF(F25="Y", 1, 0)</f>
        <v>0</v>
      </c>
      <c r="H25" s="223" t="s">
        <v>205</v>
      </c>
      <c r="I25" s="220">
        <f>IF(H25="Y", 1, 0)</f>
        <v>0</v>
      </c>
      <c r="J25" s="224" t="s">
        <v>205</v>
      </c>
      <c r="K25" s="225">
        <f>IF(J25="Y", 1, 0)</f>
        <v>0</v>
      </c>
      <c r="L25" s="89"/>
      <c r="M25" s="89"/>
    </row>
    <row r="26" spans="1:13" hidden="1" x14ac:dyDescent="0.2">
      <c r="A26" s="100" t="s">
        <v>281</v>
      </c>
      <c r="B26" s="219" t="s">
        <v>205</v>
      </c>
      <c r="C26" s="220">
        <f>IF(B26="Y", 1, 0)</f>
        <v>0</v>
      </c>
      <c r="D26" s="221" t="s">
        <v>205</v>
      </c>
      <c r="E26" s="220">
        <f>IF(D26="Y", 1, 0)</f>
        <v>0</v>
      </c>
      <c r="F26" s="222" t="s">
        <v>205</v>
      </c>
      <c r="G26" s="220">
        <f>IF(F26="Y", 1, 0)</f>
        <v>0</v>
      </c>
      <c r="H26" s="223" t="s">
        <v>205</v>
      </c>
      <c r="I26" s="220">
        <f>IF(H26="Y", 1, 0)</f>
        <v>0</v>
      </c>
      <c r="J26" s="224" t="s">
        <v>205</v>
      </c>
      <c r="K26" s="225">
        <f>IF(J26="Y", -1, 0)</f>
        <v>0</v>
      </c>
      <c r="L26" s="89"/>
      <c r="M26" s="89"/>
    </row>
    <row r="27" spans="1:13" hidden="1" x14ac:dyDescent="0.2">
      <c r="A27" s="100" t="s">
        <v>282</v>
      </c>
      <c r="B27" s="219" t="s">
        <v>205</v>
      </c>
      <c r="C27" s="220">
        <f>IF(B27="Y", 1, 0)</f>
        <v>0</v>
      </c>
      <c r="D27" s="221" t="s">
        <v>205</v>
      </c>
      <c r="E27" s="220">
        <f>IF(D27="Y", 1, 0)</f>
        <v>0</v>
      </c>
      <c r="F27" s="222" t="s">
        <v>205</v>
      </c>
      <c r="G27" s="220">
        <f>IF(F27="Y", -1, 0)</f>
        <v>0</v>
      </c>
      <c r="H27" s="223" t="s">
        <v>205</v>
      </c>
      <c r="I27" s="220">
        <f>IF(H27="Y", -1, 0)</f>
        <v>0</v>
      </c>
      <c r="J27" s="224" t="s">
        <v>205</v>
      </c>
      <c r="K27" s="225">
        <f>IF(J27="Y", -1, 0)</f>
        <v>0</v>
      </c>
      <c r="L27" s="89"/>
      <c r="M27" s="89"/>
    </row>
    <row r="28" spans="1:13" hidden="1" x14ac:dyDescent="0.2">
      <c r="A28" s="100" t="s">
        <v>283</v>
      </c>
      <c r="B28" s="219" t="s">
        <v>205</v>
      </c>
      <c r="C28" s="220">
        <f>IF(B28="Y", 1, 0)</f>
        <v>0</v>
      </c>
      <c r="D28" s="221" t="s">
        <v>205</v>
      </c>
      <c r="E28" s="220">
        <f>IF(D28="Y", 1, 0)</f>
        <v>0</v>
      </c>
      <c r="F28" s="222" t="s">
        <v>205</v>
      </c>
      <c r="G28" s="220">
        <f>IF(F28="Y", 1, 0)</f>
        <v>0</v>
      </c>
      <c r="H28" s="223" t="s">
        <v>205</v>
      </c>
      <c r="I28" s="220">
        <f>IF(H28="Y", 1, 0)</f>
        <v>0</v>
      </c>
      <c r="J28" s="224" t="s">
        <v>205</v>
      </c>
      <c r="K28" s="225">
        <f>IF(J28="Y", 1, 0)</f>
        <v>0</v>
      </c>
      <c r="L28" s="89"/>
      <c r="M28" s="89"/>
    </row>
    <row r="29" spans="1:13" hidden="1" x14ac:dyDescent="0.2">
      <c r="A29" s="100" t="s">
        <v>284</v>
      </c>
      <c r="B29" s="219" t="s">
        <v>205</v>
      </c>
      <c r="C29" s="220">
        <f>IF(B29="Y", 2, 0)</f>
        <v>0</v>
      </c>
      <c r="D29" s="221" t="s">
        <v>205</v>
      </c>
      <c r="E29" s="220">
        <f>IF(D29="Y", 2, 0)</f>
        <v>0</v>
      </c>
      <c r="F29" s="222" t="s">
        <v>205</v>
      </c>
      <c r="G29" s="220">
        <f>IF(F29="Y", 2, 0)</f>
        <v>0</v>
      </c>
      <c r="H29" s="223" t="s">
        <v>205</v>
      </c>
      <c r="I29" s="220">
        <f>IF(H29="Y", 2, 0)</f>
        <v>0</v>
      </c>
      <c r="J29" s="224" t="s">
        <v>205</v>
      </c>
      <c r="K29" s="225">
        <f>IF(J29="Y", 2, 0)</f>
        <v>0</v>
      </c>
      <c r="L29" s="89"/>
      <c r="M29" s="89"/>
    </row>
    <row r="30" spans="1:13" hidden="1" x14ac:dyDescent="0.2">
      <c r="A30" s="100" t="s">
        <v>285</v>
      </c>
      <c r="B30" s="219" t="s">
        <v>205</v>
      </c>
      <c r="C30" s="220">
        <f>IF(B30="Y", 2, 0)</f>
        <v>0</v>
      </c>
      <c r="D30" s="221" t="s">
        <v>205</v>
      </c>
      <c r="E30" s="220">
        <f>IF(D30="Y", 2, 0)</f>
        <v>0</v>
      </c>
      <c r="F30" s="222" t="s">
        <v>205</v>
      </c>
      <c r="G30" s="220">
        <f>IF(F30="Y", 1, 0)</f>
        <v>0</v>
      </c>
      <c r="H30" s="223" t="s">
        <v>205</v>
      </c>
      <c r="I30" s="220">
        <f>IF(H30="Y", 1, 0)</f>
        <v>0</v>
      </c>
      <c r="J30" s="224" t="s">
        <v>205</v>
      </c>
      <c r="K30" s="225">
        <f>IF(J30="Y", 2, 0)</f>
        <v>0</v>
      </c>
      <c r="L30" s="89"/>
      <c r="M30" s="89"/>
    </row>
    <row r="31" spans="1:13" hidden="1" x14ac:dyDescent="0.2">
      <c r="A31" s="100" t="s">
        <v>286</v>
      </c>
      <c r="B31" s="219" t="s">
        <v>205</v>
      </c>
      <c r="C31" s="220">
        <f>IF(B31="Y", 1, 0)</f>
        <v>0</v>
      </c>
      <c r="D31" s="221" t="s">
        <v>205</v>
      </c>
      <c r="E31" s="220">
        <f>IF(D31="Y", 2, 0)</f>
        <v>0</v>
      </c>
      <c r="F31" s="222" t="s">
        <v>205</v>
      </c>
      <c r="G31" s="220">
        <f>IF(F31="Y", 2, 0)</f>
        <v>0</v>
      </c>
      <c r="H31" s="223" t="s">
        <v>205</v>
      </c>
      <c r="I31" s="220">
        <f>IF(H31="Y", 2, 0)</f>
        <v>0</v>
      </c>
      <c r="J31" s="224" t="s">
        <v>205</v>
      </c>
      <c r="K31" s="225">
        <f>IF(J31="Y", 1, 0)</f>
        <v>0</v>
      </c>
      <c r="L31" s="89"/>
      <c r="M31" s="89"/>
    </row>
    <row r="32" spans="1:13" ht="13.5" hidden="1" thickBot="1" x14ac:dyDescent="0.25">
      <c r="A32" s="110" t="s">
        <v>287</v>
      </c>
      <c r="B32" s="226" t="s">
        <v>205</v>
      </c>
      <c r="C32" s="227">
        <f>IF(B32="Y", -1, 0)</f>
        <v>0</v>
      </c>
      <c r="D32" s="228" t="s">
        <v>205</v>
      </c>
      <c r="E32" s="227">
        <f>IF(D32="Y", -1, 0)</f>
        <v>0</v>
      </c>
      <c r="F32" s="229" t="s">
        <v>205</v>
      </c>
      <c r="G32" s="227">
        <f>IF(F32="Y", 1, 0)</f>
        <v>0</v>
      </c>
      <c r="H32" s="230" t="s">
        <v>205</v>
      </c>
      <c r="I32" s="227">
        <f>IF(H32="Y", 1, 0)</f>
        <v>0</v>
      </c>
      <c r="J32" s="231" t="s">
        <v>205</v>
      </c>
      <c r="K32" s="232">
        <f>IF(J32="Y", 1, 0)</f>
        <v>0</v>
      </c>
      <c r="L32" s="89"/>
      <c r="M32" s="89"/>
    </row>
    <row r="33" spans="1:13" hidden="1" x14ac:dyDescent="0.2">
      <c r="A33" s="87" t="s">
        <v>288</v>
      </c>
      <c r="B33" s="238"/>
      <c r="D33" s="239"/>
      <c r="F33" s="240"/>
      <c r="H33" s="241"/>
      <c r="J33" s="242"/>
      <c r="L33" s="89"/>
      <c r="M33" s="89"/>
    </row>
    <row r="34" spans="1:13" hidden="1" x14ac:dyDescent="0.2">
      <c r="A34" s="113" t="s">
        <v>289</v>
      </c>
      <c r="B34" s="212"/>
      <c r="C34" s="213"/>
      <c r="D34" s="214"/>
      <c r="E34" s="213"/>
      <c r="F34" s="215"/>
      <c r="G34" s="213"/>
      <c r="H34" s="216"/>
      <c r="I34" s="213"/>
      <c r="J34" s="217"/>
      <c r="K34" s="218"/>
      <c r="L34" s="89"/>
      <c r="M34" s="89"/>
    </row>
    <row r="35" spans="1:13" hidden="1" x14ac:dyDescent="0.2">
      <c r="A35" s="101" t="s">
        <v>290</v>
      </c>
      <c r="B35" s="219" t="s">
        <v>205</v>
      </c>
      <c r="C35" s="220">
        <f>IF(B35="Y", 1, 0)</f>
        <v>0</v>
      </c>
      <c r="D35" s="221" t="s">
        <v>205</v>
      </c>
      <c r="E35" s="220">
        <f>IF(D35="Y", 1, 0)</f>
        <v>0</v>
      </c>
      <c r="F35" s="222" t="s">
        <v>205</v>
      </c>
      <c r="G35" s="220">
        <f>IF(F35="Y", 1, 0)</f>
        <v>0</v>
      </c>
      <c r="H35" s="223" t="s">
        <v>205</v>
      </c>
      <c r="I35" s="220">
        <f>IF(H35="Y", 1, 0)</f>
        <v>0</v>
      </c>
      <c r="J35" s="224" t="s">
        <v>205</v>
      </c>
      <c r="K35" s="225">
        <f>IF(J35="Y", -1, 0)</f>
        <v>0</v>
      </c>
      <c r="L35" s="89"/>
      <c r="M35" s="89"/>
    </row>
    <row r="36" spans="1:13" hidden="1" x14ac:dyDescent="0.2">
      <c r="A36" s="101" t="s">
        <v>291</v>
      </c>
      <c r="B36" s="219" t="s">
        <v>205</v>
      </c>
      <c r="C36" s="220">
        <f>IF(B36="Y", 2, 0)</f>
        <v>0</v>
      </c>
      <c r="D36" s="221" t="s">
        <v>205</v>
      </c>
      <c r="E36" s="220">
        <f>IF(D36="Y", 2, 0)</f>
        <v>0</v>
      </c>
      <c r="F36" s="222" t="s">
        <v>205</v>
      </c>
      <c r="G36" s="220">
        <f>IF(F36="Y", 2, 0)</f>
        <v>0</v>
      </c>
      <c r="H36" s="223" t="s">
        <v>205</v>
      </c>
      <c r="I36" s="220">
        <f>IF(H36="Y", 2, 0)</f>
        <v>0</v>
      </c>
      <c r="J36" s="224" t="s">
        <v>205</v>
      </c>
      <c r="K36" s="225">
        <f>IF(J36="Y", -1, 0)</f>
        <v>0</v>
      </c>
      <c r="L36" s="89"/>
      <c r="M36" s="89"/>
    </row>
    <row r="37" spans="1:13" hidden="1" x14ac:dyDescent="0.2">
      <c r="A37" s="101" t="s">
        <v>292</v>
      </c>
      <c r="B37" s="219" t="s">
        <v>205</v>
      </c>
      <c r="C37" s="220">
        <f>IF(B37="Y", 1, 0)</f>
        <v>0</v>
      </c>
      <c r="D37" s="221" t="s">
        <v>205</v>
      </c>
      <c r="E37" s="220">
        <f>IF(D37="Y", 1, 0)</f>
        <v>0</v>
      </c>
      <c r="F37" s="222" t="s">
        <v>205</v>
      </c>
      <c r="G37" s="220">
        <f>IF(F37="Y", 2, 0)</f>
        <v>0</v>
      </c>
      <c r="H37" s="223" t="s">
        <v>205</v>
      </c>
      <c r="I37" s="220">
        <f>IF(H37="Y", 2, 0)</f>
        <v>0</v>
      </c>
      <c r="J37" s="224" t="s">
        <v>205</v>
      </c>
      <c r="K37" s="225">
        <f>IF(J37="Y", 2, 0)</f>
        <v>0</v>
      </c>
      <c r="L37" s="89"/>
      <c r="M37" s="89"/>
    </row>
    <row r="38" spans="1:13" hidden="1" x14ac:dyDescent="0.2">
      <c r="A38" s="101" t="s">
        <v>293</v>
      </c>
      <c r="B38" s="219" t="s">
        <v>205</v>
      </c>
      <c r="C38" s="220">
        <f>IF(B38="Y", 1, 0)</f>
        <v>0</v>
      </c>
      <c r="D38" s="221" t="s">
        <v>205</v>
      </c>
      <c r="E38" s="220">
        <f>IF(D38="Y", 1, 0)</f>
        <v>0</v>
      </c>
      <c r="F38" s="222" t="s">
        <v>205</v>
      </c>
      <c r="G38" s="220">
        <f>IF(F38="Y", 1, 0)</f>
        <v>0</v>
      </c>
      <c r="H38" s="223" t="s">
        <v>205</v>
      </c>
      <c r="I38" s="220">
        <f>IF(H38="Y", 1, 0)</f>
        <v>0</v>
      </c>
      <c r="J38" s="224" t="s">
        <v>205</v>
      </c>
      <c r="K38" s="225">
        <f>IF(J38="Y", 2, 0)</f>
        <v>0</v>
      </c>
      <c r="L38" s="89"/>
      <c r="M38" s="89"/>
    </row>
    <row r="39" spans="1:13" ht="13.5" hidden="1" thickBot="1" x14ac:dyDescent="0.25">
      <c r="A39" s="114" t="s">
        <v>294</v>
      </c>
      <c r="B39" s="243" t="s">
        <v>205</v>
      </c>
      <c r="C39" s="244">
        <f>IF(B39="Y", -1, 0)</f>
        <v>0</v>
      </c>
      <c r="D39" s="245" t="s">
        <v>205</v>
      </c>
      <c r="E39" s="244">
        <f>IF(D39="Y", -1, 0)</f>
        <v>0</v>
      </c>
      <c r="F39" s="246" t="s">
        <v>205</v>
      </c>
      <c r="G39" s="244">
        <f>IF(F39="Y", -1, 0)</f>
        <v>0</v>
      </c>
      <c r="H39" s="247" t="s">
        <v>205</v>
      </c>
      <c r="I39" s="244">
        <f>IF(H39="Y", -1, 0)</f>
        <v>0</v>
      </c>
      <c r="J39" s="248" t="s">
        <v>205</v>
      </c>
      <c r="K39" s="249">
        <f>IF(J39="Y", 1, 0)</f>
        <v>0</v>
      </c>
      <c r="L39" s="89"/>
      <c r="M39" s="89"/>
    </row>
    <row r="40" spans="1:13" hidden="1" x14ac:dyDescent="0.2">
      <c r="A40" s="118" t="s">
        <v>295</v>
      </c>
      <c r="B40" s="250" t="s">
        <v>205</v>
      </c>
      <c r="C40" s="251">
        <f>IF(B40="Y", 1, 0)</f>
        <v>0</v>
      </c>
      <c r="D40" s="252" t="s">
        <v>205</v>
      </c>
      <c r="E40" s="251">
        <f>IF(D40="Y", 1, 0)</f>
        <v>0</v>
      </c>
      <c r="F40" s="253" t="s">
        <v>205</v>
      </c>
      <c r="G40" s="251">
        <f>IF(F40="Y", 1, 0)</f>
        <v>0</v>
      </c>
      <c r="H40" s="254" t="s">
        <v>205</v>
      </c>
      <c r="I40" s="251">
        <f>IF(H40="Y", 1, 0)</f>
        <v>0</v>
      </c>
      <c r="J40" s="255" t="s">
        <v>205</v>
      </c>
      <c r="K40" s="256">
        <f>IF(J40="Y", 2, 0)</f>
        <v>0</v>
      </c>
      <c r="L40" s="89"/>
      <c r="M40" s="89"/>
    </row>
    <row r="41" spans="1:13" ht="13.5" hidden="1" thickBot="1" x14ac:dyDescent="0.25">
      <c r="A41" s="122" t="s">
        <v>296</v>
      </c>
      <c r="B41" s="226" t="s">
        <v>205</v>
      </c>
      <c r="C41" s="227">
        <f>IF(B41="Y", -1, 0)</f>
        <v>0</v>
      </c>
      <c r="D41" s="228" t="s">
        <v>205</v>
      </c>
      <c r="E41" s="227">
        <f>IF(D41="Y", -1, 0)</f>
        <v>0</v>
      </c>
      <c r="F41" s="229" t="s">
        <v>205</v>
      </c>
      <c r="G41" s="227">
        <f>IF(F41="Y", 1, 0)</f>
        <v>0</v>
      </c>
      <c r="H41" s="230" t="s">
        <v>205</v>
      </c>
      <c r="I41" s="227">
        <f>IF(H41="Y", 1, 0)</f>
        <v>0</v>
      </c>
      <c r="J41" s="231" t="s">
        <v>205</v>
      </c>
      <c r="K41" s="232">
        <f>IF(J41="Y", 2, 0)</f>
        <v>0</v>
      </c>
      <c r="L41" s="89"/>
      <c r="M41" s="89"/>
    </row>
    <row r="42" spans="1:13" hidden="1" x14ac:dyDescent="0.2">
      <c r="A42" s="87" t="s">
        <v>297</v>
      </c>
      <c r="B42" s="233"/>
      <c r="D42" s="234"/>
      <c r="F42" s="235"/>
      <c r="H42" s="236"/>
      <c r="J42" s="237"/>
      <c r="L42" s="89"/>
      <c r="M42" s="89"/>
    </row>
    <row r="43" spans="1:13" hidden="1" x14ac:dyDescent="0.2">
      <c r="A43" s="113" t="s">
        <v>298</v>
      </c>
      <c r="B43" s="212" t="s">
        <v>205</v>
      </c>
      <c r="C43" s="213">
        <f>IF(B43="Y", 2, 0)</f>
        <v>0</v>
      </c>
      <c r="D43" s="214" t="s">
        <v>205</v>
      </c>
      <c r="E43" s="213">
        <f>IF(D43="Y", 1, 0)</f>
        <v>0</v>
      </c>
      <c r="F43" s="215" t="s">
        <v>205</v>
      </c>
      <c r="G43" s="213">
        <f>IF(F43="Y", 2, 0)</f>
        <v>0</v>
      </c>
      <c r="H43" s="216" t="s">
        <v>205</v>
      </c>
      <c r="I43" s="213">
        <f>IF(H43="Y", 1, 0)</f>
        <v>0</v>
      </c>
      <c r="J43" s="217" t="s">
        <v>205</v>
      </c>
      <c r="K43" s="218">
        <f>IF(J43="Y", 1, 0)</f>
        <v>0</v>
      </c>
      <c r="L43" s="89"/>
      <c r="M43" s="89"/>
    </row>
    <row r="44" spans="1:13" hidden="1" x14ac:dyDescent="0.2">
      <c r="A44" s="102" t="s">
        <v>299</v>
      </c>
      <c r="B44" s="219" t="s">
        <v>205</v>
      </c>
      <c r="C44" s="220">
        <f>IF(B44="Y", 2, 0)</f>
        <v>0</v>
      </c>
      <c r="D44" s="221" t="s">
        <v>205</v>
      </c>
      <c r="E44" s="220">
        <f>IF(D44="Y", 2, 0)</f>
        <v>0</v>
      </c>
      <c r="F44" s="222" t="s">
        <v>205</v>
      </c>
      <c r="G44" s="220">
        <f>IF(F44="Y", 2, 0)</f>
        <v>0</v>
      </c>
      <c r="H44" s="223" t="s">
        <v>205</v>
      </c>
      <c r="I44" s="220">
        <f>IF(H44="Y", 2, 0)</f>
        <v>0</v>
      </c>
      <c r="J44" s="224" t="s">
        <v>205</v>
      </c>
      <c r="K44" s="225">
        <f>IF(J44="Y", 2, 0)</f>
        <v>0</v>
      </c>
      <c r="L44" s="89"/>
      <c r="M44" s="89"/>
    </row>
    <row r="45" spans="1:13" hidden="1" x14ac:dyDescent="0.2">
      <c r="A45" s="102" t="s">
        <v>295</v>
      </c>
      <c r="B45" s="219" t="s">
        <v>205</v>
      </c>
      <c r="C45" s="220">
        <f>IF(B45="Y", 1, 0)</f>
        <v>0</v>
      </c>
      <c r="D45" s="221" t="s">
        <v>205</v>
      </c>
      <c r="E45" s="220">
        <f>IF(D45="Y", 1, 0)</f>
        <v>0</v>
      </c>
      <c r="F45" s="222" t="s">
        <v>205</v>
      </c>
      <c r="G45" s="220">
        <f>IF(F45="Y", 1, 0)</f>
        <v>0</v>
      </c>
      <c r="H45" s="223" t="s">
        <v>205</v>
      </c>
      <c r="I45" s="220">
        <f>IF(H45="Y", 1, 0)</f>
        <v>0</v>
      </c>
      <c r="J45" s="224" t="s">
        <v>205</v>
      </c>
      <c r="K45" s="225">
        <f>IF(J45="Y", 2, 0)</f>
        <v>0</v>
      </c>
      <c r="L45" s="89"/>
      <c r="M45" s="89"/>
    </row>
    <row r="46" spans="1:13" hidden="1" x14ac:dyDescent="0.2">
      <c r="A46" s="102" t="s">
        <v>300</v>
      </c>
      <c r="B46" s="219" t="s">
        <v>205</v>
      </c>
      <c r="C46" s="220">
        <f>IF(B46="Y", -1, 0)</f>
        <v>0</v>
      </c>
      <c r="D46" s="221" t="s">
        <v>205</v>
      </c>
      <c r="E46" s="220">
        <f>IF(D46="Y", -1, 0)</f>
        <v>0</v>
      </c>
      <c r="F46" s="222" t="s">
        <v>205</v>
      </c>
      <c r="G46" s="220">
        <f>IF(F46="Y", 1, 0)</f>
        <v>0</v>
      </c>
      <c r="H46" s="223" t="s">
        <v>205</v>
      </c>
      <c r="I46" s="220">
        <f>IF(H46="Y", 1, 0)</f>
        <v>0</v>
      </c>
      <c r="J46" s="224" t="s">
        <v>205</v>
      </c>
      <c r="K46" s="225">
        <f>IF(J46="Y", 2, 0)</f>
        <v>0</v>
      </c>
      <c r="L46" s="89"/>
      <c r="M46" s="89"/>
    </row>
    <row r="47" spans="1:13" hidden="1" x14ac:dyDescent="0.2">
      <c r="A47" s="102" t="s">
        <v>301</v>
      </c>
      <c r="B47" s="219" t="s">
        <v>205</v>
      </c>
      <c r="C47" s="220">
        <f>IF(B47="Y", 2, 0)</f>
        <v>0</v>
      </c>
      <c r="D47" s="221" t="s">
        <v>205</v>
      </c>
      <c r="E47" s="220">
        <f>IF(D47="Y", 2, 0)</f>
        <v>0</v>
      </c>
      <c r="F47" s="222" t="s">
        <v>205</v>
      </c>
      <c r="G47" s="220">
        <f>IF(F47="Y", 2, 0)</f>
        <v>0</v>
      </c>
      <c r="H47" s="223" t="s">
        <v>205</v>
      </c>
      <c r="I47" s="220">
        <f>IF(H47="Y", 2, 0)</f>
        <v>0</v>
      </c>
      <c r="J47" s="224" t="s">
        <v>205</v>
      </c>
      <c r="K47" s="225">
        <f>IF(J47="Y", -1, 0)</f>
        <v>0</v>
      </c>
      <c r="L47" s="89"/>
      <c r="M47" s="89"/>
    </row>
    <row r="48" spans="1:13" hidden="1" x14ac:dyDescent="0.2">
      <c r="A48" s="102" t="s">
        <v>302</v>
      </c>
      <c r="B48" s="219" t="s">
        <v>205</v>
      </c>
      <c r="C48" s="220">
        <f>IF(B48="Y", 1, 0)</f>
        <v>0</v>
      </c>
      <c r="D48" s="221" t="s">
        <v>205</v>
      </c>
      <c r="E48" s="220">
        <f>IF(D48="Y", -1, 0)</f>
        <v>0</v>
      </c>
      <c r="F48" s="222" t="s">
        <v>205</v>
      </c>
      <c r="G48" s="220">
        <f>IF(F48="Y", 1, 0)</f>
        <v>0</v>
      </c>
      <c r="H48" s="223" t="s">
        <v>205</v>
      </c>
      <c r="I48" s="220">
        <f>IF(H48="Y", -1, 0)</f>
        <v>0</v>
      </c>
      <c r="J48" s="224" t="s">
        <v>205</v>
      </c>
      <c r="K48" s="225">
        <f>IF(J48="Y", 1, 0)</f>
        <v>0</v>
      </c>
      <c r="L48" s="89"/>
      <c r="M48" s="89"/>
    </row>
    <row r="49" spans="1:13" hidden="1" x14ac:dyDescent="0.2">
      <c r="A49" s="102" t="s">
        <v>303</v>
      </c>
      <c r="B49" s="219" t="s">
        <v>205</v>
      </c>
      <c r="C49" s="220">
        <f>IF(B49="Y", 2, 0)</f>
        <v>0</v>
      </c>
      <c r="D49" s="221" t="s">
        <v>205</v>
      </c>
      <c r="E49" s="220">
        <f>IF(D49="Y", 2, 0)</f>
        <v>0</v>
      </c>
      <c r="F49" s="222" t="s">
        <v>205</v>
      </c>
      <c r="G49" s="220">
        <f>IF(F49="Y", 2, 0)</f>
        <v>0</v>
      </c>
      <c r="H49" s="223" t="s">
        <v>205</v>
      </c>
      <c r="I49" s="220">
        <f>IF(H49="Y", 2, 0)</f>
        <v>0</v>
      </c>
      <c r="J49" s="224" t="s">
        <v>205</v>
      </c>
      <c r="K49" s="225">
        <f>IF(J49="Y", -1, 0)</f>
        <v>0</v>
      </c>
      <c r="L49" s="89"/>
      <c r="M49" s="89"/>
    </row>
    <row r="50" spans="1:13" hidden="1" x14ac:dyDescent="0.2">
      <c r="A50" s="102" t="s">
        <v>304</v>
      </c>
      <c r="B50" s="219" t="s">
        <v>205</v>
      </c>
      <c r="C50" s="220">
        <f>IF(B50="Y", -1, 0)</f>
        <v>0</v>
      </c>
      <c r="D50" s="221" t="s">
        <v>205</v>
      </c>
      <c r="E50" s="220">
        <f>IF(D50="Y", -1, 0)</f>
        <v>0</v>
      </c>
      <c r="F50" s="222" t="s">
        <v>205</v>
      </c>
      <c r="G50" s="220">
        <f>IF(F50="Y", -1, 0)</f>
        <v>0</v>
      </c>
      <c r="H50" s="223" t="s">
        <v>205</v>
      </c>
      <c r="I50" s="220">
        <f>IF(H50="Y", -1, 0)</f>
        <v>0</v>
      </c>
      <c r="J50" s="224" t="s">
        <v>205</v>
      </c>
      <c r="K50" s="225">
        <f>IF(J50="Y", 1, 0)</f>
        <v>0</v>
      </c>
      <c r="L50" s="89"/>
      <c r="M50" s="89"/>
    </row>
    <row r="51" spans="1:13" ht="13.5" hidden="1" thickBot="1" x14ac:dyDescent="0.25">
      <c r="A51" s="122" t="s">
        <v>305</v>
      </c>
      <c r="B51" s="226" t="s">
        <v>205</v>
      </c>
      <c r="C51" s="227">
        <f>IF(B51="Y", 1, 0)</f>
        <v>0</v>
      </c>
      <c r="D51" s="228" t="s">
        <v>205</v>
      </c>
      <c r="E51" s="227">
        <f>IF(D51="Y", 2, 0)</f>
        <v>0</v>
      </c>
      <c r="F51" s="229" t="s">
        <v>205</v>
      </c>
      <c r="G51" s="227">
        <f>IF(F51="Y", 1, 0)</f>
        <v>0</v>
      </c>
      <c r="H51" s="230" t="s">
        <v>205</v>
      </c>
      <c r="I51" s="227">
        <f>IF(H51="Y", 2, 0)</f>
        <v>0</v>
      </c>
      <c r="J51" s="231" t="s">
        <v>205</v>
      </c>
      <c r="K51" s="232">
        <f>IF(J51="Y", 1, 0)</f>
        <v>0</v>
      </c>
      <c r="L51" s="89"/>
      <c r="M51" s="89"/>
    </row>
    <row r="52" spans="1:13" hidden="1" x14ac:dyDescent="0.2">
      <c r="A52" s="87" t="s">
        <v>306</v>
      </c>
      <c r="B52" s="233"/>
      <c r="D52" s="234"/>
      <c r="F52" s="235"/>
      <c r="H52" s="236"/>
      <c r="J52" s="237"/>
      <c r="L52" s="89"/>
      <c r="M52" s="89"/>
    </row>
    <row r="53" spans="1:13" hidden="1" x14ac:dyDescent="0.2">
      <c r="A53" s="113" t="s">
        <v>307</v>
      </c>
      <c r="B53" s="212" t="s">
        <v>205</v>
      </c>
      <c r="C53" s="213">
        <f>IF(B53="Y", 2, 0)</f>
        <v>0</v>
      </c>
      <c r="D53" s="214" t="s">
        <v>205</v>
      </c>
      <c r="E53" s="213">
        <f t="shared" ref="E53:E58" si="14">IF(D53="Y", 1, 0)</f>
        <v>0</v>
      </c>
      <c r="F53" s="215" t="s">
        <v>205</v>
      </c>
      <c r="G53" s="213">
        <f>IF(F53="Y", 2, 0)</f>
        <v>0</v>
      </c>
      <c r="H53" s="216" t="s">
        <v>205</v>
      </c>
      <c r="I53" s="213">
        <f>IF(H53="Y", 2, 0)</f>
        <v>0</v>
      </c>
      <c r="J53" s="217" t="s">
        <v>205</v>
      </c>
      <c r="K53" s="218">
        <f>IF(J53="Y", 1, 0)</f>
        <v>0</v>
      </c>
      <c r="L53" s="89"/>
      <c r="M53" s="89"/>
    </row>
    <row r="54" spans="1:13" hidden="1" x14ac:dyDescent="0.2">
      <c r="A54" s="102" t="s">
        <v>308</v>
      </c>
      <c r="B54" s="219" t="s">
        <v>205</v>
      </c>
      <c r="C54" s="220">
        <f>IF(B54="Y", 2, 0)</f>
        <v>0</v>
      </c>
      <c r="D54" s="221" t="s">
        <v>205</v>
      </c>
      <c r="E54" s="220">
        <f t="shared" si="14"/>
        <v>0</v>
      </c>
      <c r="F54" s="222" t="s">
        <v>205</v>
      </c>
      <c r="G54" s="220">
        <f>IF(F54="Y", 2, 0)</f>
        <v>0</v>
      </c>
      <c r="H54" s="223" t="s">
        <v>205</v>
      </c>
      <c r="I54" s="220">
        <f>IF(H54="Y", 1, 0)</f>
        <v>0</v>
      </c>
      <c r="J54" s="224" t="s">
        <v>205</v>
      </c>
      <c r="K54" s="225">
        <f>IF(J54="Y", 1, 0)</f>
        <v>0</v>
      </c>
      <c r="L54" s="89"/>
      <c r="M54" s="89"/>
    </row>
    <row r="55" spans="1:13" hidden="1" x14ac:dyDescent="0.2">
      <c r="A55" s="102" t="s">
        <v>309</v>
      </c>
      <c r="B55" s="219" t="s">
        <v>205</v>
      </c>
      <c r="C55" s="220">
        <f>IF(B55="Y", 2, 0)</f>
        <v>0</v>
      </c>
      <c r="D55" s="221" t="s">
        <v>205</v>
      </c>
      <c r="E55" s="220">
        <f t="shared" si="14"/>
        <v>0</v>
      </c>
      <c r="F55" s="222" t="s">
        <v>205</v>
      </c>
      <c r="G55" s="220">
        <f>IF(F55="Y", 2, 0)</f>
        <v>0</v>
      </c>
      <c r="H55" s="223" t="s">
        <v>205</v>
      </c>
      <c r="I55" s="220">
        <f>IF(H55="Y", 2, 0)</f>
        <v>0</v>
      </c>
      <c r="J55" s="224" t="s">
        <v>205</v>
      </c>
      <c r="K55" s="225">
        <f>IF(J55="Y", 2, 0)</f>
        <v>0</v>
      </c>
      <c r="L55" s="89"/>
      <c r="M55" s="89"/>
    </row>
    <row r="56" spans="1:13" hidden="1" x14ac:dyDescent="0.2">
      <c r="A56" s="102" t="s">
        <v>310</v>
      </c>
      <c r="B56" s="219" t="s">
        <v>205</v>
      </c>
      <c r="C56" s="220">
        <f>IF(B56="Y", 2, 0)</f>
        <v>0</v>
      </c>
      <c r="D56" s="221" t="s">
        <v>205</v>
      </c>
      <c r="E56" s="220">
        <f t="shared" si="14"/>
        <v>0</v>
      </c>
      <c r="F56" s="222" t="s">
        <v>205</v>
      </c>
      <c r="G56" s="220">
        <f>IF(F56="Y", 2, 0)</f>
        <v>0</v>
      </c>
      <c r="H56" s="223" t="s">
        <v>205</v>
      </c>
      <c r="I56" s="220">
        <f>IF(H56="Y", 1, 0)</f>
        <v>0</v>
      </c>
      <c r="J56" s="224" t="s">
        <v>205</v>
      </c>
      <c r="K56" s="225">
        <f>IF(J56="Y", -1, 0)</f>
        <v>0</v>
      </c>
      <c r="L56" s="89"/>
      <c r="M56" s="89"/>
    </row>
    <row r="57" spans="1:13" hidden="1" x14ac:dyDescent="0.2">
      <c r="A57" s="102" t="s">
        <v>311</v>
      </c>
      <c r="B57" s="219" t="s">
        <v>205</v>
      </c>
      <c r="C57" s="220">
        <f>IF(B57="Y", 2, 0)</f>
        <v>0</v>
      </c>
      <c r="D57" s="221" t="s">
        <v>205</v>
      </c>
      <c r="E57" s="220">
        <f t="shared" si="14"/>
        <v>0</v>
      </c>
      <c r="F57" s="222" t="s">
        <v>205</v>
      </c>
      <c r="G57" s="220">
        <f>IF(F57="Y", 2, 0)</f>
        <v>0</v>
      </c>
      <c r="H57" s="223" t="s">
        <v>205</v>
      </c>
      <c r="I57" s="220">
        <f>IF(H57="Y", 1, 0)</f>
        <v>0</v>
      </c>
      <c r="J57" s="224" t="s">
        <v>205</v>
      </c>
      <c r="K57" s="225">
        <f>IF(J57="Y", 1, 0)</f>
        <v>0</v>
      </c>
      <c r="L57" s="89"/>
      <c r="M57" s="89"/>
    </row>
    <row r="58" spans="1:13" hidden="1" x14ac:dyDescent="0.2">
      <c r="A58" s="102" t="s">
        <v>312</v>
      </c>
      <c r="B58" s="219" t="s">
        <v>205</v>
      </c>
      <c r="C58" s="220">
        <f>IF(B58="Y", 1, 0)</f>
        <v>0</v>
      </c>
      <c r="D58" s="221" t="s">
        <v>205</v>
      </c>
      <c r="E58" s="220">
        <f t="shared" si="14"/>
        <v>0</v>
      </c>
      <c r="F58" s="222" t="s">
        <v>205</v>
      </c>
      <c r="G58" s="220">
        <f>IF(F58="Y", 1, 0)</f>
        <v>0</v>
      </c>
      <c r="H58" s="223" t="s">
        <v>205</v>
      </c>
      <c r="I58" s="220">
        <f>IF(H58="Y", 1, 0)</f>
        <v>0</v>
      </c>
      <c r="J58" s="224" t="s">
        <v>205</v>
      </c>
      <c r="K58" s="225">
        <f>IF(J58="Y", 2, 0)</f>
        <v>0</v>
      </c>
      <c r="L58" s="89"/>
      <c r="M58" s="89"/>
    </row>
    <row r="59" spans="1:13" ht="13.5" hidden="1" thickBot="1" x14ac:dyDescent="0.25">
      <c r="A59" s="122" t="s">
        <v>313</v>
      </c>
      <c r="B59" s="226" t="s">
        <v>205</v>
      </c>
      <c r="C59" s="227">
        <f>IF(B59="Y", -1, 0)</f>
        <v>0</v>
      </c>
      <c r="D59" s="228" t="s">
        <v>205</v>
      </c>
      <c r="E59" s="227">
        <f>IF(D59="Y", -1, 0)</f>
        <v>0</v>
      </c>
      <c r="F59" s="229" t="s">
        <v>205</v>
      </c>
      <c r="G59" s="227">
        <f>IF(F59="Y", -1, 0)</f>
        <v>0</v>
      </c>
      <c r="H59" s="230" t="s">
        <v>205</v>
      </c>
      <c r="I59" s="227">
        <f>IF(H59="Y", -1, 0)</f>
        <v>0</v>
      </c>
      <c r="J59" s="231" t="s">
        <v>205</v>
      </c>
      <c r="K59" s="232">
        <f>IF(J59="Y", 1, 0)</f>
        <v>0</v>
      </c>
      <c r="L59" s="89"/>
      <c r="M59" s="89"/>
    </row>
    <row r="60" spans="1:13" hidden="1" x14ac:dyDescent="0.2">
      <c r="A60" s="87" t="s">
        <v>314</v>
      </c>
      <c r="B60" s="233"/>
      <c r="D60" s="234"/>
      <c r="F60" s="235"/>
      <c r="H60" s="236"/>
      <c r="J60" s="237"/>
      <c r="L60" s="89"/>
      <c r="M60" s="89"/>
    </row>
    <row r="61" spans="1:13" hidden="1" x14ac:dyDescent="0.2">
      <c r="A61" s="123" t="s">
        <v>315</v>
      </c>
      <c r="B61" s="212" t="s">
        <v>205</v>
      </c>
      <c r="C61" s="213">
        <f>IF(B61="Y", 2, 0)</f>
        <v>0</v>
      </c>
      <c r="D61" s="214" t="s">
        <v>205</v>
      </c>
      <c r="E61" s="213">
        <f>IF(D61="Y", 1, 0)</f>
        <v>0</v>
      </c>
      <c r="F61" s="215" t="s">
        <v>205</v>
      </c>
      <c r="G61" s="213">
        <f>IF(F61="Y", 2, 0)</f>
        <v>0</v>
      </c>
      <c r="H61" s="216" t="s">
        <v>205</v>
      </c>
      <c r="I61" s="213">
        <f>IF(H61="Y", 1, 0)</f>
        <v>0</v>
      </c>
      <c r="J61" s="217" t="s">
        <v>205</v>
      </c>
      <c r="K61" s="218">
        <f>IF(J61="Y", 1, 0)</f>
        <v>0</v>
      </c>
      <c r="L61" s="89"/>
      <c r="M61" s="89"/>
    </row>
    <row r="62" spans="1:13" hidden="1" x14ac:dyDescent="0.2">
      <c r="A62" s="102" t="s">
        <v>276</v>
      </c>
      <c r="B62" s="219" t="s">
        <v>205</v>
      </c>
      <c r="C62" s="220">
        <f>IF(B62="Y", 2, 0)</f>
        <v>0</v>
      </c>
      <c r="D62" s="221" t="s">
        <v>205</v>
      </c>
      <c r="E62" s="220">
        <f>IF(D62="Y", 2, 0)</f>
        <v>0</v>
      </c>
      <c r="F62" s="222" t="s">
        <v>205</v>
      </c>
      <c r="G62" s="220">
        <f>IF(F62="Y", 2, 0)</f>
        <v>0</v>
      </c>
      <c r="H62" s="223" t="s">
        <v>205</v>
      </c>
      <c r="I62" s="220">
        <f>IF(H62="Y", 2, 0)</f>
        <v>0</v>
      </c>
      <c r="J62" s="224" t="s">
        <v>205</v>
      </c>
      <c r="K62" s="225">
        <f>IF(J62="Y", 1, 0)</f>
        <v>0</v>
      </c>
      <c r="L62" s="89"/>
      <c r="M62" s="89"/>
    </row>
    <row r="63" spans="1:13" hidden="1" x14ac:dyDescent="0.2">
      <c r="A63" s="102" t="s">
        <v>316</v>
      </c>
      <c r="B63" s="219" t="s">
        <v>205</v>
      </c>
      <c r="C63" s="220">
        <f>IF(B63="Y", 1, 0)</f>
        <v>0</v>
      </c>
      <c r="D63" s="221" t="s">
        <v>205</v>
      </c>
      <c r="E63" s="220">
        <f>IF(D63="Y", 1, 0)</f>
        <v>0</v>
      </c>
      <c r="F63" s="222" t="s">
        <v>205</v>
      </c>
      <c r="G63" s="220">
        <f>IF(F63="Y", 1, 0)</f>
        <v>0</v>
      </c>
      <c r="H63" s="223" t="s">
        <v>205</v>
      </c>
      <c r="I63" s="220">
        <f>IF(H63="Y", 1, 0)</f>
        <v>0</v>
      </c>
      <c r="J63" s="224" t="s">
        <v>205</v>
      </c>
      <c r="K63" s="225">
        <f>IF(J63="Y", 1, 0)</f>
        <v>0</v>
      </c>
      <c r="L63" s="89"/>
      <c r="M63" s="89"/>
    </row>
    <row r="64" spans="1:13" hidden="1" x14ac:dyDescent="0.2">
      <c r="A64" s="102" t="s">
        <v>317</v>
      </c>
      <c r="B64" s="219" t="s">
        <v>205</v>
      </c>
      <c r="C64" s="220">
        <f>IF(B64="Y", 2, 0)</f>
        <v>0</v>
      </c>
      <c r="D64" s="221" t="s">
        <v>205</v>
      </c>
      <c r="E64" s="220">
        <f>IF(D64="Y", 2, 0)</f>
        <v>0</v>
      </c>
      <c r="F64" s="222" t="s">
        <v>205</v>
      </c>
      <c r="G64" s="220">
        <f>IF(F64="Y", 2, 0)</f>
        <v>0</v>
      </c>
      <c r="H64" s="223" t="s">
        <v>205</v>
      </c>
      <c r="I64" s="220">
        <f>IF(H64="Y", 2, 0)</f>
        <v>0</v>
      </c>
      <c r="J64" s="224" t="s">
        <v>205</v>
      </c>
      <c r="K64" s="225">
        <f>IF(J64="Y", -1, 0)</f>
        <v>0</v>
      </c>
      <c r="L64" s="89"/>
      <c r="M64" s="89"/>
    </row>
    <row r="65" spans="1:14" hidden="1" x14ac:dyDescent="0.2">
      <c r="A65" s="102" t="s">
        <v>305</v>
      </c>
      <c r="B65" s="219" t="s">
        <v>205</v>
      </c>
      <c r="C65" s="220">
        <f>IF(B65="Y", 1, 0)</f>
        <v>0</v>
      </c>
      <c r="D65" s="221" t="s">
        <v>205</v>
      </c>
      <c r="E65" s="220">
        <f>IF(D65="Y", 2, 0)</f>
        <v>0</v>
      </c>
      <c r="F65" s="222" t="s">
        <v>205</v>
      </c>
      <c r="G65" s="220">
        <f>IF(F65="Y", 1, 0)</f>
        <v>0</v>
      </c>
      <c r="H65" s="223" t="s">
        <v>205</v>
      </c>
      <c r="I65" s="220">
        <f>IF(H65="Y", 2, 0)</f>
        <v>0</v>
      </c>
      <c r="J65" s="224" t="s">
        <v>205</v>
      </c>
      <c r="K65" s="225">
        <f>IF(J65="Y", 1, 0)</f>
        <v>0</v>
      </c>
      <c r="L65" s="89"/>
      <c r="M65" s="89"/>
    </row>
    <row r="66" spans="1:14" hidden="1" x14ac:dyDescent="0.2">
      <c r="A66" s="102" t="s">
        <v>318</v>
      </c>
      <c r="B66" s="219" t="s">
        <v>205</v>
      </c>
      <c r="C66" s="220">
        <f>IF(B66="Y", 2, 0)</f>
        <v>0</v>
      </c>
      <c r="D66" s="221" t="s">
        <v>205</v>
      </c>
      <c r="E66" s="220">
        <f>IF(D66="Y", 1, 0)</f>
        <v>0</v>
      </c>
      <c r="F66" s="222" t="s">
        <v>205</v>
      </c>
      <c r="G66" s="220">
        <f>IF(F66="Y", 2, 0)</f>
        <v>0</v>
      </c>
      <c r="H66" s="223" t="s">
        <v>205</v>
      </c>
      <c r="I66" s="220">
        <f>IF(H66="Y", 1, 0)</f>
        <v>0</v>
      </c>
      <c r="J66" s="224" t="s">
        <v>205</v>
      </c>
      <c r="K66" s="225">
        <f>IF(J66="Y", 1, 0)</f>
        <v>0</v>
      </c>
      <c r="L66" s="89"/>
      <c r="M66" s="89"/>
    </row>
    <row r="67" spans="1:14" hidden="1" x14ac:dyDescent="0.2">
      <c r="A67" s="102" t="s">
        <v>319</v>
      </c>
      <c r="B67" s="219" t="s">
        <v>205</v>
      </c>
      <c r="C67" s="220">
        <f>IF(B67="Y", 2, 0)</f>
        <v>0</v>
      </c>
      <c r="D67" s="221" t="s">
        <v>205</v>
      </c>
      <c r="E67" s="220">
        <f>IF(D67="Y", 2, 0)</f>
        <v>0</v>
      </c>
      <c r="F67" s="222" t="s">
        <v>205</v>
      </c>
      <c r="G67" s="220">
        <f>IF(F67="Y", 2, 0)</f>
        <v>0</v>
      </c>
      <c r="H67" s="223" t="s">
        <v>205</v>
      </c>
      <c r="I67" s="220">
        <f>IF(H67="Y", 2, 0)</f>
        <v>0</v>
      </c>
      <c r="J67" s="224" t="s">
        <v>205</v>
      </c>
      <c r="K67" s="225">
        <f>IF(J67="Y", -1, 0)</f>
        <v>0</v>
      </c>
      <c r="L67" s="89"/>
      <c r="M67" s="89"/>
    </row>
    <row r="68" spans="1:14" hidden="1" x14ac:dyDescent="0.2">
      <c r="A68" s="102" t="s">
        <v>320</v>
      </c>
      <c r="B68" s="219" t="s">
        <v>205</v>
      </c>
      <c r="C68" s="220">
        <f>IF(B68="Y", 2, 0)</f>
        <v>0</v>
      </c>
      <c r="D68" s="221" t="s">
        <v>205</v>
      </c>
      <c r="E68" s="220">
        <f>IF(D68="Y", 2, 0)</f>
        <v>0</v>
      </c>
      <c r="F68" s="222" t="s">
        <v>205</v>
      </c>
      <c r="G68" s="220">
        <f>IF(F68="Y", 2, 0)</f>
        <v>0</v>
      </c>
      <c r="H68" s="223" t="s">
        <v>205</v>
      </c>
      <c r="I68" s="220">
        <f>IF(H68="Y", 2, 0)</f>
        <v>0</v>
      </c>
      <c r="J68" s="224" t="s">
        <v>205</v>
      </c>
      <c r="K68" s="225">
        <f>IF(J68="Y", 1, 0)</f>
        <v>0</v>
      </c>
      <c r="L68" s="89"/>
      <c r="M68" s="89"/>
    </row>
    <row r="69" spans="1:14" hidden="1" x14ac:dyDescent="0.2">
      <c r="A69" s="102" t="s">
        <v>321</v>
      </c>
      <c r="B69" s="219" t="s">
        <v>205</v>
      </c>
      <c r="C69" s="220">
        <f>IF(B69="Y", 2, 0)</f>
        <v>0</v>
      </c>
      <c r="D69" s="221" t="s">
        <v>205</v>
      </c>
      <c r="E69" s="220">
        <f>IF(D69="Y", 2, 0)</f>
        <v>0</v>
      </c>
      <c r="F69" s="222" t="s">
        <v>205</v>
      </c>
      <c r="G69" s="220">
        <f>IF(F69="Y", 1, 0)</f>
        <v>0</v>
      </c>
      <c r="H69" s="223" t="s">
        <v>205</v>
      </c>
      <c r="I69" s="220">
        <f>IF(H69="Y", 1, 0)</f>
        <v>0</v>
      </c>
      <c r="J69" s="224" t="s">
        <v>205</v>
      </c>
      <c r="K69" s="225">
        <f>IF(J69="Y", 1, 0)</f>
        <v>0</v>
      </c>
      <c r="L69" s="89"/>
      <c r="M69" s="89"/>
    </row>
    <row r="70" spans="1:14" hidden="1" x14ac:dyDescent="0.2">
      <c r="A70" s="102" t="s">
        <v>322</v>
      </c>
      <c r="B70" s="219" t="s">
        <v>205</v>
      </c>
      <c r="C70" s="220">
        <f>IF(B70="Y", 2, 0)</f>
        <v>0</v>
      </c>
      <c r="D70" s="221" t="s">
        <v>205</v>
      </c>
      <c r="E70" s="220">
        <f>IF(D70="Y", 2, 0)</f>
        <v>0</v>
      </c>
      <c r="F70" s="222" t="s">
        <v>205</v>
      </c>
      <c r="G70" s="220">
        <f>IF(F70="Y", 2, 0)</f>
        <v>0</v>
      </c>
      <c r="H70" s="223" t="s">
        <v>205</v>
      </c>
      <c r="I70" s="220">
        <f>IF(H70="Y", 2, 0)</f>
        <v>0</v>
      </c>
      <c r="J70" s="224" t="s">
        <v>205</v>
      </c>
      <c r="K70" s="225">
        <f t="shared" ref="K70:K71" si="15">IF(J70="Y", 1, 0)</f>
        <v>0</v>
      </c>
      <c r="L70" s="89"/>
      <c r="M70" s="89"/>
    </row>
    <row r="71" spans="1:14" hidden="1" x14ac:dyDescent="0.2">
      <c r="A71" s="102" t="s">
        <v>323</v>
      </c>
      <c r="B71" s="219" t="s">
        <v>205</v>
      </c>
      <c r="C71" s="220">
        <f>IF(B71="Y", 1, 0)</f>
        <v>0</v>
      </c>
      <c r="D71" s="221" t="s">
        <v>205</v>
      </c>
      <c r="E71" s="220">
        <f>IF(D71="Y", 2, 0)</f>
        <v>0</v>
      </c>
      <c r="F71" s="222" t="s">
        <v>205</v>
      </c>
      <c r="G71" s="220">
        <f>IF(F71="Y", 1, 0)</f>
        <v>0</v>
      </c>
      <c r="H71" s="223" t="s">
        <v>205</v>
      </c>
      <c r="I71" s="220">
        <f>IF(H71="Y", 2, 0)</f>
        <v>0</v>
      </c>
      <c r="J71" s="224" t="s">
        <v>205</v>
      </c>
      <c r="K71" s="225">
        <f t="shared" si="15"/>
        <v>0</v>
      </c>
      <c r="L71" s="89"/>
      <c r="M71" s="89"/>
    </row>
    <row r="72" spans="1:14" hidden="1" x14ac:dyDescent="0.2">
      <c r="A72" s="102" t="s">
        <v>324</v>
      </c>
      <c r="B72" s="219" t="s">
        <v>205</v>
      </c>
      <c r="C72" s="220">
        <f>IF(B72="Y", -1, 0)</f>
        <v>0</v>
      </c>
      <c r="D72" s="221" t="s">
        <v>205</v>
      </c>
      <c r="E72" s="220">
        <f>IF(D72="Y", -1, 0)</f>
        <v>0</v>
      </c>
      <c r="F72" s="222" t="s">
        <v>205</v>
      </c>
      <c r="G72" s="220">
        <f>IF(F72="Y", -1, 0)</f>
        <v>0</v>
      </c>
      <c r="H72" s="223" t="s">
        <v>205</v>
      </c>
      <c r="I72" s="220">
        <f>IF(H72="Y", -1, 0)</f>
        <v>0</v>
      </c>
      <c r="J72" s="224" t="s">
        <v>205</v>
      </c>
      <c r="K72" s="225">
        <f>IF(J72="Y", -1, 0)</f>
        <v>0</v>
      </c>
      <c r="L72" s="89"/>
      <c r="M72" s="89"/>
      <c r="N72" s="88"/>
    </row>
    <row r="73" spans="1:14" hidden="1" x14ac:dyDescent="0.2">
      <c r="A73" s="102" t="s">
        <v>325</v>
      </c>
      <c r="B73" s="219" t="s">
        <v>205</v>
      </c>
      <c r="C73" s="220">
        <f>IF(B73="Y", -1, 0)</f>
        <v>0</v>
      </c>
      <c r="D73" s="221" t="s">
        <v>205</v>
      </c>
      <c r="E73" s="220">
        <f>IF(D73="Y", -1, 0)</f>
        <v>0</v>
      </c>
      <c r="F73" s="222" t="s">
        <v>205</v>
      </c>
      <c r="G73" s="220">
        <f>IF(F73="Y", -1, 0)</f>
        <v>0</v>
      </c>
      <c r="H73" s="223" t="s">
        <v>205</v>
      </c>
      <c r="I73" s="220">
        <f>IF(H73="Y", -1, 0)</f>
        <v>0</v>
      </c>
      <c r="J73" s="224" t="s">
        <v>205</v>
      </c>
      <c r="K73" s="225">
        <f>IF(J73="Y", -1, 0)</f>
        <v>0</v>
      </c>
      <c r="L73" s="89"/>
      <c r="M73" s="89"/>
      <c r="N73" s="88"/>
    </row>
    <row r="74" spans="1:14" ht="13.5" hidden="1" thickBot="1" x14ac:dyDescent="0.25">
      <c r="A74" s="122" t="s">
        <v>326</v>
      </c>
      <c r="B74" s="226" t="s">
        <v>205</v>
      </c>
      <c r="C74" s="227">
        <f>IF(B74="Y", -1, 0)</f>
        <v>0</v>
      </c>
      <c r="D74" s="228" t="s">
        <v>205</v>
      </c>
      <c r="E74" s="227">
        <f>IF(D74="Y", -1, 0)</f>
        <v>0</v>
      </c>
      <c r="F74" s="229" t="s">
        <v>205</v>
      </c>
      <c r="G74" s="227">
        <f>IF(F74="Y", -1, 0)</f>
        <v>0</v>
      </c>
      <c r="H74" s="230" t="s">
        <v>205</v>
      </c>
      <c r="I74" s="227">
        <f>IF(H74="Y", -1, 0)</f>
        <v>0</v>
      </c>
      <c r="J74" s="231" t="s">
        <v>205</v>
      </c>
      <c r="K74" s="232">
        <f>IF(J74="Y", -1, 0)</f>
        <v>0</v>
      </c>
      <c r="L74" s="89"/>
      <c r="M74" s="89"/>
      <c r="N74" s="88"/>
    </row>
    <row r="75" spans="1:14" hidden="1" x14ac:dyDescent="0.2">
      <c r="A75" s="87" t="s">
        <v>327</v>
      </c>
      <c r="B75" s="233"/>
      <c r="D75" s="234"/>
      <c r="F75" s="235"/>
      <c r="H75" s="236"/>
      <c r="J75" s="237"/>
      <c r="L75" s="89"/>
      <c r="M75" s="89"/>
      <c r="N75" s="88"/>
    </row>
    <row r="76" spans="1:14" hidden="1" x14ac:dyDescent="0.2">
      <c r="A76" s="124" t="s">
        <v>328</v>
      </c>
      <c r="B76" s="212" t="s">
        <v>205</v>
      </c>
      <c r="C76" s="213">
        <f>IF(B76="Y", -1, 0)</f>
        <v>0</v>
      </c>
      <c r="D76" s="214" t="s">
        <v>205</v>
      </c>
      <c r="E76" s="213">
        <f>IF(D76="Y", 1, 0)</f>
        <v>0</v>
      </c>
      <c r="F76" s="215" t="s">
        <v>205</v>
      </c>
      <c r="G76" s="213">
        <f>IF(F76="Y", -1, 0)</f>
        <v>0</v>
      </c>
      <c r="H76" s="216" t="s">
        <v>205</v>
      </c>
      <c r="I76" s="213">
        <f>IF(H76="Y", 1, 0)</f>
        <v>0</v>
      </c>
      <c r="J76" s="217" t="s">
        <v>205</v>
      </c>
      <c r="K76" s="218">
        <f>IF(J76="Y", -1, 0)</f>
        <v>0</v>
      </c>
      <c r="L76" s="89"/>
      <c r="M76" s="89"/>
      <c r="N76" s="88"/>
    </row>
    <row r="77" spans="1:14" hidden="1" x14ac:dyDescent="0.2">
      <c r="A77" s="101" t="s">
        <v>329</v>
      </c>
      <c r="B77" s="219"/>
      <c r="C77" s="220">
        <f>IF(B77="Y", -1, 0)</f>
        <v>0</v>
      </c>
      <c r="D77" s="221"/>
      <c r="E77" s="220">
        <f>IF(D77="Y", -1, 0)</f>
        <v>0</v>
      </c>
      <c r="F77" s="222"/>
      <c r="G77" s="220">
        <f>IF(F77="Y", -1, 0)</f>
        <v>0</v>
      </c>
      <c r="H77" s="223"/>
      <c r="I77" s="220">
        <f>IF(H77="Y", -1, 0)</f>
        <v>0</v>
      </c>
      <c r="J77" s="224"/>
      <c r="K77" s="225">
        <f>IF(J77="Y", -1, 0)</f>
        <v>0</v>
      </c>
      <c r="L77" s="89"/>
      <c r="M77" s="89"/>
      <c r="N77" s="88"/>
    </row>
    <row r="78" spans="1:14" hidden="1" x14ac:dyDescent="0.2">
      <c r="A78" s="101" t="s">
        <v>330</v>
      </c>
      <c r="B78" s="219" t="s">
        <v>205</v>
      </c>
      <c r="C78" s="220">
        <f>IF(B78="Y", 1, 0)</f>
        <v>0</v>
      </c>
      <c r="D78" s="221" t="s">
        <v>205</v>
      </c>
      <c r="E78" s="220">
        <f>IF(D78="Y", 1, 0)</f>
        <v>0</v>
      </c>
      <c r="F78" s="222" t="s">
        <v>205</v>
      </c>
      <c r="G78" s="220">
        <f>IF(F78="Y", 1, 0)</f>
        <v>0</v>
      </c>
      <c r="H78" s="223" t="s">
        <v>205</v>
      </c>
      <c r="I78" s="220">
        <f>IF(H78="Y", 1, 0)</f>
        <v>0</v>
      </c>
      <c r="J78" s="224" t="s">
        <v>205</v>
      </c>
      <c r="K78" s="225">
        <f>IF(J78="Y", 1, 0)</f>
        <v>0</v>
      </c>
      <c r="L78" s="89"/>
      <c r="M78" s="89"/>
      <c r="N78" s="88"/>
    </row>
    <row r="79" spans="1:14" hidden="1" x14ac:dyDescent="0.2">
      <c r="A79" s="101" t="s">
        <v>331</v>
      </c>
      <c r="B79" s="219" t="s">
        <v>205</v>
      </c>
      <c r="C79" s="220">
        <f>IF(B79="Y", 2, 0)</f>
        <v>0</v>
      </c>
      <c r="D79" s="221" t="s">
        <v>205</v>
      </c>
      <c r="E79" s="220">
        <f>IF(D79="Y", 2, 0)</f>
        <v>0</v>
      </c>
      <c r="F79" s="222" t="s">
        <v>205</v>
      </c>
      <c r="G79" s="220">
        <f>IF(F79="Y", 2, 0)</f>
        <v>0</v>
      </c>
      <c r="H79" s="223" t="s">
        <v>205</v>
      </c>
      <c r="I79" s="220">
        <f>IF(H79="Y", 2, 0)</f>
        <v>0</v>
      </c>
      <c r="J79" s="224" t="s">
        <v>205</v>
      </c>
      <c r="K79" s="225">
        <f>IF(J79="Y", 2, 0)</f>
        <v>0</v>
      </c>
      <c r="L79" s="89"/>
      <c r="M79" s="89"/>
      <c r="N79" s="88"/>
    </row>
    <row r="80" spans="1:14" hidden="1" x14ac:dyDescent="0.2">
      <c r="A80" s="101" t="s">
        <v>332</v>
      </c>
      <c r="B80" s="219" t="s">
        <v>205</v>
      </c>
      <c r="C80" s="220">
        <f>IF(B80="Y", 1, 0)</f>
        <v>0</v>
      </c>
      <c r="D80" s="221" t="s">
        <v>205</v>
      </c>
      <c r="E80" s="220">
        <f>IF(D80="Y", 1, 0)</f>
        <v>0</v>
      </c>
      <c r="F80" s="222" t="s">
        <v>205</v>
      </c>
      <c r="G80" s="220">
        <f>IF(F80="Y", 1, 0)</f>
        <v>0</v>
      </c>
      <c r="H80" s="223" t="s">
        <v>205</v>
      </c>
      <c r="I80" s="220">
        <f>IF(H80="Y", 1, 0)</f>
        <v>0</v>
      </c>
      <c r="J80" s="224" t="s">
        <v>205</v>
      </c>
      <c r="K80" s="225">
        <f>IF(J80="Y", 1, 0)</f>
        <v>0</v>
      </c>
      <c r="L80" s="89"/>
      <c r="M80" s="89"/>
      <c r="N80" s="88"/>
    </row>
    <row r="81" spans="1:14" hidden="1" x14ac:dyDescent="0.2">
      <c r="A81" s="101" t="s">
        <v>333</v>
      </c>
      <c r="B81" s="219" t="s">
        <v>205</v>
      </c>
      <c r="C81" s="220">
        <f>IF(B81="Y", 1, 0)</f>
        <v>0</v>
      </c>
      <c r="D81" s="221" t="s">
        <v>205</v>
      </c>
      <c r="E81" s="220">
        <f>IF(D81="Y", 1, 0)</f>
        <v>0</v>
      </c>
      <c r="F81" s="222" t="s">
        <v>205</v>
      </c>
      <c r="G81" s="220">
        <f>IF(F81="Y", 1, 0)</f>
        <v>0</v>
      </c>
      <c r="H81" s="223" t="s">
        <v>205</v>
      </c>
      <c r="I81" s="220">
        <f>IF(H81="Y", 1, 0)</f>
        <v>0</v>
      </c>
      <c r="J81" s="224" t="s">
        <v>205</v>
      </c>
      <c r="K81" s="225">
        <f>IF(J81="Y", -1, 0)</f>
        <v>0</v>
      </c>
      <c r="L81" s="89"/>
      <c r="M81" s="89"/>
      <c r="N81" s="88"/>
    </row>
    <row r="82" spans="1:14" hidden="1" x14ac:dyDescent="0.2">
      <c r="A82" s="125" t="s">
        <v>334</v>
      </c>
      <c r="B82" s="219" t="s">
        <v>205</v>
      </c>
      <c r="C82" s="220">
        <f>IF(B82="Y", 1, 0)</f>
        <v>0</v>
      </c>
      <c r="D82" s="221" t="s">
        <v>205</v>
      </c>
      <c r="E82" s="220">
        <f>IF(D82="Y", 1, 0)</f>
        <v>0</v>
      </c>
      <c r="F82" s="222" t="s">
        <v>205</v>
      </c>
      <c r="G82" s="220">
        <f>IF(F82="Y", 1, 0)</f>
        <v>0</v>
      </c>
      <c r="H82" s="223" t="s">
        <v>205</v>
      </c>
      <c r="I82" s="220">
        <f>IF(H82="Y", 1, 0)</f>
        <v>0</v>
      </c>
      <c r="J82" s="224" t="s">
        <v>205</v>
      </c>
      <c r="K82" s="225">
        <f>IF(J82="Y", 2, 0)</f>
        <v>0</v>
      </c>
      <c r="L82" s="89"/>
      <c r="M82" s="89"/>
      <c r="N82" s="88"/>
    </row>
    <row r="83" spans="1:14" ht="13.5" hidden="1" thickBot="1" x14ac:dyDescent="0.25">
      <c r="A83" s="114" t="s">
        <v>335</v>
      </c>
      <c r="B83" s="243" t="s">
        <v>205</v>
      </c>
      <c r="C83" s="244">
        <f>IF(B83="Y", 1, 0)</f>
        <v>0</v>
      </c>
      <c r="D83" s="245" t="s">
        <v>205</v>
      </c>
      <c r="E83" s="244">
        <f>IF(D83="Y", 1, 0)</f>
        <v>0</v>
      </c>
      <c r="F83" s="246" t="s">
        <v>205</v>
      </c>
      <c r="G83" s="244">
        <f>IF(F83="Y", 1, 0)</f>
        <v>0</v>
      </c>
      <c r="H83" s="247" t="s">
        <v>205</v>
      </c>
      <c r="I83" s="244">
        <f>IF(H83="Y", 1, 0)</f>
        <v>0</v>
      </c>
      <c r="J83" s="248" t="s">
        <v>205</v>
      </c>
      <c r="K83" s="249">
        <f>IF(J83="Y", 2, 0)</f>
        <v>0</v>
      </c>
      <c r="L83" s="89"/>
      <c r="M83" s="89"/>
      <c r="N83" s="88"/>
    </row>
    <row r="84" spans="1:14" ht="13.5" hidden="1" thickBot="1" x14ac:dyDescent="0.25">
      <c r="A84" s="126" t="s">
        <v>336</v>
      </c>
      <c r="B84" s="257" t="s">
        <v>205</v>
      </c>
      <c r="C84" s="258">
        <f>IF(B84="Y", 1, 0)</f>
        <v>0</v>
      </c>
      <c r="D84" s="259" t="s">
        <v>205</v>
      </c>
      <c r="E84" s="258">
        <f>IF(D84="Y", 1, 0)</f>
        <v>0</v>
      </c>
      <c r="F84" s="260" t="s">
        <v>205</v>
      </c>
      <c r="G84" s="258">
        <f>IF(F84="Y", 1, 0)</f>
        <v>0</v>
      </c>
      <c r="H84" s="261" t="s">
        <v>205</v>
      </c>
      <c r="I84" s="258">
        <f>IF(H84="Y", 1, 0)</f>
        <v>0</v>
      </c>
      <c r="J84" s="262" t="s">
        <v>205</v>
      </c>
      <c r="K84" s="263">
        <f>IF(J84="Y", 1, 0)</f>
        <v>0</v>
      </c>
      <c r="L84" s="89"/>
      <c r="M84" s="89"/>
      <c r="N84" s="88"/>
    </row>
    <row r="85" spans="1:14" hidden="1" x14ac:dyDescent="0.2">
      <c r="A85" s="87" t="s">
        <v>337</v>
      </c>
      <c r="B85" s="233"/>
      <c r="D85" s="234"/>
      <c r="F85" s="235"/>
      <c r="H85" s="236"/>
      <c r="J85" s="237"/>
      <c r="L85" s="89"/>
      <c r="M85" s="89"/>
      <c r="N85" s="88"/>
    </row>
    <row r="86" spans="1:14" hidden="1" x14ac:dyDescent="0.2">
      <c r="A86" s="90" t="s">
        <v>338</v>
      </c>
      <c r="B86" s="212"/>
      <c r="C86" s="213"/>
      <c r="D86" s="214"/>
      <c r="E86" s="213"/>
      <c r="F86" s="215"/>
      <c r="G86" s="213"/>
      <c r="H86" s="216"/>
      <c r="I86" s="213"/>
      <c r="J86" s="217"/>
      <c r="K86" s="218"/>
      <c r="L86" s="89"/>
      <c r="M86" s="89"/>
      <c r="N86" s="88"/>
    </row>
    <row r="87" spans="1:14" hidden="1" x14ac:dyDescent="0.2">
      <c r="A87" s="101" t="s">
        <v>339</v>
      </c>
      <c r="B87" s="219" t="s">
        <v>205</v>
      </c>
      <c r="C87" s="220">
        <f>IF(B87="Y", 2, 0)</f>
        <v>0</v>
      </c>
      <c r="D87" s="221" t="s">
        <v>205</v>
      </c>
      <c r="E87" s="220">
        <f>IF(D87="Y", 2, 0)</f>
        <v>0</v>
      </c>
      <c r="F87" s="222" t="s">
        <v>205</v>
      </c>
      <c r="G87" s="220">
        <f>IF(F87="Y", 2, 0)</f>
        <v>0</v>
      </c>
      <c r="H87" s="223" t="s">
        <v>205</v>
      </c>
      <c r="I87" s="220">
        <f>IF(H87="Y", 2, 0)</f>
        <v>0</v>
      </c>
      <c r="J87" s="224" t="s">
        <v>205</v>
      </c>
      <c r="K87" s="225">
        <f>IF(J87="Y", 2, 0)</f>
        <v>0</v>
      </c>
      <c r="L87" s="89"/>
      <c r="M87" s="89"/>
      <c r="N87" s="88"/>
    </row>
    <row r="88" spans="1:14" hidden="1" x14ac:dyDescent="0.2">
      <c r="A88" s="101" t="s">
        <v>340</v>
      </c>
      <c r="B88" s="219" t="s">
        <v>205</v>
      </c>
      <c r="C88" s="220">
        <f>IF(B88="Y", 1, 0)</f>
        <v>0</v>
      </c>
      <c r="D88" s="221" t="s">
        <v>205</v>
      </c>
      <c r="E88" s="220">
        <f>IF(D88="Y", 1, 0)</f>
        <v>0</v>
      </c>
      <c r="F88" s="222" t="s">
        <v>205</v>
      </c>
      <c r="G88" s="220">
        <f>IF(F88="Y", 1, 0)</f>
        <v>0</v>
      </c>
      <c r="H88" s="223" t="s">
        <v>205</v>
      </c>
      <c r="I88" s="220">
        <f>IF(H88="Y", 1, 0)</f>
        <v>0</v>
      </c>
      <c r="J88" s="224" t="s">
        <v>205</v>
      </c>
      <c r="K88" s="225">
        <f>IF(J88="Y", 1, 0)</f>
        <v>0</v>
      </c>
      <c r="L88" s="89"/>
      <c r="M88" s="89"/>
      <c r="N88" s="88"/>
    </row>
    <row r="89" spans="1:14" hidden="1" x14ac:dyDescent="0.2">
      <c r="A89" s="101" t="s">
        <v>341</v>
      </c>
      <c r="B89" s="219" t="s">
        <v>205</v>
      </c>
      <c r="C89" s="220">
        <f>IF(B89="Y", 1, 0)</f>
        <v>0</v>
      </c>
      <c r="D89" s="221" t="s">
        <v>205</v>
      </c>
      <c r="E89" s="220">
        <f>IF(D89="Y", 1, 0)</f>
        <v>0</v>
      </c>
      <c r="F89" s="222" t="s">
        <v>205</v>
      </c>
      <c r="G89" s="220">
        <f>IF(F89="Y", 1, 0)</f>
        <v>0</v>
      </c>
      <c r="H89" s="223" t="s">
        <v>205</v>
      </c>
      <c r="I89" s="220">
        <f>IF(H89="Y", 1, 0)</f>
        <v>0</v>
      </c>
      <c r="J89" s="224" t="s">
        <v>205</v>
      </c>
      <c r="K89" s="225">
        <f>IF(J89="Y", 1, 0)</f>
        <v>0</v>
      </c>
      <c r="L89" s="89"/>
      <c r="M89" s="89"/>
      <c r="N89" s="88"/>
    </row>
    <row r="90" spans="1:14" hidden="1" x14ac:dyDescent="0.2">
      <c r="A90" s="101" t="s">
        <v>342</v>
      </c>
      <c r="B90" s="219" t="s">
        <v>205</v>
      </c>
      <c r="C90" s="220">
        <f>IF(B90="Y", 2, 0)</f>
        <v>0</v>
      </c>
      <c r="D90" s="221" t="s">
        <v>205</v>
      </c>
      <c r="E90" s="220">
        <f>IF(D90="Y", 2, 0)</f>
        <v>0</v>
      </c>
      <c r="F90" s="222" t="s">
        <v>205</v>
      </c>
      <c r="G90" s="220">
        <f>IF(F90="Y", 2, 0)</f>
        <v>0</v>
      </c>
      <c r="H90" s="223" t="s">
        <v>205</v>
      </c>
      <c r="I90" s="220">
        <f>IF(H90="Y", 2, 0)</f>
        <v>0</v>
      </c>
      <c r="J90" s="224" t="s">
        <v>205</v>
      </c>
      <c r="K90" s="225">
        <f>IF(J90="Y", 2, 0)</f>
        <v>0</v>
      </c>
      <c r="L90" s="89"/>
      <c r="M90" s="89"/>
      <c r="N90" s="88"/>
    </row>
    <row r="91" spans="1:14" ht="13.5" hidden="1" thickBot="1" x14ac:dyDescent="0.25">
      <c r="A91" s="114" t="s">
        <v>343</v>
      </c>
      <c r="B91" s="243" t="s">
        <v>205</v>
      </c>
      <c r="C91" s="244">
        <f>IF(B91="Y", 1, 0)</f>
        <v>0</v>
      </c>
      <c r="D91" s="245" t="s">
        <v>205</v>
      </c>
      <c r="E91" s="244">
        <f>IF(D91="Y", 1, 0)</f>
        <v>0</v>
      </c>
      <c r="F91" s="246" t="s">
        <v>205</v>
      </c>
      <c r="G91" s="244">
        <f>IF(F91="Y", 1, 0)</f>
        <v>0</v>
      </c>
      <c r="H91" s="247" t="s">
        <v>205</v>
      </c>
      <c r="I91" s="244">
        <f>IF(H91="Y", 1, 0)</f>
        <v>0</v>
      </c>
      <c r="J91" s="248" t="s">
        <v>205</v>
      </c>
      <c r="K91" s="249">
        <f>IF(J91="Y", 1, 0)</f>
        <v>0</v>
      </c>
      <c r="L91" s="89"/>
      <c r="M91" s="89"/>
    </row>
    <row r="92" spans="1:14" hidden="1" x14ac:dyDescent="0.2">
      <c r="A92" s="130" t="s">
        <v>344</v>
      </c>
      <c r="B92" s="250"/>
      <c r="C92" s="251"/>
      <c r="D92" s="252"/>
      <c r="E92" s="251"/>
      <c r="F92" s="253"/>
      <c r="G92" s="251"/>
      <c r="H92" s="254"/>
      <c r="I92" s="251"/>
      <c r="J92" s="255"/>
      <c r="K92" s="256"/>
      <c r="L92" s="89"/>
      <c r="M92" s="89"/>
    </row>
    <row r="93" spans="1:14" hidden="1" x14ac:dyDescent="0.2">
      <c r="A93" s="101" t="s">
        <v>345</v>
      </c>
      <c r="B93" s="219" t="s">
        <v>205</v>
      </c>
      <c r="C93" s="220">
        <f>IF(B93="Y", 2, 0)</f>
        <v>0</v>
      </c>
      <c r="D93" s="221" t="s">
        <v>205</v>
      </c>
      <c r="E93" s="220">
        <f>IF(D93="Y", 2, 0)</f>
        <v>0</v>
      </c>
      <c r="F93" s="222" t="s">
        <v>205</v>
      </c>
      <c r="G93" s="220">
        <f>IF(F93="Y", 2, 0)</f>
        <v>0</v>
      </c>
      <c r="H93" s="223" t="s">
        <v>205</v>
      </c>
      <c r="I93" s="220">
        <f>IF(H93="Y", 2, 0)</f>
        <v>0</v>
      </c>
      <c r="J93" s="224" t="s">
        <v>205</v>
      </c>
      <c r="K93" s="225">
        <f>IF(J93="Y", 2, 0)</f>
        <v>0</v>
      </c>
      <c r="L93" s="89"/>
      <c r="M93" s="89"/>
    </row>
    <row r="94" spans="1:14" hidden="1" x14ac:dyDescent="0.2">
      <c r="A94" s="101" t="s">
        <v>346</v>
      </c>
      <c r="B94" s="219" t="s">
        <v>205</v>
      </c>
      <c r="C94" s="220">
        <f>IF(B94="Y", 2, 0)</f>
        <v>0</v>
      </c>
      <c r="D94" s="221" t="s">
        <v>205</v>
      </c>
      <c r="E94" s="220">
        <f>IF(D94="Y", 2, 0)</f>
        <v>0</v>
      </c>
      <c r="F94" s="222" t="s">
        <v>205</v>
      </c>
      <c r="G94" s="220">
        <f>IF(F94="Y", 2, 0)</f>
        <v>0</v>
      </c>
      <c r="H94" s="223" t="s">
        <v>205</v>
      </c>
      <c r="I94" s="220">
        <f>IF(H94="Y", 2, 0)</f>
        <v>0</v>
      </c>
      <c r="J94" s="224" t="s">
        <v>205</v>
      </c>
      <c r="K94" s="225">
        <f>IF(J94="Y", 2, 0)</f>
        <v>0</v>
      </c>
      <c r="L94" s="89"/>
      <c r="M94" s="89"/>
      <c r="N94" s="88"/>
    </row>
    <row r="95" spans="1:14" hidden="1" x14ac:dyDescent="0.2">
      <c r="A95" s="101" t="s">
        <v>347</v>
      </c>
      <c r="B95" s="219" t="s">
        <v>205</v>
      </c>
      <c r="C95" s="220">
        <f>IF(B95="Y", 1, 0)</f>
        <v>0</v>
      </c>
      <c r="D95" s="221" t="s">
        <v>205</v>
      </c>
      <c r="E95" s="220">
        <f>IF(D95="Y", 1, 0)</f>
        <v>0</v>
      </c>
      <c r="F95" s="222" t="s">
        <v>205</v>
      </c>
      <c r="G95" s="220">
        <f>IF(F95="Y", 1, 0)</f>
        <v>0</v>
      </c>
      <c r="H95" s="223" t="s">
        <v>205</v>
      </c>
      <c r="I95" s="220">
        <f>IF(H95="Y", 1, 0)</f>
        <v>0</v>
      </c>
      <c r="J95" s="224" t="s">
        <v>205</v>
      </c>
      <c r="K95" s="225">
        <f>IF(J95="Y", 1, 0)</f>
        <v>0</v>
      </c>
      <c r="L95" s="89"/>
      <c r="M95" s="89"/>
    </row>
    <row r="96" spans="1:14" ht="13.5" hidden="1" thickBot="1" x14ac:dyDescent="0.25">
      <c r="A96" s="103" t="s">
        <v>348</v>
      </c>
      <c r="B96" s="226" t="s">
        <v>205</v>
      </c>
      <c r="C96" s="227">
        <f>IF(B96="Y", -1, 0)</f>
        <v>0</v>
      </c>
      <c r="D96" s="228" t="s">
        <v>205</v>
      </c>
      <c r="E96" s="227">
        <f>IF(D96="Y", 1, 0)</f>
        <v>0</v>
      </c>
      <c r="F96" s="229" t="s">
        <v>205</v>
      </c>
      <c r="G96" s="227">
        <f>IF(F96="Y", -1, 0)</f>
        <v>0</v>
      </c>
      <c r="H96" s="230" t="s">
        <v>205</v>
      </c>
      <c r="I96" s="227">
        <f>IF(H96="Y", 1, 0)</f>
        <v>0</v>
      </c>
      <c r="J96" s="231" t="s">
        <v>205</v>
      </c>
      <c r="K96" s="232">
        <f>IF(J96="Y", 1, 0)</f>
        <v>0</v>
      </c>
      <c r="L96" s="89"/>
      <c r="M96" s="89"/>
    </row>
    <row r="97" spans="1:13" hidden="1" x14ac:dyDescent="0.2">
      <c r="A97" s="131" t="s">
        <v>349</v>
      </c>
      <c r="B97" s="233"/>
      <c r="D97" s="234"/>
      <c r="F97" s="235"/>
      <c r="H97" s="236"/>
      <c r="J97" s="237"/>
      <c r="L97" s="89"/>
      <c r="M97" s="89"/>
    </row>
    <row r="98" spans="1:13" hidden="1" x14ac:dyDescent="0.2">
      <c r="A98" s="90" t="s">
        <v>350</v>
      </c>
      <c r="B98" s="212"/>
      <c r="C98" s="213"/>
      <c r="D98" s="214"/>
      <c r="E98" s="213"/>
      <c r="F98" s="215"/>
      <c r="G98" s="213"/>
      <c r="H98" s="216"/>
      <c r="I98" s="213"/>
      <c r="J98" s="217"/>
      <c r="K98" s="218"/>
      <c r="L98" s="89"/>
      <c r="M98" s="89"/>
    </row>
    <row r="99" spans="1:13" hidden="1" x14ac:dyDescent="0.2">
      <c r="A99" s="101" t="s">
        <v>351</v>
      </c>
      <c r="B99" s="219" t="s">
        <v>205</v>
      </c>
      <c r="C99" s="220">
        <f>IF(B99="Y", 1, 0)</f>
        <v>0</v>
      </c>
      <c r="D99" s="221" t="s">
        <v>205</v>
      </c>
      <c r="E99" s="220">
        <f>IF(D99="Y", 1, 0)</f>
        <v>0</v>
      </c>
      <c r="F99" s="222" t="s">
        <v>205</v>
      </c>
      <c r="G99" s="220">
        <f>IF(F99="Y", 1, 0)</f>
        <v>0</v>
      </c>
      <c r="H99" s="223" t="s">
        <v>205</v>
      </c>
      <c r="I99" s="220">
        <f>IF(H99="Y", 1, 0)</f>
        <v>0</v>
      </c>
      <c r="J99" s="224" t="s">
        <v>205</v>
      </c>
      <c r="K99" s="225">
        <f t="shared" ref="K99:K104" si="16">IF(J99="Y", 1, 0)</f>
        <v>0</v>
      </c>
      <c r="L99" s="89"/>
      <c r="M99" s="89"/>
    </row>
    <row r="100" spans="1:13" hidden="1" x14ac:dyDescent="0.2">
      <c r="A100" s="101" t="s">
        <v>352</v>
      </c>
      <c r="B100" s="219" t="s">
        <v>205</v>
      </c>
      <c r="C100" s="220">
        <f>IF(B100="Y", 2, 0)</f>
        <v>0</v>
      </c>
      <c r="D100" s="221" t="s">
        <v>205</v>
      </c>
      <c r="E100" s="220">
        <f>IF(D100="Y", 1, 0)</f>
        <v>0</v>
      </c>
      <c r="F100" s="222" t="s">
        <v>205</v>
      </c>
      <c r="G100" s="220">
        <f>IF(F100="Y", 2, 0)</f>
        <v>0</v>
      </c>
      <c r="H100" s="223" t="s">
        <v>205</v>
      </c>
      <c r="I100" s="220">
        <f>IF(H100="Y", 1, 0)</f>
        <v>0</v>
      </c>
      <c r="J100" s="224" t="s">
        <v>205</v>
      </c>
      <c r="K100" s="225">
        <f t="shared" si="16"/>
        <v>0</v>
      </c>
      <c r="L100" s="89"/>
      <c r="M100" s="89"/>
    </row>
    <row r="101" spans="1:13" hidden="1" x14ac:dyDescent="0.2">
      <c r="A101" s="101" t="s">
        <v>353</v>
      </c>
      <c r="B101" s="219" t="s">
        <v>205</v>
      </c>
      <c r="C101" s="220">
        <f>IF(B101="Y", 2, 0)</f>
        <v>0</v>
      </c>
      <c r="D101" s="221" t="s">
        <v>205</v>
      </c>
      <c r="E101" s="220">
        <f>IF(D101="Y", 2, 0)</f>
        <v>0</v>
      </c>
      <c r="F101" s="222" t="s">
        <v>205</v>
      </c>
      <c r="G101" s="220">
        <f>IF(F101="Y", 2, 0)</f>
        <v>0</v>
      </c>
      <c r="H101" s="223" t="s">
        <v>205</v>
      </c>
      <c r="I101" s="220">
        <f>IF(H101="Y", 2, 0)</f>
        <v>0</v>
      </c>
      <c r="J101" s="224" t="s">
        <v>205</v>
      </c>
      <c r="K101" s="225">
        <f t="shared" si="16"/>
        <v>0</v>
      </c>
      <c r="L101" s="89"/>
      <c r="M101" s="89"/>
    </row>
    <row r="102" spans="1:13" ht="13.5" hidden="1" thickBot="1" x14ac:dyDescent="0.25">
      <c r="A102" s="103" t="s">
        <v>354</v>
      </c>
      <c r="B102" s="226" t="s">
        <v>205</v>
      </c>
      <c r="C102" s="227">
        <f>IF(B102="Y", 1, 0)</f>
        <v>0</v>
      </c>
      <c r="D102" s="228" t="s">
        <v>205</v>
      </c>
      <c r="E102" s="227">
        <f>IF(D102="Y", 1, 0)</f>
        <v>0</v>
      </c>
      <c r="F102" s="229" t="s">
        <v>205</v>
      </c>
      <c r="G102" s="227">
        <f>IF(F102="Y", 1, 0)</f>
        <v>0</v>
      </c>
      <c r="H102" s="230" t="s">
        <v>205</v>
      </c>
      <c r="I102" s="227">
        <f>IF(H102="Y", 1, 0)</f>
        <v>0</v>
      </c>
      <c r="J102" s="231" t="s">
        <v>205</v>
      </c>
      <c r="K102" s="232">
        <f t="shared" si="16"/>
        <v>0</v>
      </c>
      <c r="L102" s="89"/>
      <c r="M102" s="89"/>
    </row>
    <row r="103" spans="1:13" hidden="1" x14ac:dyDescent="0.2">
      <c r="A103" s="118" t="s">
        <v>355</v>
      </c>
      <c r="B103" s="250" t="s">
        <v>205</v>
      </c>
      <c r="C103" s="251">
        <f>IF(B103="Y", 2, 0)</f>
        <v>0</v>
      </c>
      <c r="D103" s="252" t="s">
        <v>205</v>
      </c>
      <c r="E103" s="251">
        <f>IF(D103="Y", 1, 0)</f>
        <v>0</v>
      </c>
      <c r="F103" s="253" t="s">
        <v>205</v>
      </c>
      <c r="G103" s="251">
        <f>IF(F103="Y", 2, 0)</f>
        <v>0</v>
      </c>
      <c r="H103" s="254" t="s">
        <v>205</v>
      </c>
      <c r="I103" s="251">
        <f>IF(H103="Y", 1, 0)</f>
        <v>0</v>
      </c>
      <c r="J103" s="255" t="s">
        <v>205</v>
      </c>
      <c r="K103" s="256">
        <f t="shared" si="16"/>
        <v>0</v>
      </c>
      <c r="L103" s="89"/>
      <c r="M103" s="89"/>
    </row>
    <row r="104" spans="1:13" hidden="1" x14ac:dyDescent="0.2">
      <c r="A104" s="102" t="s">
        <v>356</v>
      </c>
      <c r="B104" s="219" t="s">
        <v>205</v>
      </c>
      <c r="C104" s="220">
        <f>IF(B104="Y", 2, 0)</f>
        <v>0</v>
      </c>
      <c r="D104" s="221" t="s">
        <v>205</v>
      </c>
      <c r="E104" s="220">
        <f>IF(D104="Y", 2, 0)</f>
        <v>0</v>
      </c>
      <c r="F104" s="222" t="s">
        <v>205</v>
      </c>
      <c r="G104" s="220">
        <f>IF(F104="Y", 2, 0)</f>
        <v>0</v>
      </c>
      <c r="H104" s="223" t="s">
        <v>205</v>
      </c>
      <c r="I104" s="220">
        <f>IF(H104="Y", 2, 0)</f>
        <v>0</v>
      </c>
      <c r="J104" s="224" t="s">
        <v>205</v>
      </c>
      <c r="K104" s="225">
        <f t="shared" si="16"/>
        <v>0</v>
      </c>
      <c r="L104" s="89"/>
      <c r="M104" s="89"/>
    </row>
    <row r="105" spans="1:13" hidden="1" x14ac:dyDescent="0.2">
      <c r="A105" s="102" t="s">
        <v>357</v>
      </c>
      <c r="B105" s="219" t="s">
        <v>205</v>
      </c>
      <c r="C105" s="220">
        <f>IF(B105="Y", 2, 0)</f>
        <v>0</v>
      </c>
      <c r="D105" s="221" t="s">
        <v>205</v>
      </c>
      <c r="E105" s="220">
        <f>IF(D105="Y", 1, 0)</f>
        <v>0</v>
      </c>
      <c r="F105" s="222" t="s">
        <v>205</v>
      </c>
      <c r="G105" s="220">
        <f>IF(F105="Y", 2, 0)</f>
        <v>0</v>
      </c>
      <c r="H105" s="223" t="s">
        <v>205</v>
      </c>
      <c r="I105" s="220">
        <f>IF(H105="Y", 1, 0)</f>
        <v>0</v>
      </c>
      <c r="J105" s="224" t="s">
        <v>205</v>
      </c>
      <c r="K105" s="225">
        <f>IF(J105="Y", 2, 0)</f>
        <v>0</v>
      </c>
      <c r="L105" s="89"/>
      <c r="M105" s="89"/>
    </row>
    <row r="106" spans="1:13" hidden="1" x14ac:dyDescent="0.2">
      <c r="A106" s="102" t="s">
        <v>358</v>
      </c>
      <c r="B106" s="219" t="s">
        <v>205</v>
      </c>
      <c r="C106" s="220" t="s">
        <v>359</v>
      </c>
      <c r="D106" s="221" t="s">
        <v>205</v>
      </c>
      <c r="E106" s="220" t="s">
        <v>359</v>
      </c>
      <c r="F106" s="222" t="s">
        <v>205</v>
      </c>
      <c r="G106" s="220" t="s">
        <v>359</v>
      </c>
      <c r="H106" s="223" t="s">
        <v>205</v>
      </c>
      <c r="I106" s="220" t="s">
        <v>359</v>
      </c>
      <c r="J106" s="224" t="s">
        <v>205</v>
      </c>
      <c r="K106" s="225">
        <f>IF(J106="Y", -1, 0)</f>
        <v>0</v>
      </c>
      <c r="L106" s="89"/>
      <c r="M106" s="89"/>
    </row>
    <row r="107" spans="1:13" hidden="1" x14ac:dyDescent="0.2">
      <c r="A107" s="102" t="s">
        <v>360</v>
      </c>
      <c r="B107" s="219" t="s">
        <v>205</v>
      </c>
      <c r="C107" s="220">
        <f>IF(B107="Y", 2, 0)</f>
        <v>0</v>
      </c>
      <c r="D107" s="221" t="s">
        <v>205</v>
      </c>
      <c r="E107" s="220">
        <f>IF(D107="Y", 2, 0)</f>
        <v>0</v>
      </c>
      <c r="F107" s="222" t="s">
        <v>205</v>
      </c>
      <c r="G107" s="220">
        <f>IF(F107="Y", 1, 0)</f>
        <v>0</v>
      </c>
      <c r="H107" s="223" t="s">
        <v>205</v>
      </c>
      <c r="I107" s="220">
        <f>IF(H107="Y", 1, 0)</f>
        <v>0</v>
      </c>
      <c r="J107" s="224" t="s">
        <v>205</v>
      </c>
      <c r="K107" s="225">
        <f>IF(J107="Y", 1, 0)</f>
        <v>0</v>
      </c>
      <c r="L107" s="89"/>
      <c r="M107" s="89"/>
    </row>
    <row r="108" spans="1:13" hidden="1" x14ac:dyDescent="0.2">
      <c r="A108" s="102" t="s">
        <v>361</v>
      </c>
      <c r="B108" s="219" t="s">
        <v>205</v>
      </c>
      <c r="C108" s="220">
        <f>IF(B108="Y", 2, 0)</f>
        <v>0</v>
      </c>
      <c r="D108" s="221" t="s">
        <v>205</v>
      </c>
      <c r="E108" s="220">
        <f>IF(D108="Y", 2, 0)</f>
        <v>0</v>
      </c>
      <c r="F108" s="222" t="s">
        <v>205</v>
      </c>
      <c r="G108" s="220">
        <f>IF(F108="Y", 1, 0)</f>
        <v>0</v>
      </c>
      <c r="H108" s="223" t="s">
        <v>205</v>
      </c>
      <c r="I108" s="220">
        <f>IF(H108="Y", 1, 0)</f>
        <v>0</v>
      </c>
      <c r="J108" s="224" t="s">
        <v>205</v>
      </c>
      <c r="K108" s="225">
        <f>IF(J108="Y", 1, 0)</f>
        <v>0</v>
      </c>
      <c r="L108" s="89"/>
      <c r="M108" s="89"/>
    </row>
    <row r="109" spans="1:13" ht="13.5" hidden="1" thickBot="1" x14ac:dyDescent="0.25">
      <c r="A109" s="122" t="s">
        <v>362</v>
      </c>
      <c r="B109" s="226" t="s">
        <v>205</v>
      </c>
      <c r="C109" s="227">
        <f>IF(B109="Y", 1, 0)</f>
        <v>0</v>
      </c>
      <c r="D109" s="228" t="s">
        <v>205</v>
      </c>
      <c r="E109" s="227">
        <f>IF(D109="Y", 1, 0)</f>
        <v>0</v>
      </c>
      <c r="F109" s="229" t="s">
        <v>205</v>
      </c>
      <c r="G109" s="227">
        <f>IF(F109="Y", 1, 0)</f>
        <v>0</v>
      </c>
      <c r="H109" s="230" t="s">
        <v>205</v>
      </c>
      <c r="I109" s="227">
        <f>IF(H109="Y", 1, 0)</f>
        <v>0</v>
      </c>
      <c r="J109" s="231" t="s">
        <v>205</v>
      </c>
      <c r="K109" s="232">
        <f>IF(J109="Y", 2, 0)</f>
        <v>0</v>
      </c>
      <c r="L109" s="89"/>
      <c r="M109" s="89"/>
    </row>
    <row r="110" spans="1:13" ht="13.5" thickBot="1" x14ac:dyDescent="0.25">
      <c r="A110" s="131" t="s">
        <v>363</v>
      </c>
      <c r="B110" s="233"/>
      <c r="D110" s="234"/>
      <c r="F110" s="235"/>
      <c r="H110" s="236"/>
      <c r="J110" s="237"/>
      <c r="L110" s="89"/>
      <c r="M110" s="89"/>
    </row>
    <row r="111" spans="1:13" x14ac:dyDescent="0.2">
      <c r="A111" s="113" t="s">
        <v>364</v>
      </c>
      <c r="B111" s="212" t="s">
        <v>205</v>
      </c>
      <c r="C111" s="213">
        <f>IF(B111="Y", -1, 0)</f>
        <v>0</v>
      </c>
      <c r="D111" s="214" t="s">
        <v>205</v>
      </c>
      <c r="E111" s="213">
        <f>IF(D111="Y", -1, 0)</f>
        <v>0</v>
      </c>
      <c r="F111" s="215" t="s">
        <v>205</v>
      </c>
      <c r="G111" s="213">
        <f t="shared" ref="G111:G126" si="17">IF(F111="Y", 1, 0)</f>
        <v>0</v>
      </c>
      <c r="H111" s="216" t="s">
        <v>205</v>
      </c>
      <c r="I111" s="213">
        <f>IF(H111="Y", -1, 0)</f>
        <v>0</v>
      </c>
      <c r="J111" s="217" t="s">
        <v>205</v>
      </c>
      <c r="K111" s="213">
        <f t="shared" ref="K111:K127" si="18">IF(J111="Y", 1, 0)</f>
        <v>0</v>
      </c>
      <c r="L111" s="132" t="s">
        <v>251</v>
      </c>
      <c r="M111" s="94">
        <f>IF(L111="Y", 2, 0)</f>
        <v>2</v>
      </c>
    </row>
    <row r="112" spans="1:13" x14ac:dyDescent="0.2">
      <c r="A112" s="102" t="s">
        <v>365</v>
      </c>
      <c r="B112" s="219" t="s">
        <v>205</v>
      </c>
      <c r="C112" s="220">
        <f>IF(B112="Y", 2, 0)</f>
        <v>0</v>
      </c>
      <c r="D112" s="221" t="s">
        <v>205</v>
      </c>
      <c r="E112" s="220">
        <f>IF(D112="Y", 2, 0)</f>
        <v>0</v>
      </c>
      <c r="F112" s="222" t="s">
        <v>205</v>
      </c>
      <c r="G112" s="220">
        <f>IF(F112="Y", 2, 0)</f>
        <v>0</v>
      </c>
      <c r="H112" s="223" t="s">
        <v>205</v>
      </c>
      <c r="I112" s="220">
        <f>IF(H112="Y", 2, 0)</f>
        <v>0</v>
      </c>
      <c r="J112" s="224" t="s">
        <v>205</v>
      </c>
      <c r="K112" s="220">
        <f>IF(J112="Y", 2, 0)</f>
        <v>0</v>
      </c>
      <c r="L112" s="133" t="s">
        <v>205</v>
      </c>
      <c r="M112" s="99">
        <f t="shared" ref="M112:M113" si="19">IF(L112="Y", 2, 0)</f>
        <v>0</v>
      </c>
    </row>
    <row r="113" spans="1:13" x14ac:dyDescent="0.2">
      <c r="A113" s="102" t="s">
        <v>366</v>
      </c>
      <c r="B113" s="219" t="s">
        <v>205</v>
      </c>
      <c r="C113" s="220">
        <f t="shared" ref="C113:C126" si="20">IF(B113="Y", 1, 0)</f>
        <v>0</v>
      </c>
      <c r="D113" s="221" t="s">
        <v>205</v>
      </c>
      <c r="E113" s="220">
        <f t="shared" ref="E113:E126" si="21">IF(D113="Y", 1, 0)</f>
        <v>0</v>
      </c>
      <c r="F113" s="222" t="s">
        <v>205</v>
      </c>
      <c r="G113" s="220">
        <f t="shared" si="17"/>
        <v>0</v>
      </c>
      <c r="H113" s="223" t="s">
        <v>205</v>
      </c>
      <c r="I113" s="220">
        <f t="shared" ref="I113:I126" si="22">IF(H113="Y", 1, 0)</f>
        <v>0</v>
      </c>
      <c r="J113" s="224" t="s">
        <v>205</v>
      </c>
      <c r="K113" s="220">
        <f t="shared" si="18"/>
        <v>0</v>
      </c>
      <c r="L113" s="133" t="s">
        <v>251</v>
      </c>
      <c r="M113" s="99">
        <f t="shared" si="19"/>
        <v>2</v>
      </c>
    </row>
    <row r="114" spans="1:13" x14ac:dyDescent="0.2">
      <c r="A114" s="102" t="s">
        <v>367</v>
      </c>
      <c r="B114" s="219" t="s">
        <v>205</v>
      </c>
      <c r="C114" s="220">
        <f t="shared" si="20"/>
        <v>0</v>
      </c>
      <c r="D114" s="221" t="s">
        <v>205</v>
      </c>
      <c r="E114" s="220">
        <f t="shared" si="21"/>
        <v>0</v>
      </c>
      <c r="F114" s="222" t="s">
        <v>205</v>
      </c>
      <c r="G114" s="220">
        <f t="shared" si="17"/>
        <v>0</v>
      </c>
      <c r="H114" s="223" t="s">
        <v>205</v>
      </c>
      <c r="I114" s="220">
        <f t="shared" si="22"/>
        <v>0</v>
      </c>
      <c r="J114" s="224" t="s">
        <v>205</v>
      </c>
      <c r="K114" s="220">
        <f t="shared" si="18"/>
        <v>0</v>
      </c>
      <c r="L114" s="133" t="s">
        <v>205</v>
      </c>
      <c r="M114" s="99">
        <f t="shared" ref="M114:M132" si="23">IF(L114="Y", 1, 0)</f>
        <v>0</v>
      </c>
    </row>
    <row r="115" spans="1:13" x14ac:dyDescent="0.2">
      <c r="A115" s="102" t="s">
        <v>368</v>
      </c>
      <c r="B115" s="219" t="s">
        <v>205</v>
      </c>
      <c r="C115" s="220">
        <f>IF(B115="Y", 2, 0)</f>
        <v>0</v>
      </c>
      <c r="D115" s="221" t="s">
        <v>205</v>
      </c>
      <c r="E115" s="220">
        <f>IF(D115="Y", 2, 0)</f>
        <v>0</v>
      </c>
      <c r="F115" s="222" t="s">
        <v>205</v>
      </c>
      <c r="G115" s="220">
        <f>IF(F115="Y", 2, 0)</f>
        <v>0</v>
      </c>
      <c r="H115" s="223" t="s">
        <v>205</v>
      </c>
      <c r="I115" s="220">
        <f>IF(H115="Y", 2, 0)</f>
        <v>0</v>
      </c>
      <c r="J115" s="224" t="s">
        <v>205</v>
      </c>
      <c r="K115" s="220">
        <f>IF(J115="Y", 2, 0)</f>
        <v>0</v>
      </c>
      <c r="L115" s="133" t="s">
        <v>205</v>
      </c>
      <c r="M115" s="99">
        <f>IF(L115="Y", 2, 0)</f>
        <v>0</v>
      </c>
    </row>
    <row r="116" spans="1:13" x14ac:dyDescent="0.2">
      <c r="A116" s="102" t="s">
        <v>369</v>
      </c>
      <c r="B116" s="219" t="s">
        <v>205</v>
      </c>
      <c r="C116" s="220">
        <f>IF(B116="Y", 2, 0)</f>
        <v>0</v>
      </c>
      <c r="D116" s="221" t="s">
        <v>205</v>
      </c>
      <c r="E116" s="220">
        <f>IF(D116="Y", 2, 0)</f>
        <v>0</v>
      </c>
      <c r="F116" s="222" t="s">
        <v>205</v>
      </c>
      <c r="G116" s="220">
        <f>IF(F116="Y", 2, 0)</f>
        <v>0</v>
      </c>
      <c r="H116" s="223" t="s">
        <v>205</v>
      </c>
      <c r="I116" s="220">
        <f>IF(H116="Y", 2, 0)</f>
        <v>0</v>
      </c>
      <c r="J116" s="224" t="s">
        <v>205</v>
      </c>
      <c r="K116" s="220">
        <f>IF(J116="Y", 2, 0)</f>
        <v>0</v>
      </c>
      <c r="L116" s="133" t="s">
        <v>205</v>
      </c>
      <c r="M116" s="99">
        <f>IF(L116="Y", 2, 0)</f>
        <v>0</v>
      </c>
    </row>
    <row r="117" spans="1:13" x14ac:dyDescent="0.2">
      <c r="A117" s="102" t="s">
        <v>370</v>
      </c>
      <c r="B117" s="219" t="s">
        <v>205</v>
      </c>
      <c r="C117" s="220">
        <f>IF(B117="Y", 2, 0)</f>
        <v>0</v>
      </c>
      <c r="D117" s="221" t="s">
        <v>205</v>
      </c>
      <c r="E117" s="220">
        <f>IF(D117="Y", 2, 0)</f>
        <v>0</v>
      </c>
      <c r="F117" s="222" t="s">
        <v>205</v>
      </c>
      <c r="G117" s="220">
        <f>IF(F117="Y", 2, 0)</f>
        <v>0</v>
      </c>
      <c r="H117" s="223" t="s">
        <v>205</v>
      </c>
      <c r="I117" s="220">
        <f>IF(H117="Y", 2, 0)</f>
        <v>0</v>
      </c>
      <c r="J117" s="224" t="s">
        <v>205</v>
      </c>
      <c r="K117" s="220">
        <f>IF(J117="Y", 2, 0)</f>
        <v>0</v>
      </c>
      <c r="L117" s="133" t="s">
        <v>205</v>
      </c>
      <c r="M117" s="99">
        <f>IF(L117="Y", 2, 0)</f>
        <v>0</v>
      </c>
    </row>
    <row r="118" spans="1:13" x14ac:dyDescent="0.2">
      <c r="A118" s="102" t="s">
        <v>371</v>
      </c>
      <c r="B118" s="219" t="s">
        <v>205</v>
      </c>
      <c r="C118" s="220">
        <f>IF(B118="Y", 2, 0)</f>
        <v>0</v>
      </c>
      <c r="D118" s="221" t="s">
        <v>205</v>
      </c>
      <c r="E118" s="220">
        <f>IF(D118="Y", 2, 0)</f>
        <v>0</v>
      </c>
      <c r="F118" s="222" t="s">
        <v>205</v>
      </c>
      <c r="G118" s="220">
        <f>IF(F118="Y", 2, 0)</f>
        <v>0</v>
      </c>
      <c r="H118" s="223" t="s">
        <v>205</v>
      </c>
      <c r="I118" s="220">
        <f>IF(H118="Y", 2, 0)</f>
        <v>0</v>
      </c>
      <c r="J118" s="224" t="s">
        <v>205</v>
      </c>
      <c r="K118" s="220">
        <f>IF(J118="Y", 2, 0)</f>
        <v>0</v>
      </c>
      <c r="L118" s="133" t="s">
        <v>205</v>
      </c>
      <c r="M118" s="99">
        <f>IF(L118="Y", 2, 0)</f>
        <v>0</v>
      </c>
    </row>
    <row r="119" spans="1:13" x14ac:dyDescent="0.2">
      <c r="A119" s="102" t="s">
        <v>372</v>
      </c>
      <c r="B119" s="219" t="s">
        <v>205</v>
      </c>
      <c r="C119" s="220">
        <f t="shared" si="20"/>
        <v>0</v>
      </c>
      <c r="D119" s="221" t="s">
        <v>205</v>
      </c>
      <c r="E119" s="220">
        <f t="shared" si="21"/>
        <v>0</v>
      </c>
      <c r="F119" s="222" t="s">
        <v>205</v>
      </c>
      <c r="G119" s="220">
        <f t="shared" si="17"/>
        <v>0</v>
      </c>
      <c r="H119" s="223" t="s">
        <v>205</v>
      </c>
      <c r="I119" s="220">
        <f t="shared" si="22"/>
        <v>0</v>
      </c>
      <c r="J119" s="224" t="s">
        <v>205</v>
      </c>
      <c r="K119" s="220">
        <f t="shared" si="18"/>
        <v>0</v>
      </c>
      <c r="L119" s="133" t="s">
        <v>205</v>
      </c>
      <c r="M119" s="99">
        <f t="shared" si="23"/>
        <v>0</v>
      </c>
    </row>
    <row r="120" spans="1:13" x14ac:dyDescent="0.2">
      <c r="A120" s="102" t="s">
        <v>373</v>
      </c>
      <c r="B120" s="219" t="s">
        <v>205</v>
      </c>
      <c r="C120" s="220">
        <f t="shared" si="20"/>
        <v>0</v>
      </c>
      <c r="D120" s="221" t="s">
        <v>205</v>
      </c>
      <c r="E120" s="220">
        <f t="shared" si="21"/>
        <v>0</v>
      </c>
      <c r="F120" s="222" t="s">
        <v>205</v>
      </c>
      <c r="G120" s="220">
        <f t="shared" si="17"/>
        <v>0</v>
      </c>
      <c r="H120" s="223" t="s">
        <v>205</v>
      </c>
      <c r="I120" s="220">
        <f t="shared" si="22"/>
        <v>0</v>
      </c>
      <c r="J120" s="224" t="s">
        <v>205</v>
      </c>
      <c r="K120" s="220">
        <f t="shared" si="18"/>
        <v>0</v>
      </c>
      <c r="L120" s="133" t="s">
        <v>251</v>
      </c>
      <c r="M120" s="99">
        <f t="shared" si="23"/>
        <v>1</v>
      </c>
    </row>
    <row r="121" spans="1:13" x14ac:dyDescent="0.2">
      <c r="A121" s="102" t="s">
        <v>374</v>
      </c>
      <c r="B121" s="219" t="s">
        <v>205</v>
      </c>
      <c r="C121" s="220">
        <f t="shared" si="20"/>
        <v>0</v>
      </c>
      <c r="D121" s="221" t="s">
        <v>205</v>
      </c>
      <c r="E121" s="220">
        <f t="shared" si="21"/>
        <v>0</v>
      </c>
      <c r="F121" s="222" t="s">
        <v>205</v>
      </c>
      <c r="G121" s="220">
        <f t="shared" si="17"/>
        <v>0</v>
      </c>
      <c r="H121" s="223" t="s">
        <v>205</v>
      </c>
      <c r="I121" s="220">
        <f t="shared" si="22"/>
        <v>0</v>
      </c>
      <c r="J121" s="224" t="s">
        <v>205</v>
      </c>
      <c r="K121" s="220">
        <f t="shared" si="18"/>
        <v>0</v>
      </c>
      <c r="L121" s="133" t="s">
        <v>205</v>
      </c>
      <c r="M121" s="99">
        <f t="shared" si="23"/>
        <v>0</v>
      </c>
    </row>
    <row r="122" spans="1:13" x14ac:dyDescent="0.2">
      <c r="A122" s="102" t="s">
        <v>375</v>
      </c>
      <c r="B122" s="219" t="s">
        <v>205</v>
      </c>
      <c r="C122" s="220">
        <f>IF(B122="Y", -1, 0)</f>
        <v>0</v>
      </c>
      <c r="D122" s="221" t="s">
        <v>205</v>
      </c>
      <c r="E122" s="220">
        <f>IF(D122="Y", -1, 0)</f>
        <v>0</v>
      </c>
      <c r="F122" s="222" t="s">
        <v>205</v>
      </c>
      <c r="G122" s="220">
        <f>IF(F122="Y", -1, 0)</f>
        <v>0</v>
      </c>
      <c r="H122" s="223" t="s">
        <v>205</v>
      </c>
      <c r="I122" s="220">
        <f>IF(H122="Y", -1, 0)</f>
        <v>0</v>
      </c>
      <c r="J122" s="224" t="s">
        <v>205</v>
      </c>
      <c r="K122" s="220">
        <f t="shared" si="18"/>
        <v>0</v>
      </c>
      <c r="L122" s="133" t="s">
        <v>251</v>
      </c>
      <c r="M122" s="99">
        <f t="shared" si="23"/>
        <v>1</v>
      </c>
    </row>
    <row r="123" spans="1:13" x14ac:dyDescent="0.2">
      <c r="A123" s="102" t="s">
        <v>376</v>
      </c>
      <c r="B123" s="219" t="s">
        <v>205</v>
      </c>
      <c r="C123" s="220">
        <f t="shared" ref="C123:C124" si="24">IF(B123="Y", 2, 0)</f>
        <v>0</v>
      </c>
      <c r="D123" s="221" t="s">
        <v>205</v>
      </c>
      <c r="E123" s="220">
        <f t="shared" ref="E123:E124" si="25">IF(D123="Y", 2, 0)</f>
        <v>0</v>
      </c>
      <c r="F123" s="222" t="s">
        <v>205</v>
      </c>
      <c r="G123" s="220">
        <f t="shared" ref="G123:G124" si="26">IF(F123="Y", 2, 0)</f>
        <v>0</v>
      </c>
      <c r="H123" s="223" t="s">
        <v>205</v>
      </c>
      <c r="I123" s="220">
        <f t="shared" ref="I123:I124" si="27">IF(H123="Y", 2, 0)</f>
        <v>0</v>
      </c>
      <c r="J123" s="224" t="s">
        <v>205</v>
      </c>
      <c r="K123" s="220">
        <f t="shared" ref="K123:K124" si="28">IF(J123="Y", 2, 0)</f>
        <v>0</v>
      </c>
      <c r="L123" s="133" t="s">
        <v>205</v>
      </c>
      <c r="M123" s="99">
        <f t="shared" ref="M123:M124" si="29">IF(L123="Y", 2, 0)</f>
        <v>0</v>
      </c>
    </row>
    <row r="124" spans="1:13" x14ac:dyDescent="0.2">
      <c r="A124" s="102" t="s">
        <v>377</v>
      </c>
      <c r="B124" s="219" t="s">
        <v>205</v>
      </c>
      <c r="C124" s="220">
        <f t="shared" si="24"/>
        <v>0</v>
      </c>
      <c r="D124" s="221" t="s">
        <v>205</v>
      </c>
      <c r="E124" s="220">
        <f t="shared" si="25"/>
        <v>0</v>
      </c>
      <c r="F124" s="222" t="s">
        <v>205</v>
      </c>
      <c r="G124" s="220">
        <f t="shared" si="26"/>
        <v>0</v>
      </c>
      <c r="H124" s="223" t="s">
        <v>205</v>
      </c>
      <c r="I124" s="220">
        <f t="shared" si="27"/>
        <v>0</v>
      </c>
      <c r="J124" s="224" t="s">
        <v>205</v>
      </c>
      <c r="K124" s="220">
        <f t="shared" si="28"/>
        <v>0</v>
      </c>
      <c r="L124" s="133" t="s">
        <v>205</v>
      </c>
      <c r="M124" s="99">
        <f t="shared" si="29"/>
        <v>0</v>
      </c>
    </row>
    <row r="125" spans="1:13" x14ac:dyDescent="0.2">
      <c r="A125" s="102" t="s">
        <v>378</v>
      </c>
      <c r="B125" s="219" t="s">
        <v>205</v>
      </c>
      <c r="C125" s="220">
        <f t="shared" si="20"/>
        <v>0</v>
      </c>
      <c r="D125" s="221" t="s">
        <v>205</v>
      </c>
      <c r="E125" s="220">
        <f t="shared" si="21"/>
        <v>0</v>
      </c>
      <c r="F125" s="222" t="s">
        <v>205</v>
      </c>
      <c r="G125" s="220">
        <f t="shared" si="17"/>
        <v>0</v>
      </c>
      <c r="H125" s="223" t="s">
        <v>205</v>
      </c>
      <c r="I125" s="220">
        <f t="shared" si="22"/>
        <v>0</v>
      </c>
      <c r="J125" s="224" t="s">
        <v>205</v>
      </c>
      <c r="K125" s="220">
        <f t="shared" si="18"/>
        <v>0</v>
      </c>
      <c r="L125" s="133" t="s">
        <v>205</v>
      </c>
      <c r="M125" s="99">
        <f t="shared" ref="M125" si="30">IF(L125="Y", 1, 0)</f>
        <v>0</v>
      </c>
    </row>
    <row r="126" spans="1:13" x14ac:dyDescent="0.2">
      <c r="A126" s="102" t="s">
        <v>379</v>
      </c>
      <c r="B126" s="219" t="s">
        <v>205</v>
      </c>
      <c r="C126" s="220">
        <f t="shared" si="20"/>
        <v>0</v>
      </c>
      <c r="D126" s="221" t="s">
        <v>205</v>
      </c>
      <c r="E126" s="220">
        <f t="shared" si="21"/>
        <v>0</v>
      </c>
      <c r="F126" s="222" t="s">
        <v>205</v>
      </c>
      <c r="G126" s="220">
        <f t="shared" si="17"/>
        <v>0</v>
      </c>
      <c r="H126" s="223" t="s">
        <v>205</v>
      </c>
      <c r="I126" s="220">
        <f t="shared" si="22"/>
        <v>0</v>
      </c>
      <c r="J126" s="224" t="s">
        <v>205</v>
      </c>
      <c r="K126" s="220">
        <f t="shared" si="18"/>
        <v>0</v>
      </c>
      <c r="L126" s="133" t="s">
        <v>205</v>
      </c>
      <c r="M126" s="99">
        <f t="shared" si="23"/>
        <v>0</v>
      </c>
    </row>
    <row r="127" spans="1:13" x14ac:dyDescent="0.2">
      <c r="A127" s="102" t="s">
        <v>307</v>
      </c>
      <c r="B127" s="219" t="s">
        <v>205</v>
      </c>
      <c r="C127" s="220">
        <f t="shared" ref="C127:C133" si="31">IF(B127="Y", 2, 0)</f>
        <v>0</v>
      </c>
      <c r="D127" s="221" t="s">
        <v>205</v>
      </c>
      <c r="E127" s="220">
        <f t="shared" ref="E127:E133" si="32">IF(D127="Y", 2, 0)</f>
        <v>0</v>
      </c>
      <c r="F127" s="222" t="s">
        <v>205</v>
      </c>
      <c r="G127" s="220">
        <f>IF(F127="Y", 2, 0)</f>
        <v>0</v>
      </c>
      <c r="H127" s="223" t="s">
        <v>205</v>
      </c>
      <c r="I127" s="220">
        <f>IF(H127="Y", 2, 0)</f>
        <v>0</v>
      </c>
      <c r="J127" s="224" t="s">
        <v>205</v>
      </c>
      <c r="K127" s="220">
        <f t="shared" si="18"/>
        <v>0</v>
      </c>
      <c r="L127" s="133" t="s">
        <v>251</v>
      </c>
      <c r="M127" s="99">
        <f t="shared" si="23"/>
        <v>1</v>
      </c>
    </row>
    <row r="128" spans="1:13" x14ac:dyDescent="0.2">
      <c r="A128" s="102" t="s">
        <v>380</v>
      </c>
      <c r="B128" s="219" t="s">
        <v>205</v>
      </c>
      <c r="C128" s="220">
        <f t="shared" si="31"/>
        <v>0</v>
      </c>
      <c r="D128" s="221" t="s">
        <v>205</v>
      </c>
      <c r="E128" s="220">
        <f t="shared" si="32"/>
        <v>0</v>
      </c>
      <c r="F128" s="222" t="s">
        <v>205</v>
      </c>
      <c r="G128" s="220">
        <f>IF(F128="Y", 1, 0)</f>
        <v>0</v>
      </c>
      <c r="H128" s="223" t="s">
        <v>205</v>
      </c>
      <c r="I128" s="220">
        <f>IF(H128="Y", 1, 0)</f>
        <v>0</v>
      </c>
      <c r="J128" s="224" t="s">
        <v>205</v>
      </c>
      <c r="K128" s="220">
        <f>IF(J128="Y", -1, 0)</f>
        <v>0</v>
      </c>
      <c r="L128" s="133" t="s">
        <v>205</v>
      </c>
      <c r="M128" s="99">
        <f t="shared" si="23"/>
        <v>0</v>
      </c>
    </row>
    <row r="129" spans="1:14" x14ac:dyDescent="0.2">
      <c r="A129" s="102" t="s">
        <v>381</v>
      </c>
      <c r="B129" s="219" t="s">
        <v>205</v>
      </c>
      <c r="C129" s="220">
        <f>IF(B129="Y", 1, 0)</f>
        <v>0</v>
      </c>
      <c r="D129" s="221" t="s">
        <v>205</v>
      </c>
      <c r="E129" s="220">
        <f>IF(D129="Y", 1, 0)</f>
        <v>0</v>
      </c>
      <c r="F129" s="222" t="s">
        <v>205</v>
      </c>
      <c r="G129" s="220">
        <f>IF(F129="Y", 1, 0)</f>
        <v>0</v>
      </c>
      <c r="H129" s="223" t="s">
        <v>205</v>
      </c>
      <c r="I129" s="220">
        <f>IF(H129="Y", 1, 0)</f>
        <v>0</v>
      </c>
      <c r="J129" s="224" t="s">
        <v>205</v>
      </c>
      <c r="K129" s="220">
        <f>IF(J129="Y", 1, 0)</f>
        <v>0</v>
      </c>
      <c r="L129" s="133" t="s">
        <v>205</v>
      </c>
      <c r="M129" s="99">
        <f t="shared" si="23"/>
        <v>0</v>
      </c>
    </row>
    <row r="130" spans="1:14" x14ac:dyDescent="0.2">
      <c r="A130" s="102" t="s">
        <v>382</v>
      </c>
      <c r="B130" s="219" t="s">
        <v>205</v>
      </c>
      <c r="C130" s="220">
        <f t="shared" si="31"/>
        <v>0</v>
      </c>
      <c r="D130" s="221" t="s">
        <v>205</v>
      </c>
      <c r="E130" s="220">
        <f t="shared" si="32"/>
        <v>0</v>
      </c>
      <c r="F130" s="222" t="s">
        <v>205</v>
      </c>
      <c r="G130" s="220">
        <f>IF(F130="Y", 1, 0)</f>
        <v>0</v>
      </c>
      <c r="H130" s="223" t="s">
        <v>205</v>
      </c>
      <c r="I130" s="220">
        <f>IF(H130="Y", 1, 0)</f>
        <v>0</v>
      </c>
      <c r="J130" s="224" t="s">
        <v>205</v>
      </c>
      <c r="K130" s="220">
        <f>IF(J130="Y", -1, 0)</f>
        <v>0</v>
      </c>
      <c r="L130" s="133" t="s">
        <v>251</v>
      </c>
      <c r="M130" s="99">
        <f t="shared" si="23"/>
        <v>1</v>
      </c>
    </row>
    <row r="131" spans="1:14" x14ac:dyDescent="0.2">
      <c r="A131" s="102" t="s">
        <v>383</v>
      </c>
      <c r="B131" s="219" t="s">
        <v>205</v>
      </c>
      <c r="C131" s="220">
        <f t="shared" si="31"/>
        <v>0</v>
      </c>
      <c r="D131" s="221" t="s">
        <v>205</v>
      </c>
      <c r="E131" s="220">
        <f t="shared" si="32"/>
        <v>0</v>
      </c>
      <c r="F131" s="222" t="s">
        <v>205</v>
      </c>
      <c r="G131" s="220">
        <f>IF(F131="Y", 1, 0)</f>
        <v>0</v>
      </c>
      <c r="H131" s="223" t="s">
        <v>205</v>
      </c>
      <c r="I131" s="220">
        <f>IF(H131="Y", 1, 0)</f>
        <v>0</v>
      </c>
      <c r="J131" s="224" t="s">
        <v>205</v>
      </c>
      <c r="K131" s="220">
        <f>IF(J131="Y", -1, 0)</f>
        <v>0</v>
      </c>
      <c r="L131" s="133" t="s">
        <v>251</v>
      </c>
      <c r="M131" s="99">
        <f t="shared" si="23"/>
        <v>1</v>
      </c>
    </row>
    <row r="132" spans="1:14" x14ac:dyDescent="0.2">
      <c r="A132" s="102" t="s">
        <v>276</v>
      </c>
      <c r="B132" s="219" t="s">
        <v>205</v>
      </c>
      <c r="C132" s="220">
        <f t="shared" si="31"/>
        <v>0</v>
      </c>
      <c r="D132" s="221" t="s">
        <v>205</v>
      </c>
      <c r="E132" s="220">
        <f t="shared" si="32"/>
        <v>0</v>
      </c>
      <c r="F132" s="222" t="s">
        <v>205</v>
      </c>
      <c r="G132" s="220">
        <f>IF(F132="Y", 1, 0)</f>
        <v>0</v>
      </c>
      <c r="H132" s="223" t="s">
        <v>205</v>
      </c>
      <c r="I132" s="220">
        <f>IF(H132="Y", 1, 0)</f>
        <v>0</v>
      </c>
      <c r="J132" s="224" t="s">
        <v>205</v>
      </c>
      <c r="K132" s="220">
        <f>IF(J132="Y", 1, 0)</f>
        <v>0</v>
      </c>
      <c r="L132" s="133" t="s">
        <v>205</v>
      </c>
      <c r="M132" s="99">
        <f t="shared" si="23"/>
        <v>0</v>
      </c>
    </row>
    <row r="133" spans="1:14" ht="13.5" thickBot="1" x14ac:dyDescent="0.25">
      <c r="A133" s="122" t="s">
        <v>384</v>
      </c>
      <c r="B133" s="226" t="s">
        <v>205</v>
      </c>
      <c r="C133" s="227">
        <f t="shared" si="31"/>
        <v>0</v>
      </c>
      <c r="D133" s="228" t="s">
        <v>205</v>
      </c>
      <c r="E133" s="227">
        <f t="shared" si="32"/>
        <v>0</v>
      </c>
      <c r="F133" s="229" t="s">
        <v>205</v>
      </c>
      <c r="G133" s="227">
        <f>IF(F133="Y", 2, 0)</f>
        <v>0</v>
      </c>
      <c r="H133" s="230" t="s">
        <v>205</v>
      </c>
      <c r="I133" s="227">
        <f>IF(H133="Y", 2, 0)</f>
        <v>0</v>
      </c>
      <c r="J133" s="231" t="s">
        <v>205</v>
      </c>
      <c r="K133" s="227">
        <f>IF(J133="Y", 2, 0)</f>
        <v>0</v>
      </c>
      <c r="L133" s="134" t="s">
        <v>251</v>
      </c>
      <c r="M133" s="107">
        <f>IF(L133="Y", 2, 0)</f>
        <v>2</v>
      </c>
      <c r="N133" s="88"/>
    </row>
    <row r="134" spans="1:14" ht="13.5" thickBot="1" x14ac:dyDescent="0.25">
      <c r="A134" s="131" t="s">
        <v>309</v>
      </c>
      <c r="B134" s="233"/>
      <c r="D134" s="234"/>
      <c r="F134" s="235"/>
      <c r="H134" s="236"/>
      <c r="J134" s="237"/>
      <c r="L134" s="135"/>
    </row>
    <row r="135" spans="1:14" x14ac:dyDescent="0.2">
      <c r="A135" s="113" t="s">
        <v>385</v>
      </c>
      <c r="B135" s="212" t="s">
        <v>205</v>
      </c>
      <c r="C135" s="213">
        <f>IF(B135="Y", 2, 0)</f>
        <v>0</v>
      </c>
      <c r="D135" s="214" t="s">
        <v>205</v>
      </c>
      <c r="E135" s="213">
        <f>IF(D135="Y", 2, 0)</f>
        <v>0</v>
      </c>
      <c r="F135" s="215" t="s">
        <v>205</v>
      </c>
      <c r="G135" s="213">
        <f>IF(F135="Y", 2, 0)</f>
        <v>0</v>
      </c>
      <c r="H135" s="216" t="s">
        <v>205</v>
      </c>
      <c r="I135" s="213">
        <f>IF(H135="Y", 2, 0)</f>
        <v>0</v>
      </c>
      <c r="J135" s="217" t="s">
        <v>205</v>
      </c>
      <c r="K135" s="213">
        <f>IF(J135="Y", 2, 0)</f>
        <v>0</v>
      </c>
      <c r="L135" s="132" t="s">
        <v>205</v>
      </c>
      <c r="M135" s="94">
        <f>IF(L135="Y", 2, 0)</f>
        <v>0</v>
      </c>
    </row>
    <row r="136" spans="1:14" x14ac:dyDescent="0.2">
      <c r="A136" s="102" t="s">
        <v>386</v>
      </c>
      <c r="B136" s="219" t="s">
        <v>205</v>
      </c>
      <c r="C136" s="220">
        <f t="shared" ref="C136:C137" si="33">IF(B136="Y", 2, 0)</f>
        <v>0</v>
      </c>
      <c r="D136" s="221" t="s">
        <v>205</v>
      </c>
      <c r="E136" s="220">
        <f t="shared" ref="E136:E137" si="34">IF(D136="Y", 2, 0)</f>
        <v>0</v>
      </c>
      <c r="F136" s="222" t="s">
        <v>205</v>
      </c>
      <c r="G136" s="220">
        <f t="shared" ref="G136:G137" si="35">IF(F136="Y", 2, 0)</f>
        <v>0</v>
      </c>
      <c r="H136" s="223" t="s">
        <v>205</v>
      </c>
      <c r="I136" s="220">
        <f t="shared" ref="I136:I137" si="36">IF(H136="Y", 2, 0)</f>
        <v>0</v>
      </c>
      <c r="J136" s="224" t="s">
        <v>205</v>
      </c>
      <c r="K136" s="220">
        <f t="shared" ref="K136:K137" si="37">IF(J136="Y", 2, 0)</f>
        <v>0</v>
      </c>
      <c r="L136" s="133" t="s">
        <v>251</v>
      </c>
      <c r="M136" s="99">
        <f t="shared" ref="M136:M137" si="38">IF(L136="Y", 2, 0)</f>
        <v>2</v>
      </c>
    </row>
    <row r="137" spans="1:14" ht="13.5" thickBot="1" x14ac:dyDescent="0.25">
      <c r="A137" s="122" t="s">
        <v>387</v>
      </c>
      <c r="B137" s="226" t="s">
        <v>205</v>
      </c>
      <c r="C137" s="227">
        <f t="shared" si="33"/>
        <v>0</v>
      </c>
      <c r="D137" s="228" t="s">
        <v>205</v>
      </c>
      <c r="E137" s="227">
        <f t="shared" si="34"/>
        <v>0</v>
      </c>
      <c r="F137" s="229" t="s">
        <v>205</v>
      </c>
      <c r="G137" s="227">
        <f t="shared" si="35"/>
        <v>0</v>
      </c>
      <c r="H137" s="230" t="s">
        <v>205</v>
      </c>
      <c r="I137" s="227">
        <f t="shared" si="36"/>
        <v>0</v>
      </c>
      <c r="J137" s="231" t="s">
        <v>205</v>
      </c>
      <c r="K137" s="227">
        <f t="shared" si="37"/>
        <v>0</v>
      </c>
      <c r="L137" s="134" t="s">
        <v>205</v>
      </c>
      <c r="M137" s="107">
        <f t="shared" si="38"/>
        <v>0</v>
      </c>
    </row>
    <row r="138" spans="1:14" ht="13.5" thickBot="1" x14ac:dyDescent="0.25">
      <c r="A138" s="131" t="s">
        <v>388</v>
      </c>
      <c r="B138" s="233"/>
      <c r="D138" s="234"/>
      <c r="F138" s="235"/>
      <c r="H138" s="236"/>
      <c r="J138" s="237"/>
      <c r="L138" s="135"/>
    </row>
    <row r="139" spans="1:14" x14ac:dyDescent="0.2">
      <c r="A139" s="113" t="s">
        <v>389</v>
      </c>
      <c r="B139" s="212" t="s">
        <v>205</v>
      </c>
      <c r="C139" s="213">
        <f>IF(B139="Y", 2, 0)</f>
        <v>0</v>
      </c>
      <c r="D139" s="214" t="s">
        <v>205</v>
      </c>
      <c r="E139" s="213">
        <f>IF(D139="Y", 2, 0)</f>
        <v>0</v>
      </c>
      <c r="F139" s="215" t="s">
        <v>205</v>
      </c>
      <c r="G139" s="213">
        <f>IF(F139="Y", 2, 0)</f>
        <v>0</v>
      </c>
      <c r="H139" s="216" t="s">
        <v>205</v>
      </c>
      <c r="I139" s="213">
        <f>IF(H139="Y", 2, 0)</f>
        <v>0</v>
      </c>
      <c r="J139" s="217" t="s">
        <v>205</v>
      </c>
      <c r="K139" s="213">
        <f>IF(J139="Y", 2, 0)</f>
        <v>0</v>
      </c>
      <c r="L139" s="132" t="s">
        <v>251</v>
      </c>
      <c r="M139" s="94">
        <f>IF(L139="Y", 2, 0)</f>
        <v>2</v>
      </c>
      <c r="N139" s="136"/>
    </row>
    <row r="140" spans="1:14" x14ac:dyDescent="0.2">
      <c r="A140" s="102" t="s">
        <v>390</v>
      </c>
      <c r="B140" s="219" t="s">
        <v>205</v>
      </c>
      <c r="C140" s="220">
        <f>IF(B140="Y", 1, 0)</f>
        <v>0</v>
      </c>
      <c r="D140" s="221" t="s">
        <v>205</v>
      </c>
      <c r="E140" s="220">
        <f>IF(D140="Y", 1, 0)</f>
        <v>0</v>
      </c>
      <c r="F140" s="222" t="s">
        <v>205</v>
      </c>
      <c r="G140" s="220">
        <f>IF(F140="Y", 1, 0)</f>
        <v>0</v>
      </c>
      <c r="H140" s="223" t="s">
        <v>205</v>
      </c>
      <c r="I140" s="220">
        <f>IF(H140="Y", 1, 0)</f>
        <v>0</v>
      </c>
      <c r="J140" s="224" t="s">
        <v>205</v>
      </c>
      <c r="K140" s="220">
        <f>IF(J140="Y", 1, 0)</f>
        <v>0</v>
      </c>
      <c r="L140" s="133" t="s">
        <v>251</v>
      </c>
      <c r="M140" s="99">
        <f>IF(L140="Y", 1, 0)</f>
        <v>1</v>
      </c>
    </row>
    <row r="141" spans="1:14" x14ac:dyDescent="0.2">
      <c r="A141" s="102" t="s">
        <v>391</v>
      </c>
      <c r="B141" s="219" t="s">
        <v>205</v>
      </c>
      <c r="C141" s="220">
        <f>IF(B141="Y", 1, 0)</f>
        <v>0</v>
      </c>
      <c r="D141" s="221" t="s">
        <v>205</v>
      </c>
      <c r="E141" s="220">
        <f>IF(D141="Y", 1, 0)</f>
        <v>0</v>
      </c>
      <c r="F141" s="222" t="s">
        <v>205</v>
      </c>
      <c r="G141" s="220">
        <f>IF(F141="Y", 1, 0)</f>
        <v>0</v>
      </c>
      <c r="H141" s="223" t="s">
        <v>205</v>
      </c>
      <c r="I141" s="220">
        <f>IF(H141="Y", 1, 0)</f>
        <v>0</v>
      </c>
      <c r="J141" s="224" t="s">
        <v>205</v>
      </c>
      <c r="K141" s="220">
        <f>IF(J141="Y", 1, 0)</f>
        <v>0</v>
      </c>
      <c r="L141" s="133" t="s">
        <v>251</v>
      </c>
      <c r="M141" s="99">
        <f>IF(L141="Y", 1, 0)</f>
        <v>1</v>
      </c>
    </row>
    <row r="142" spans="1:14" x14ac:dyDescent="0.2">
      <c r="A142" s="102" t="s">
        <v>392</v>
      </c>
      <c r="B142" s="219" t="s">
        <v>205</v>
      </c>
      <c r="C142" s="220">
        <f t="shared" ref="C142:C146" si="39">IF(B142="Y", 2, 0)</f>
        <v>0</v>
      </c>
      <c r="D142" s="221" t="s">
        <v>205</v>
      </c>
      <c r="E142" s="220">
        <f t="shared" ref="E142:E146" si="40">IF(D142="Y", 2, 0)</f>
        <v>0</v>
      </c>
      <c r="F142" s="222" t="s">
        <v>205</v>
      </c>
      <c r="G142" s="220">
        <f t="shared" ref="G142:G146" si="41">IF(F142="Y", 2, 0)</f>
        <v>0</v>
      </c>
      <c r="H142" s="223" t="s">
        <v>205</v>
      </c>
      <c r="I142" s="220">
        <f t="shared" ref="I142:I146" si="42">IF(H142="Y", 2, 0)</f>
        <v>0</v>
      </c>
      <c r="J142" s="224" t="s">
        <v>205</v>
      </c>
      <c r="K142" s="220">
        <f t="shared" ref="K142:K146" si="43">IF(J142="Y", 2, 0)</f>
        <v>0</v>
      </c>
      <c r="L142" s="133" t="s">
        <v>251</v>
      </c>
      <c r="M142" s="99">
        <f t="shared" ref="M142:M146" si="44">IF(L142="Y", 2, 0)</f>
        <v>2</v>
      </c>
    </row>
    <row r="143" spans="1:14" x14ac:dyDescent="0.2">
      <c r="A143" s="102" t="s">
        <v>393</v>
      </c>
      <c r="B143" s="219" t="s">
        <v>205</v>
      </c>
      <c r="C143" s="220">
        <f>IF(B143="Y", 1, 0)</f>
        <v>0</v>
      </c>
      <c r="D143" s="221" t="s">
        <v>205</v>
      </c>
      <c r="E143" s="220">
        <f>IF(D143="Y", 1, 0)</f>
        <v>0</v>
      </c>
      <c r="F143" s="222" t="s">
        <v>205</v>
      </c>
      <c r="G143" s="220">
        <f>IF(F143="Y", 1, 0)</f>
        <v>0</v>
      </c>
      <c r="H143" s="223" t="s">
        <v>205</v>
      </c>
      <c r="I143" s="220">
        <f>IF(H143="Y", 1, 0)</f>
        <v>0</v>
      </c>
      <c r="J143" s="224" t="s">
        <v>205</v>
      </c>
      <c r="K143" s="220">
        <f>IF(J143="Y", 1, 0)</f>
        <v>0</v>
      </c>
      <c r="L143" s="133" t="s">
        <v>205</v>
      </c>
      <c r="M143" s="99">
        <f>IF(L143="Y", 1, 0)</f>
        <v>0</v>
      </c>
    </row>
    <row r="144" spans="1:14" x14ac:dyDescent="0.2">
      <c r="A144" s="102" t="s">
        <v>394</v>
      </c>
      <c r="B144" s="219" t="s">
        <v>205</v>
      </c>
      <c r="C144" s="220">
        <f>IF(B144="Y", 1, 0)</f>
        <v>0</v>
      </c>
      <c r="D144" s="221" t="s">
        <v>205</v>
      </c>
      <c r="E144" s="220">
        <f>IF(D144="Y", 1, 0)</f>
        <v>0</v>
      </c>
      <c r="F144" s="222" t="s">
        <v>205</v>
      </c>
      <c r="G144" s="220">
        <f>IF(F144="Y", 1, 0)</f>
        <v>0</v>
      </c>
      <c r="H144" s="223" t="s">
        <v>205</v>
      </c>
      <c r="I144" s="220">
        <f>IF(H144="Y", 1, 0)</f>
        <v>0</v>
      </c>
      <c r="J144" s="224" t="s">
        <v>205</v>
      </c>
      <c r="K144" s="220">
        <f>IF(J144="Y", 1, 0)</f>
        <v>0</v>
      </c>
      <c r="L144" s="133" t="s">
        <v>251</v>
      </c>
      <c r="M144" s="99">
        <f>IF(L144="Y", 1, 0)</f>
        <v>1</v>
      </c>
    </row>
    <row r="145" spans="1:15" x14ac:dyDescent="0.2">
      <c r="A145" s="102" t="s">
        <v>395</v>
      </c>
      <c r="B145" s="219" t="s">
        <v>205</v>
      </c>
      <c r="C145" s="220">
        <f t="shared" si="39"/>
        <v>0</v>
      </c>
      <c r="D145" s="221" t="s">
        <v>205</v>
      </c>
      <c r="E145" s="220">
        <f t="shared" si="40"/>
        <v>0</v>
      </c>
      <c r="F145" s="222" t="s">
        <v>205</v>
      </c>
      <c r="G145" s="220">
        <f t="shared" si="41"/>
        <v>0</v>
      </c>
      <c r="H145" s="223" t="s">
        <v>205</v>
      </c>
      <c r="I145" s="220">
        <f t="shared" si="42"/>
        <v>0</v>
      </c>
      <c r="J145" s="224" t="s">
        <v>205</v>
      </c>
      <c r="K145" s="220">
        <f t="shared" si="43"/>
        <v>0</v>
      </c>
      <c r="L145" s="133" t="s">
        <v>251</v>
      </c>
      <c r="M145" s="99">
        <f t="shared" si="44"/>
        <v>2</v>
      </c>
    </row>
    <row r="146" spans="1:15" ht="13.5" thickBot="1" x14ac:dyDescent="0.25">
      <c r="A146" s="122" t="s">
        <v>396</v>
      </c>
      <c r="B146" s="226" t="s">
        <v>205</v>
      </c>
      <c r="C146" s="227">
        <f t="shared" si="39"/>
        <v>0</v>
      </c>
      <c r="D146" s="228" t="s">
        <v>205</v>
      </c>
      <c r="E146" s="227">
        <f t="shared" si="40"/>
        <v>0</v>
      </c>
      <c r="F146" s="229" t="s">
        <v>205</v>
      </c>
      <c r="G146" s="227">
        <f t="shared" si="41"/>
        <v>0</v>
      </c>
      <c r="H146" s="230" t="s">
        <v>205</v>
      </c>
      <c r="I146" s="227">
        <f t="shared" si="42"/>
        <v>0</v>
      </c>
      <c r="J146" s="231" t="s">
        <v>205</v>
      </c>
      <c r="K146" s="227">
        <f t="shared" si="43"/>
        <v>0</v>
      </c>
      <c r="L146" s="134" t="s">
        <v>205</v>
      </c>
      <c r="M146" s="107">
        <f t="shared" si="44"/>
        <v>0</v>
      </c>
    </row>
    <row r="147" spans="1:15" ht="13.5" thickBot="1" x14ac:dyDescent="0.25">
      <c r="A147" s="131" t="s">
        <v>397</v>
      </c>
      <c r="B147" s="233"/>
      <c r="D147" s="234"/>
      <c r="F147" s="235"/>
      <c r="H147" s="236"/>
      <c r="J147" s="237"/>
      <c r="L147" s="135"/>
    </row>
    <row r="148" spans="1:15" x14ac:dyDescent="0.2">
      <c r="A148" s="113" t="s">
        <v>398</v>
      </c>
      <c r="B148" s="212" t="s">
        <v>205</v>
      </c>
      <c r="C148" s="213">
        <f>IF(B148="Y", 1, 0)</f>
        <v>0</v>
      </c>
      <c r="D148" s="214" t="s">
        <v>205</v>
      </c>
      <c r="E148" s="213">
        <f>IF(D148="Y", 1, 0)</f>
        <v>0</v>
      </c>
      <c r="F148" s="215" t="s">
        <v>205</v>
      </c>
      <c r="G148" s="213">
        <f>IF(F148="Y", 1, 0)</f>
        <v>0</v>
      </c>
      <c r="H148" s="216" t="s">
        <v>205</v>
      </c>
      <c r="I148" s="213">
        <f>IF(H148="Y", 1, 0)</f>
        <v>0</v>
      </c>
      <c r="J148" s="217" t="s">
        <v>205</v>
      </c>
      <c r="K148" s="213">
        <f>IF(J148="Y", 1, 0)</f>
        <v>0</v>
      </c>
      <c r="L148" s="132" t="s">
        <v>251</v>
      </c>
      <c r="M148" s="94">
        <f>IF(L148="Y", 1, 0)</f>
        <v>1</v>
      </c>
    </row>
    <row r="149" spans="1:15" ht="13.5" thickBot="1" x14ac:dyDescent="0.25">
      <c r="A149" s="122" t="s">
        <v>399</v>
      </c>
      <c r="B149" s="226" t="s">
        <v>205</v>
      </c>
      <c r="C149" s="227">
        <f>IF(B149="Y", 1, 0)</f>
        <v>0</v>
      </c>
      <c r="D149" s="228" t="s">
        <v>205</v>
      </c>
      <c r="E149" s="227">
        <f>IF(D149="Y", 1, 0)</f>
        <v>0</v>
      </c>
      <c r="F149" s="229" t="s">
        <v>205</v>
      </c>
      <c r="G149" s="227">
        <f>IF(F149="Y", 1, 0)</f>
        <v>0</v>
      </c>
      <c r="H149" s="230" t="s">
        <v>205</v>
      </c>
      <c r="I149" s="227">
        <f>IF(H149="Y", 1, 0)</f>
        <v>0</v>
      </c>
      <c r="J149" s="231" t="s">
        <v>205</v>
      </c>
      <c r="K149" s="227">
        <f>IF(J149="Y", 1, 0)</f>
        <v>0</v>
      </c>
      <c r="L149" s="134" t="s">
        <v>251</v>
      </c>
      <c r="M149" s="107">
        <f>IF(L149="Y", 1, 0)</f>
        <v>1</v>
      </c>
    </row>
    <row r="150" spans="1:15" x14ac:dyDescent="0.2">
      <c r="A150" s="88"/>
      <c r="N150" s="88"/>
      <c r="O150" s="88"/>
    </row>
    <row r="151" spans="1:15" x14ac:dyDescent="0.2">
      <c r="A151" s="137" t="s">
        <v>400</v>
      </c>
      <c r="C151" s="211">
        <f>SUM(C2:C149)</f>
        <v>0</v>
      </c>
      <c r="E151" s="211">
        <f>SUM(E2:E149)</f>
        <v>0</v>
      </c>
      <c r="G151" s="211">
        <f>SUM(G2:G149)</f>
        <v>0</v>
      </c>
      <c r="I151" s="211">
        <f>SUM(I2:I133)</f>
        <v>0</v>
      </c>
      <c r="K151" s="211">
        <f>SUM(K2:K133)</f>
        <v>0</v>
      </c>
      <c r="M151" s="88">
        <f>SUM(M2:M149)</f>
        <v>24</v>
      </c>
    </row>
    <row r="152" spans="1:15" x14ac:dyDescent="0.2">
      <c r="A152" s="137" t="s">
        <v>401</v>
      </c>
      <c r="C152" s="211">
        <v>148</v>
      </c>
      <c r="E152" s="211">
        <v>143</v>
      </c>
      <c r="G152" s="211">
        <v>128</v>
      </c>
      <c r="I152" s="211">
        <v>114</v>
      </c>
      <c r="K152" s="211">
        <v>99</v>
      </c>
      <c r="M152" s="88">
        <v>53</v>
      </c>
    </row>
    <row r="153" spans="1:15" x14ac:dyDescent="0.2">
      <c r="A153" s="137" t="s">
        <v>402</v>
      </c>
      <c r="C153" s="264">
        <f>C151/C152</f>
        <v>0</v>
      </c>
      <c r="E153" s="264">
        <f>E151/E152</f>
        <v>0</v>
      </c>
      <c r="G153" s="265">
        <f>G151/G152</f>
        <v>0</v>
      </c>
      <c r="I153" s="264">
        <f>I151/I152</f>
        <v>0</v>
      </c>
      <c r="K153" s="264">
        <f>K151/K152</f>
        <v>0</v>
      </c>
      <c r="M153" s="138">
        <f>M151/M152</f>
        <v>0.45283018867924529</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6B90DFC8-928C-4687-A433-181148FED43A}">
      <formula1>"-,Y"</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3553-E298-46D2-8648-EAF1BBC2B41C}">
  <dimension ref="A1:M100"/>
  <sheetViews>
    <sheetView zoomScale="60" zoomScaleNormal="60" workbookViewId="0">
      <selection activeCell="B2" sqref="B2"/>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797</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387" t="s">
        <v>218</v>
      </c>
      <c r="E5" s="387" t="s">
        <v>220</v>
      </c>
      <c r="F5" s="386" t="s">
        <v>251</v>
      </c>
      <c r="G5" s="384">
        <f>IF(F5="Y", 'read first'!$B$23, 0)</f>
        <v>2.2229999999999999</v>
      </c>
      <c r="H5" s="378" t="s">
        <v>217</v>
      </c>
      <c r="I5" s="378"/>
    </row>
    <row r="6" spans="2:9" ht="30" x14ac:dyDescent="0.25">
      <c r="B6" s="552"/>
      <c r="C6" s="548"/>
      <c r="D6" s="387" t="s">
        <v>179</v>
      </c>
      <c r="E6" s="387" t="s">
        <v>221</v>
      </c>
      <c r="F6" s="386" t="s">
        <v>251</v>
      </c>
      <c r="G6" s="384">
        <f>IF(F6="Y", 'read first'!$B$23, 0)</f>
        <v>2.2229999999999999</v>
      </c>
      <c r="H6" s="378" t="s">
        <v>196</v>
      </c>
      <c r="I6" s="378"/>
    </row>
    <row r="7" spans="2:9" ht="58.5" customHeight="1" x14ac:dyDescent="0.25">
      <c r="B7" s="378" t="s">
        <v>10</v>
      </c>
      <c r="C7" s="19" t="s">
        <v>11</v>
      </c>
      <c r="D7" s="387" t="s">
        <v>12</v>
      </c>
      <c r="E7" s="387" t="s">
        <v>222</v>
      </c>
      <c r="F7" s="386" t="s">
        <v>251</v>
      </c>
      <c r="G7" s="384">
        <f>IF(F7="Y", 'read first'!$B$23, 0)</f>
        <v>2.2229999999999999</v>
      </c>
      <c r="H7" s="378" t="s">
        <v>176</v>
      </c>
      <c r="I7" s="378"/>
    </row>
    <row r="8" spans="2:9" ht="40.5" customHeight="1" x14ac:dyDescent="0.25">
      <c r="B8" s="551" t="s">
        <v>14</v>
      </c>
      <c r="C8" s="19" t="s">
        <v>15</v>
      </c>
      <c r="D8" s="387" t="s">
        <v>197</v>
      </c>
      <c r="E8" s="387" t="s">
        <v>223</v>
      </c>
      <c r="F8" s="386" t="s">
        <v>251</v>
      </c>
      <c r="G8" s="384">
        <f>IF(F8="Y", 'read first'!$B$23, 0)</f>
        <v>2.2229999999999999</v>
      </c>
      <c r="H8" s="378" t="s">
        <v>16</v>
      </c>
      <c r="I8" s="378"/>
    </row>
    <row r="9" spans="2:9" ht="36.75" customHeight="1" x14ac:dyDescent="0.25">
      <c r="B9" s="552"/>
      <c r="C9" s="19" t="s">
        <v>17</v>
      </c>
      <c r="D9" s="387" t="s">
        <v>180</v>
      </c>
      <c r="E9" s="387" t="s">
        <v>224</v>
      </c>
      <c r="F9" s="386" t="s">
        <v>250</v>
      </c>
      <c r="G9" s="384">
        <f>IF(F9="Y", 'read first'!$B$23, 0)</f>
        <v>0</v>
      </c>
      <c r="H9" s="378" t="s">
        <v>18</v>
      </c>
      <c r="I9" s="378"/>
    </row>
    <row r="10" spans="2:9" ht="46.5" customHeight="1" x14ac:dyDescent="0.25">
      <c r="B10" s="378" t="s">
        <v>19</v>
      </c>
      <c r="C10" s="19" t="s">
        <v>20</v>
      </c>
      <c r="D10" s="387" t="s">
        <v>415</v>
      </c>
      <c r="E10" s="387" t="s">
        <v>225</v>
      </c>
      <c r="F10" s="386" t="s">
        <v>251</v>
      </c>
      <c r="G10" s="384">
        <f>IF(F10="Y", 'read first'!$B$23, 0)</f>
        <v>2.2229999999999999</v>
      </c>
      <c r="H10" s="378" t="s">
        <v>175</v>
      </c>
      <c r="I10" s="378"/>
    </row>
    <row r="11" spans="2:9" ht="30" x14ac:dyDescent="0.25">
      <c r="B11" s="554" t="s">
        <v>22</v>
      </c>
      <c r="C11" s="19" t="s">
        <v>23</v>
      </c>
      <c r="D11" s="387" t="s">
        <v>24</v>
      </c>
      <c r="E11" s="387" t="s">
        <v>226</v>
      </c>
      <c r="F11" s="386" t="s">
        <v>250</v>
      </c>
      <c r="G11" s="384">
        <f>IF(F11="Y", 'read first'!$B$23, 0)</f>
        <v>0</v>
      </c>
      <c r="H11" s="378" t="s">
        <v>25</v>
      </c>
      <c r="I11" s="378"/>
    </row>
    <row r="12" spans="2:9" ht="93.75" customHeight="1" x14ac:dyDescent="0.25">
      <c r="B12" s="554"/>
      <c r="C12" s="378" t="s">
        <v>26</v>
      </c>
      <c r="D12" s="20" t="s">
        <v>198</v>
      </c>
      <c r="E12" s="20" t="s">
        <v>227</v>
      </c>
      <c r="F12" s="35" t="s">
        <v>251</v>
      </c>
      <c r="G12" s="384">
        <f>IF(F12="Y", 'read first'!$B$23, 0)</f>
        <v>2.2229999999999999</v>
      </c>
      <c r="H12" s="31" t="s">
        <v>177</v>
      </c>
      <c r="I12" s="391" t="s">
        <v>694</v>
      </c>
    </row>
    <row r="13" spans="2:9" ht="55.5" customHeight="1" x14ac:dyDescent="0.25">
      <c r="B13" s="378" t="s">
        <v>28</v>
      </c>
      <c r="C13" s="19" t="s">
        <v>29</v>
      </c>
      <c r="D13" s="20" t="s">
        <v>199</v>
      </c>
      <c r="E13" s="20" t="s">
        <v>227</v>
      </c>
      <c r="F13" s="35" t="s">
        <v>250</v>
      </c>
      <c r="G13" s="384">
        <f>IF(F13="Y", 'read first'!$B$23, 0)</f>
        <v>0</v>
      </c>
      <c r="H13" s="31" t="s">
        <v>30</v>
      </c>
      <c r="I13" s="391" t="s">
        <v>695</v>
      </c>
    </row>
    <row r="14" spans="2:9" x14ac:dyDescent="0.25">
      <c r="D14" s="21" t="s">
        <v>31</v>
      </c>
      <c r="E14" s="21"/>
      <c r="G14" s="384">
        <f>SUM(G5:G13)</f>
        <v>13.337999999999997</v>
      </c>
    </row>
    <row r="15" spans="2:9" x14ac:dyDescent="0.25">
      <c r="D15" s="21"/>
      <c r="E15" s="21"/>
      <c r="G15" s="22">
        <f>G14/'read first'!$B$24</f>
        <v>0.66666666666666663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380" t="s">
        <v>182</v>
      </c>
      <c r="E19" s="380" t="s">
        <v>228</v>
      </c>
      <c r="F19" s="386" t="s">
        <v>251</v>
      </c>
      <c r="G19" s="381">
        <f>IF(F19="Y", 'read first'!$C$23, 0)</f>
        <v>1.65</v>
      </c>
      <c r="H19" s="379" t="s">
        <v>200</v>
      </c>
      <c r="I19" s="379"/>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382"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382" t="s">
        <v>431</v>
      </c>
      <c r="I23" s="382"/>
    </row>
    <row r="24" spans="2:9" ht="72" customHeight="1" x14ac:dyDescent="0.25">
      <c r="B24" s="543"/>
      <c r="C24" s="547"/>
      <c r="D24" s="56" t="s">
        <v>43</v>
      </c>
      <c r="E24" s="56" t="s">
        <v>227</v>
      </c>
      <c r="F24" s="35" t="s">
        <v>513</v>
      </c>
      <c r="G24" s="57" cm="1">
        <f t="array" ref="G24">_xlfn.IFS(F24="H", 'read first'!I23, F24="M",'read first'!I24, F24="L",'read first'!I25, F24="neg",'read first'!I26)</f>
        <v>0.85</v>
      </c>
      <c r="H24" s="53" t="s">
        <v>206</v>
      </c>
      <c r="I24" s="549"/>
    </row>
    <row r="25" spans="2:9" ht="36" customHeight="1" x14ac:dyDescent="0.25">
      <c r="B25" s="543"/>
      <c r="C25" s="548"/>
      <c r="D25" s="27" t="s">
        <v>201</v>
      </c>
      <c r="E25" s="27" t="s">
        <v>227</v>
      </c>
      <c r="F25" s="35" t="s">
        <v>251</v>
      </c>
      <c r="G25" s="384">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384">
        <f>IF(F29="Y", 0.83, 0)</f>
        <v>0.83</v>
      </c>
      <c r="H29" s="577" t="s">
        <v>167</v>
      </c>
      <c r="I29" s="578"/>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386" t="s">
        <v>250</v>
      </c>
      <c r="G32" s="384">
        <f>IF(F32="Y",'read first'!$C$23, 0)</f>
        <v>0</v>
      </c>
      <c r="H32" s="554" t="s">
        <v>166</v>
      </c>
      <c r="I32" s="554"/>
    </row>
    <row r="33" spans="2:9" ht="57.95" customHeight="1" x14ac:dyDescent="0.25">
      <c r="B33" s="543"/>
      <c r="C33" s="547"/>
      <c r="D33" s="30" t="s">
        <v>57</v>
      </c>
      <c r="E33" s="30" t="s">
        <v>232</v>
      </c>
      <c r="F33" s="386" t="s">
        <v>251</v>
      </c>
      <c r="G33" s="384">
        <f>IF(F33="Y", 'read first'!$C$23, 0)</f>
        <v>1.65</v>
      </c>
      <c r="H33" s="554"/>
      <c r="I33" s="554"/>
    </row>
    <row r="34" spans="2:9" ht="52.5" customHeight="1" x14ac:dyDescent="0.25">
      <c r="B34" s="543"/>
      <c r="C34" s="548"/>
      <c r="D34" s="30" t="s">
        <v>184</v>
      </c>
      <c r="E34" s="30" t="s">
        <v>233</v>
      </c>
      <c r="F34" s="386" t="s">
        <v>251</v>
      </c>
      <c r="G34" s="384">
        <f>IF(F34="Y", 'read first'!$C$23, 0)</f>
        <v>1.65</v>
      </c>
      <c r="H34" s="554"/>
      <c r="I34" s="554"/>
    </row>
    <row r="35" spans="2:9" ht="38.1" customHeight="1" x14ac:dyDescent="0.25">
      <c r="B35" s="543"/>
      <c r="C35" s="382" t="s">
        <v>58</v>
      </c>
      <c r="D35" s="28" t="s">
        <v>59</v>
      </c>
      <c r="E35" s="28" t="s">
        <v>227</v>
      </c>
      <c r="F35" s="35" t="s">
        <v>251</v>
      </c>
      <c r="G35" s="384">
        <f>IF(F35="Y", 'read first'!$C$23, 0)</f>
        <v>1.65</v>
      </c>
      <c r="H35" s="31" t="s">
        <v>203</v>
      </c>
      <c r="I35" s="391" t="s">
        <v>696</v>
      </c>
    </row>
    <row r="36" spans="2:9" ht="60" customHeight="1" x14ac:dyDescent="0.25">
      <c r="B36" s="382" t="s">
        <v>60</v>
      </c>
      <c r="C36" s="19" t="s">
        <v>61</v>
      </c>
      <c r="D36" s="30" t="s">
        <v>62</v>
      </c>
      <c r="E36" s="30" t="s">
        <v>234</v>
      </c>
      <c r="F36" s="386" t="s">
        <v>251</v>
      </c>
      <c r="G36" s="384">
        <f>IF(F36="Y", 'read first'!$C$23, 0)</f>
        <v>1.65</v>
      </c>
      <c r="H36" s="378" t="s">
        <v>178</v>
      </c>
      <c r="I36" s="378"/>
    </row>
    <row r="37" spans="2:9" x14ac:dyDescent="0.25">
      <c r="D37" s="21" t="s">
        <v>31</v>
      </c>
      <c r="E37" s="21"/>
      <c r="G37" s="384">
        <f>SUM(G19:G36)</f>
        <v>15.71</v>
      </c>
    </row>
    <row r="38" spans="2:9" x14ac:dyDescent="0.25">
      <c r="D38" s="21"/>
      <c r="E38" s="21"/>
      <c r="G38" s="22">
        <f>G37/'read first'!$C$24</f>
        <v>0.7934343434343436</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387" t="s">
        <v>67</v>
      </c>
      <c r="E42" s="387" t="s">
        <v>235</v>
      </c>
      <c r="F42" s="386" t="s">
        <v>250</v>
      </c>
      <c r="G42" s="384">
        <f>IF(F42="Y", 'read first'!$D$23, 0)</f>
        <v>0</v>
      </c>
      <c r="H42" s="378" t="s">
        <v>68</v>
      </c>
      <c r="I42" s="378"/>
    </row>
    <row r="43" spans="2:9" ht="30" customHeight="1" x14ac:dyDescent="0.25">
      <c r="B43" s="549"/>
      <c r="C43" s="19" t="s">
        <v>69</v>
      </c>
      <c r="D43" s="385" t="s">
        <v>70</v>
      </c>
      <c r="E43" s="74" t="s">
        <v>227</v>
      </c>
      <c r="F43" s="386" t="s">
        <v>251</v>
      </c>
      <c r="G43" s="384">
        <f>IF(F43="Y", 'read first'!$D$23, 0)</f>
        <v>2.2000000000000002</v>
      </c>
      <c r="H43" s="378" t="s">
        <v>71</v>
      </c>
      <c r="I43" s="378"/>
    </row>
    <row r="44" spans="2:9" ht="30" x14ac:dyDescent="0.25">
      <c r="B44" s="550"/>
      <c r="C44" s="19" t="s">
        <v>72</v>
      </c>
      <c r="D44" s="387" t="s">
        <v>73</v>
      </c>
      <c r="E44" s="387" t="s">
        <v>227</v>
      </c>
      <c r="F44" s="386" t="s">
        <v>250</v>
      </c>
      <c r="G44" s="384">
        <f>IF(F44="Y", 'read first'!$D$23, 0)</f>
        <v>0</v>
      </c>
      <c r="H44" s="378" t="s">
        <v>74</v>
      </c>
      <c r="I44" s="378"/>
    </row>
    <row r="45" spans="2:9" ht="30" x14ac:dyDescent="0.25">
      <c r="B45" s="382" t="s">
        <v>75</v>
      </c>
      <c r="C45" s="19" t="s">
        <v>76</v>
      </c>
      <c r="D45" s="387" t="s">
        <v>77</v>
      </c>
      <c r="E45" s="387" t="s">
        <v>227</v>
      </c>
      <c r="F45" s="386" t="s">
        <v>251</v>
      </c>
      <c r="G45" s="384">
        <f>IF(F45="Y", 'read first'!$D$23, 0)</f>
        <v>2.2000000000000002</v>
      </c>
      <c r="H45" s="378" t="s">
        <v>78</v>
      </c>
      <c r="I45" s="378"/>
    </row>
    <row r="46" spans="2:9" ht="37.5" customHeight="1" x14ac:dyDescent="0.25">
      <c r="B46" s="33" t="s">
        <v>79</v>
      </c>
      <c r="C46" s="33" t="s">
        <v>80</v>
      </c>
      <c r="D46" s="34" t="s">
        <v>81</v>
      </c>
      <c r="E46" s="34" t="s">
        <v>227</v>
      </c>
      <c r="F46" s="386" t="s">
        <v>250</v>
      </c>
      <c r="G46" s="384">
        <f>IF(F46="Y", 'read first'!$D$23, 0)</f>
        <v>0</v>
      </c>
      <c r="H46" s="31" t="s">
        <v>165</v>
      </c>
      <c r="I46" s="391" t="s">
        <v>697</v>
      </c>
    </row>
    <row r="47" spans="2:9" ht="69" customHeight="1" x14ac:dyDescent="0.25">
      <c r="B47" s="382" t="s">
        <v>82</v>
      </c>
      <c r="C47" s="19" t="s">
        <v>83</v>
      </c>
      <c r="D47" s="387" t="s">
        <v>84</v>
      </c>
      <c r="E47" s="387" t="s">
        <v>227</v>
      </c>
      <c r="F47" s="386" t="s">
        <v>251</v>
      </c>
      <c r="G47" s="384">
        <f>IF(F47="Y", 'read first'!$D$23, 0)</f>
        <v>2.2000000000000002</v>
      </c>
      <c r="H47" s="378" t="s">
        <v>85</v>
      </c>
      <c r="I47" s="378"/>
    </row>
    <row r="48" spans="2:9" ht="30" x14ac:dyDescent="0.25">
      <c r="B48" s="382" t="s">
        <v>86</v>
      </c>
      <c r="C48" s="19" t="s">
        <v>87</v>
      </c>
      <c r="D48" s="387" t="s">
        <v>88</v>
      </c>
      <c r="E48" s="387" t="s">
        <v>236</v>
      </c>
      <c r="F48" s="386" t="s">
        <v>251</v>
      </c>
      <c r="G48" s="384">
        <f>IF(F48="Y", 'read first'!$D$23, 0)</f>
        <v>2.2000000000000002</v>
      </c>
      <c r="H48" s="378" t="s">
        <v>89</v>
      </c>
      <c r="I48" s="378"/>
    </row>
    <row r="49" spans="2:9" ht="45" x14ac:dyDescent="0.25">
      <c r="B49" s="382" t="s">
        <v>90</v>
      </c>
      <c r="C49" s="19" t="s">
        <v>91</v>
      </c>
      <c r="D49" s="387" t="s">
        <v>92</v>
      </c>
      <c r="E49" s="387" t="s">
        <v>237</v>
      </c>
      <c r="F49" s="386" t="s">
        <v>251</v>
      </c>
      <c r="G49" s="384">
        <f>IF(F49="Y", 'read first'!$D$23, 0)</f>
        <v>2.2000000000000002</v>
      </c>
      <c r="H49" s="378" t="s">
        <v>93</v>
      </c>
      <c r="I49" s="378"/>
    </row>
    <row r="50" spans="2:9" x14ac:dyDescent="0.25">
      <c r="B50" s="37"/>
      <c r="G50" s="384">
        <f>SUM(G42:G49)</f>
        <v>11</v>
      </c>
    </row>
    <row r="51" spans="2:9" x14ac:dyDescent="0.25">
      <c r="B51" s="37"/>
      <c r="G51" s="22">
        <f>G50/'read first'!$D$24</f>
        <v>0.55555555555555558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387" t="s">
        <v>97</v>
      </c>
      <c r="E55" s="75" t="s">
        <v>227</v>
      </c>
      <c r="F55" s="386" t="s">
        <v>251</v>
      </c>
      <c r="G55" s="384">
        <f>IF(F55="Y", 'read first'!$E$23, 0)</f>
        <v>2.5</v>
      </c>
      <c r="H55" s="383" t="s">
        <v>98</v>
      </c>
      <c r="I55" s="383"/>
    </row>
    <row r="56" spans="2:9" ht="38.1" customHeight="1" x14ac:dyDescent="0.25">
      <c r="B56" s="543"/>
      <c r="C56" s="19" t="s">
        <v>99</v>
      </c>
      <c r="D56" s="387" t="s">
        <v>100</v>
      </c>
      <c r="E56" s="75" t="s">
        <v>227</v>
      </c>
      <c r="F56" s="386" t="s">
        <v>251</v>
      </c>
      <c r="G56" s="384">
        <f>IF(F56="Y", 'read first'!$E$23, 0)</f>
        <v>2.5</v>
      </c>
      <c r="H56" s="383" t="s">
        <v>101</v>
      </c>
      <c r="I56" s="383"/>
    </row>
    <row r="57" spans="2:9" ht="51" customHeight="1" x14ac:dyDescent="0.25">
      <c r="B57" s="382" t="s">
        <v>102</v>
      </c>
      <c r="C57" s="19" t="s">
        <v>44</v>
      </c>
      <c r="D57" s="387" t="s">
        <v>103</v>
      </c>
      <c r="E57" s="75" t="s">
        <v>227</v>
      </c>
      <c r="F57" s="39" t="str">
        <f>F26</f>
        <v>Y</v>
      </c>
      <c r="G57" s="384">
        <f>IF(F57="Y", 'read first'!$E$23, 0)</f>
        <v>2.5</v>
      </c>
      <c r="H57" s="383" t="s">
        <v>207</v>
      </c>
      <c r="I57" s="383"/>
    </row>
    <row r="58" spans="2:9" ht="49.5" customHeight="1" x14ac:dyDescent="0.25">
      <c r="B58" s="382" t="s">
        <v>104</v>
      </c>
      <c r="C58" s="19" t="s">
        <v>96</v>
      </c>
      <c r="D58" s="387" t="s">
        <v>131</v>
      </c>
      <c r="E58" s="75" t="s">
        <v>230</v>
      </c>
      <c r="F58" s="39" t="s">
        <v>210</v>
      </c>
      <c r="G58" s="384">
        <f>G29+G30</f>
        <v>1.66</v>
      </c>
      <c r="H58" s="383" t="s">
        <v>208</v>
      </c>
      <c r="I58" s="383"/>
    </row>
    <row r="59" spans="2:9" ht="37.5" customHeight="1" x14ac:dyDescent="0.25">
      <c r="B59" s="543" t="s">
        <v>105</v>
      </c>
      <c r="C59" s="19" t="s">
        <v>72</v>
      </c>
      <c r="D59" s="387" t="s">
        <v>106</v>
      </c>
      <c r="E59" s="75" t="s">
        <v>227</v>
      </c>
      <c r="F59" s="386" t="s">
        <v>250</v>
      </c>
      <c r="G59" s="384">
        <f>IF(F59="Y", 'read first'!$E$23, 0)</f>
        <v>0</v>
      </c>
      <c r="H59" s="383" t="s">
        <v>132</v>
      </c>
      <c r="I59" s="383"/>
    </row>
    <row r="60" spans="2:9" ht="38.1" customHeight="1" x14ac:dyDescent="0.25">
      <c r="B60" s="543"/>
      <c r="C60" s="19" t="s">
        <v>99</v>
      </c>
      <c r="D60" s="387" t="s">
        <v>133</v>
      </c>
      <c r="E60" s="75" t="s">
        <v>238</v>
      </c>
      <c r="F60" s="386" t="s">
        <v>250</v>
      </c>
      <c r="G60" s="384">
        <f>IF(F60="Y", 'read first'!$E$23, 0)</f>
        <v>0</v>
      </c>
      <c r="H60" s="383" t="s">
        <v>134</v>
      </c>
      <c r="I60" s="383"/>
    </row>
    <row r="61" spans="2:9" ht="30" x14ac:dyDescent="0.25">
      <c r="B61" s="382" t="s">
        <v>107</v>
      </c>
      <c r="C61" s="19" t="s">
        <v>108</v>
      </c>
      <c r="D61" s="387" t="s">
        <v>185</v>
      </c>
      <c r="E61" s="75" t="s">
        <v>239</v>
      </c>
      <c r="F61" s="386" t="s">
        <v>251</v>
      </c>
      <c r="G61" s="384">
        <f>IF(F61="Y", 'read first'!$E$23, 0)</f>
        <v>2.5</v>
      </c>
      <c r="H61" s="383" t="s">
        <v>135</v>
      </c>
      <c r="I61" s="383"/>
    </row>
    <row r="62" spans="2:9" ht="38.1" customHeight="1" x14ac:dyDescent="0.25">
      <c r="B62" s="382" t="s">
        <v>109</v>
      </c>
      <c r="C62" s="19" t="s">
        <v>110</v>
      </c>
      <c r="D62" s="387" t="s">
        <v>111</v>
      </c>
      <c r="E62" s="75" t="s">
        <v>227</v>
      </c>
      <c r="F62" s="386" t="s">
        <v>251</v>
      </c>
      <c r="G62" s="384">
        <f>IF(F62="Y", 'read first'!$E$23, 0)</f>
        <v>2.5</v>
      </c>
      <c r="H62" s="383" t="s">
        <v>136</v>
      </c>
      <c r="I62" s="383"/>
    </row>
    <row r="63" spans="2:9" x14ac:dyDescent="0.25">
      <c r="G63" s="384">
        <f>SUM(G55:G62)</f>
        <v>14.16</v>
      </c>
    </row>
    <row r="64" spans="2:9" x14ac:dyDescent="0.25">
      <c r="G64" s="41">
        <f>G63/'read first'!$E$24</f>
        <v>0.70799999999999996</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382" t="s">
        <v>121</v>
      </c>
      <c r="C68" s="19" t="s">
        <v>170</v>
      </c>
      <c r="D68" s="387" t="s">
        <v>171</v>
      </c>
      <c r="E68" s="387" t="s">
        <v>226</v>
      </c>
      <c r="F68" s="386" t="str">
        <f>F11</f>
        <v>N</v>
      </c>
      <c r="G68" s="384">
        <f>IF(F68="Y", 'read first'!$G$23, 0)</f>
        <v>0</v>
      </c>
      <c r="H68" s="382" t="s">
        <v>427</v>
      </c>
      <c r="I68" s="382"/>
    </row>
    <row r="69" spans="1:13" s="4" customFormat="1" ht="67.5" customHeight="1" x14ac:dyDescent="0.25">
      <c r="A69" s="3"/>
      <c r="B69" s="382" t="s">
        <v>122</v>
      </c>
      <c r="C69" s="19" t="s">
        <v>123</v>
      </c>
      <c r="D69" s="387" t="s">
        <v>124</v>
      </c>
      <c r="E69" s="387" t="s">
        <v>240</v>
      </c>
      <c r="F69" s="386" t="s">
        <v>251</v>
      </c>
      <c r="G69" s="384">
        <f>IF(F69="Y", 'read first'!$G$23, 0)</f>
        <v>2</v>
      </c>
      <c r="H69" s="382" t="s">
        <v>143</v>
      </c>
      <c r="I69" s="382"/>
      <c r="J69" s="59"/>
      <c r="K69" s="59"/>
      <c r="L69" s="59"/>
      <c r="M69" s="59"/>
    </row>
    <row r="70" spans="1:13" s="4" customFormat="1" ht="74.25" customHeight="1" x14ac:dyDescent="0.25">
      <c r="A70" s="3"/>
      <c r="B70" s="382" t="s">
        <v>125</v>
      </c>
      <c r="C70" s="19" t="s">
        <v>144</v>
      </c>
      <c r="D70" s="387" t="s">
        <v>126</v>
      </c>
      <c r="E70" s="387" t="s">
        <v>241</v>
      </c>
      <c r="F70" s="386" t="s">
        <v>251</v>
      </c>
      <c r="G70" s="384">
        <f>IF(F70="Y", 'read first'!$G$23, 0)</f>
        <v>2</v>
      </c>
      <c r="H70" s="382" t="s">
        <v>142</v>
      </c>
      <c r="I70" s="382"/>
      <c r="J70" s="59"/>
      <c r="K70" s="59"/>
      <c r="L70" s="59"/>
      <c r="M70" s="59"/>
    </row>
    <row r="71" spans="1:13" s="4" customFormat="1" ht="64.5" customHeight="1" x14ac:dyDescent="0.25">
      <c r="A71" s="3"/>
      <c r="B71" s="382" t="s">
        <v>127</v>
      </c>
      <c r="C71" s="19" t="s">
        <v>128</v>
      </c>
      <c r="D71" s="387" t="s">
        <v>129</v>
      </c>
      <c r="E71" s="387" t="s">
        <v>242</v>
      </c>
      <c r="F71" s="386" t="s">
        <v>251</v>
      </c>
      <c r="G71" s="384">
        <f>IF(F71="Y", 'read first'!$G$23, 0)</f>
        <v>2</v>
      </c>
      <c r="H71" s="382" t="s">
        <v>169</v>
      </c>
      <c r="I71" s="382"/>
      <c r="J71" s="59"/>
      <c r="K71" s="59"/>
      <c r="L71" s="59"/>
      <c r="M71" s="59"/>
    </row>
    <row r="72" spans="1:13" s="4" customFormat="1" x14ac:dyDescent="0.25">
      <c r="A72" s="3"/>
      <c r="B72" s="543" t="s">
        <v>186</v>
      </c>
      <c r="C72" s="19" t="s">
        <v>108</v>
      </c>
      <c r="D72" s="582" t="s">
        <v>139</v>
      </c>
      <c r="E72" s="582" t="s">
        <v>243</v>
      </c>
      <c r="F72" s="584" t="s">
        <v>250</v>
      </c>
      <c r="G72" s="565">
        <f>IF(F72="Y", 'read first'!$G$23, 0)</f>
        <v>0</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384">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16" t="s">
        <v>577</v>
      </c>
    </row>
    <row r="79" spans="1:13" ht="30" x14ac:dyDescent="0.25">
      <c r="A79" s="382" t="s">
        <v>187</v>
      </c>
      <c r="B79" s="382" t="s">
        <v>114</v>
      </c>
      <c r="C79" s="36" t="s">
        <v>145</v>
      </c>
      <c r="D79" s="387" t="s">
        <v>164</v>
      </c>
      <c r="E79" s="387" t="s">
        <v>244</v>
      </c>
      <c r="F79" s="386" t="s">
        <v>250</v>
      </c>
      <c r="G79" s="44">
        <f>IF(F79="Y", 'read first'!$F$23, 0)</f>
        <v>0</v>
      </c>
      <c r="H79" s="45" t="s">
        <v>146</v>
      </c>
      <c r="I79" s="413"/>
    </row>
    <row r="80" spans="1:13" ht="45" x14ac:dyDescent="0.25">
      <c r="A80" s="379" t="s">
        <v>188</v>
      </c>
      <c r="B80" s="379" t="s">
        <v>115</v>
      </c>
      <c r="C80" s="36" t="s">
        <v>145</v>
      </c>
      <c r="D80" s="385" t="s">
        <v>116</v>
      </c>
      <c r="E80" s="385" t="s">
        <v>245</v>
      </c>
      <c r="F80" s="386" t="s">
        <v>250</v>
      </c>
      <c r="G80" s="44">
        <f>IF(F80="Y", 'read first'!$F$23, 0)</f>
        <v>0</v>
      </c>
      <c r="H80" s="47" t="s">
        <v>147</v>
      </c>
      <c r="I80" s="413"/>
    </row>
    <row r="81" spans="1:9" ht="21" customHeight="1" x14ac:dyDescent="0.25">
      <c r="A81" s="555" t="s">
        <v>189</v>
      </c>
      <c r="B81" s="587" t="s">
        <v>117</v>
      </c>
      <c r="C81" s="48" t="s">
        <v>118</v>
      </c>
      <c r="D81" s="387" t="s">
        <v>51</v>
      </c>
      <c r="E81" s="387" t="s">
        <v>246</v>
      </c>
      <c r="F81" s="386" t="str">
        <f>F29</f>
        <v>Y</v>
      </c>
      <c r="G81" s="44">
        <f>IF(F81="Y", 1, 0)</f>
        <v>1</v>
      </c>
      <c r="H81" s="551" t="s">
        <v>52</v>
      </c>
      <c r="I81" s="643"/>
    </row>
    <row r="82" spans="1:9" x14ac:dyDescent="0.25">
      <c r="A82" s="586"/>
      <c r="B82" s="588"/>
      <c r="C82" s="48" t="s">
        <v>119</v>
      </c>
      <c r="D82" s="582" t="s">
        <v>53</v>
      </c>
      <c r="E82" s="590" t="s">
        <v>247</v>
      </c>
      <c r="F82" s="590" t="str">
        <f>F30</f>
        <v>Y</v>
      </c>
      <c r="G82" s="593">
        <f t="shared" ref="G82:G83" si="0">IF(F82="Y", 1, 0)</f>
        <v>1</v>
      </c>
      <c r="H82" s="586"/>
      <c r="I82" s="644"/>
    </row>
    <row r="83" spans="1:9" x14ac:dyDescent="0.25">
      <c r="A83" s="586"/>
      <c r="B83" s="589"/>
      <c r="C83" s="48" t="s">
        <v>130</v>
      </c>
      <c r="D83" s="552"/>
      <c r="E83" s="591"/>
      <c r="F83" s="592"/>
      <c r="G83" s="594">
        <f t="shared" si="0"/>
        <v>0</v>
      </c>
      <c r="H83" s="552"/>
      <c r="I83" s="645"/>
    </row>
    <row r="84" spans="1:9" ht="58.5" customHeight="1" x14ac:dyDescent="0.25">
      <c r="A84" s="552"/>
      <c r="B84" s="382" t="s">
        <v>138</v>
      </c>
      <c r="C84" s="19" t="s">
        <v>148</v>
      </c>
      <c r="D84" s="387" t="s">
        <v>149</v>
      </c>
      <c r="E84" s="387" t="s">
        <v>248</v>
      </c>
      <c r="F84" s="386" t="s">
        <v>251</v>
      </c>
      <c r="G84" s="44">
        <f>IF(F84="Y", 'read first'!$F$23, 0)</f>
        <v>2</v>
      </c>
      <c r="H84" s="383" t="s">
        <v>150</v>
      </c>
      <c r="I84" s="413"/>
    </row>
    <row r="85" spans="1:9" ht="60" x14ac:dyDescent="0.25">
      <c r="A85" s="379" t="s">
        <v>190</v>
      </c>
      <c r="B85" s="49" t="s">
        <v>151</v>
      </c>
      <c r="C85" s="378" t="s">
        <v>152</v>
      </c>
      <c r="D85" s="20" t="s">
        <v>162</v>
      </c>
      <c r="E85" s="20" t="s">
        <v>227</v>
      </c>
      <c r="F85" s="386" t="s">
        <v>251</v>
      </c>
      <c r="G85" s="44">
        <f>IF(F85="Y", 'read first'!$F$23, 0)</f>
        <v>2</v>
      </c>
      <c r="H85" s="20" t="s">
        <v>153</v>
      </c>
      <c r="I85" s="413" t="s">
        <v>698</v>
      </c>
    </row>
    <row r="86" spans="1:9" ht="45" x14ac:dyDescent="0.25">
      <c r="A86" s="382" t="s">
        <v>191</v>
      </c>
      <c r="B86" s="382" t="s">
        <v>154</v>
      </c>
      <c r="C86" s="382" t="s">
        <v>155</v>
      </c>
      <c r="D86" s="20" t="s">
        <v>163</v>
      </c>
      <c r="E86" s="20" t="s">
        <v>227</v>
      </c>
      <c r="F86" s="386" t="s">
        <v>251</v>
      </c>
      <c r="G86" s="44">
        <f>IF(F86="Y", 'read first'!$F$23, 0)</f>
        <v>2</v>
      </c>
      <c r="H86" s="20" t="s">
        <v>156</v>
      </c>
      <c r="I86" s="413" t="s">
        <v>699</v>
      </c>
    </row>
    <row r="87" spans="1:9" ht="47.25" customHeight="1" x14ac:dyDescent="0.25">
      <c r="A87" s="587" t="s">
        <v>192</v>
      </c>
      <c r="B87" s="554" t="s">
        <v>22</v>
      </c>
      <c r="C87" s="19" t="s">
        <v>23</v>
      </c>
      <c r="D87" s="387" t="s">
        <v>24</v>
      </c>
      <c r="E87" s="387" t="s">
        <v>226</v>
      </c>
      <c r="F87" s="386" t="str">
        <f>F11</f>
        <v>N</v>
      </c>
      <c r="G87" s="384">
        <f>IF(F87="Y", 'read first'!$F$23, 0)</f>
        <v>0</v>
      </c>
      <c r="H87" s="378" t="s">
        <v>25</v>
      </c>
      <c r="I87" s="413"/>
    </row>
    <row r="88" spans="1:9" ht="67.5" customHeight="1" x14ac:dyDescent="0.25">
      <c r="A88" s="595"/>
      <c r="B88" s="554"/>
      <c r="C88" s="378" t="s">
        <v>26</v>
      </c>
      <c r="D88" s="20" t="s">
        <v>27</v>
      </c>
      <c r="E88" s="20" t="s">
        <v>227</v>
      </c>
      <c r="F88" s="386" t="s">
        <v>250</v>
      </c>
      <c r="G88" s="44">
        <f>IF(F88="Y", 'read first'!$F$23, 0)</f>
        <v>0</v>
      </c>
      <c r="H88" s="20" t="s">
        <v>157</v>
      </c>
      <c r="I88" s="413" t="s">
        <v>700</v>
      </c>
    </row>
    <row r="89" spans="1:9" ht="38.25" customHeight="1" x14ac:dyDescent="0.25">
      <c r="A89" s="555" t="s">
        <v>193</v>
      </c>
      <c r="B89" s="555" t="s">
        <v>65</v>
      </c>
      <c r="C89" s="19" t="s">
        <v>66</v>
      </c>
      <c r="D89" s="387" t="s">
        <v>67</v>
      </c>
      <c r="E89" s="387" t="s">
        <v>235</v>
      </c>
      <c r="F89" s="386" t="str">
        <f>F42</f>
        <v>N</v>
      </c>
      <c r="G89" s="44">
        <f>IF(F89="Y", 'read first'!$F$23, 0)</f>
        <v>0</v>
      </c>
      <c r="H89" s="378" t="s">
        <v>68</v>
      </c>
      <c r="I89" s="410"/>
    </row>
    <row r="90" spans="1:9" ht="30" x14ac:dyDescent="0.25">
      <c r="A90" s="586"/>
      <c r="B90" s="549"/>
      <c r="C90" s="19" t="s">
        <v>69</v>
      </c>
      <c r="D90" s="385" t="s">
        <v>70</v>
      </c>
      <c r="E90" s="74" t="s">
        <v>227</v>
      </c>
      <c r="F90" s="386" t="str">
        <f>F43</f>
        <v>Y</v>
      </c>
      <c r="G90" s="44">
        <f>IF(F90="Y", 'read first'!$F$23, 0)</f>
        <v>2</v>
      </c>
      <c r="H90" s="378" t="s">
        <v>71</v>
      </c>
      <c r="I90" s="410"/>
    </row>
    <row r="91" spans="1:9" ht="36.75" customHeight="1" x14ac:dyDescent="0.25">
      <c r="A91" s="586"/>
      <c r="B91" s="550"/>
      <c r="C91" s="19" t="s">
        <v>72</v>
      </c>
      <c r="D91" s="387" t="s">
        <v>73</v>
      </c>
      <c r="E91" s="387" t="s">
        <v>227</v>
      </c>
      <c r="F91" s="386" t="str">
        <f>F60</f>
        <v>N</v>
      </c>
      <c r="G91" s="44">
        <f>IF(F91="Y", 'read first'!$F$23, 0)</f>
        <v>0</v>
      </c>
      <c r="H91" s="378" t="s">
        <v>74</v>
      </c>
      <c r="I91" s="410"/>
    </row>
    <row r="92" spans="1:9" ht="28.5" customHeight="1" x14ac:dyDescent="0.25">
      <c r="A92" s="596" t="s">
        <v>194</v>
      </c>
      <c r="B92" s="551" t="s">
        <v>6</v>
      </c>
      <c r="C92" s="553" t="s">
        <v>7</v>
      </c>
      <c r="D92" s="387" t="s">
        <v>173</v>
      </c>
      <c r="E92" s="387" t="s">
        <v>220</v>
      </c>
      <c r="F92" s="386" t="str">
        <f>F5</f>
        <v>Y</v>
      </c>
      <c r="G92" s="44">
        <f>IF(F92="Y", 'read first'!$F$23, 0)</f>
        <v>2</v>
      </c>
      <c r="H92" s="378" t="s">
        <v>8</v>
      </c>
      <c r="I92" s="410"/>
    </row>
    <row r="93" spans="1:9" ht="30" x14ac:dyDescent="0.25">
      <c r="A93" s="597"/>
      <c r="B93" s="552"/>
      <c r="C93" s="548"/>
      <c r="D93" s="387" t="s">
        <v>179</v>
      </c>
      <c r="E93" s="387" t="s">
        <v>221</v>
      </c>
      <c r="F93" s="386" t="str">
        <f>F6</f>
        <v>Y</v>
      </c>
      <c r="G93" s="44">
        <f>IF(F93="Y", 'read first'!$F$23, 0)</f>
        <v>2</v>
      </c>
      <c r="H93" s="378" t="s">
        <v>9</v>
      </c>
      <c r="I93" s="410"/>
    </row>
    <row r="94" spans="1:9" ht="30" x14ac:dyDescent="0.25">
      <c r="A94" s="597"/>
      <c r="B94" s="378" t="s">
        <v>10</v>
      </c>
      <c r="C94" s="19" t="s">
        <v>11</v>
      </c>
      <c r="D94" s="387" t="s">
        <v>12</v>
      </c>
      <c r="E94" s="387" t="s">
        <v>222</v>
      </c>
      <c r="F94" s="386" t="str">
        <f>F7</f>
        <v>Y</v>
      </c>
      <c r="G94" s="44">
        <f>IF(F94="Y", 'read first'!$F$23, 0)</f>
        <v>2</v>
      </c>
      <c r="H94" s="378" t="s">
        <v>13</v>
      </c>
      <c r="I94" s="410"/>
    </row>
    <row r="95" spans="1:9" ht="45" x14ac:dyDescent="0.25">
      <c r="A95" s="597"/>
      <c r="B95" s="378" t="s">
        <v>19</v>
      </c>
      <c r="C95" s="19" t="s">
        <v>20</v>
      </c>
      <c r="D95" s="387" t="s">
        <v>415</v>
      </c>
      <c r="E95" s="387" t="s">
        <v>225</v>
      </c>
      <c r="F95" s="386" t="str">
        <f>F10</f>
        <v>Y</v>
      </c>
      <c r="G95" s="44">
        <f>IF(F95="Y", 'read first'!$F$23, 0)</f>
        <v>2</v>
      </c>
      <c r="H95" s="378" t="s">
        <v>21</v>
      </c>
      <c r="I95" s="410"/>
    </row>
    <row r="96" spans="1:9" ht="30" x14ac:dyDescent="0.25">
      <c r="A96" s="597"/>
      <c r="B96" s="554" t="s">
        <v>22</v>
      </c>
      <c r="C96" s="19" t="s">
        <v>23</v>
      </c>
      <c r="D96" s="387" t="s">
        <v>24</v>
      </c>
      <c r="E96" s="387" t="s">
        <v>226</v>
      </c>
      <c r="F96" s="386" t="str">
        <f>F11</f>
        <v>N</v>
      </c>
      <c r="G96" s="44">
        <f>IF(F96="Y", 'read first'!$F$23, 0)</f>
        <v>0</v>
      </c>
      <c r="H96" s="378" t="s">
        <v>25</v>
      </c>
      <c r="I96" s="410"/>
    </row>
    <row r="97" spans="1:9" ht="34.5" customHeight="1" x14ac:dyDescent="0.25">
      <c r="A97" s="598"/>
      <c r="B97" s="554"/>
      <c r="C97" s="378" t="s">
        <v>26</v>
      </c>
      <c r="D97" s="20" t="s">
        <v>27</v>
      </c>
      <c r="E97" s="20" t="s">
        <v>227</v>
      </c>
      <c r="F97" s="386" t="s">
        <v>251</v>
      </c>
      <c r="G97" s="44">
        <f>IF(F97="Y", 'read first'!$F$23, 0)</f>
        <v>2</v>
      </c>
      <c r="H97" s="20" t="s">
        <v>174</v>
      </c>
      <c r="I97" s="410" t="s">
        <v>694</v>
      </c>
    </row>
    <row r="98" spans="1:9" ht="33.75" customHeight="1" x14ac:dyDescent="0.25">
      <c r="A98" s="378" t="s">
        <v>195</v>
      </c>
      <c r="B98" s="378" t="s">
        <v>158</v>
      </c>
      <c r="C98" s="378" t="s">
        <v>159</v>
      </c>
      <c r="D98" s="387" t="s">
        <v>160</v>
      </c>
      <c r="E98" s="75" t="s">
        <v>227</v>
      </c>
      <c r="F98" s="386" t="s">
        <v>251</v>
      </c>
      <c r="G98" s="44">
        <f>IF(F98="Y", 'read first'!$F$23, 0)</f>
        <v>2</v>
      </c>
      <c r="H98" s="383" t="s">
        <v>161</v>
      </c>
      <c r="I98" s="413"/>
    </row>
    <row r="99" spans="1:9" x14ac:dyDescent="0.25">
      <c r="G99" s="44">
        <f>SUM(G79:G98)</f>
        <v>22</v>
      </c>
    </row>
    <row r="100" spans="1:9" x14ac:dyDescent="0.25">
      <c r="G100" s="22">
        <f>G99/G78</f>
        <v>0.6470588235294118</v>
      </c>
    </row>
  </sheetData>
  <mergeCells count="59">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I81:I8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F8635CBA-61E5-4D78-8A75-DB976D1823F3}">
      <formula1>"-,H, M, L, NEG"</formula1>
    </dataValidation>
    <dataValidation type="list" allowBlank="1" showInputMessage="1" showErrorMessage="1" sqref="F5:F13 F25:F26 F42:F49 F79:F81 F84:F95 F29:F30 F32:F36 F19:F22 F55:F56 F59:F62 F68:F73 F97:F98" xr:uid="{C9D432C7-271B-4352-A163-98F22EDBE9DE}">
      <formula1>"-,Y,N"</formula1>
    </dataValidation>
    <dataValidation type="list" allowBlank="1" showInputMessage="1" showErrorMessage="1" sqref="H23" xr:uid="{21CED8E7-3162-4EDE-8F3D-CC5CE32C9457}">
      <formula1>"[Choose from list], Regional Boulevard, Community Boulevard, Regional Street, Community Street, Industrial Street, Regional Trail, Greenway"</formula1>
    </dataValidation>
  </dataValidations>
  <hyperlinks>
    <hyperlink ref="C5:C6" r:id="rId1" display="Equity Focus Area map layer" xr:uid="{436A9599-BA77-4200-950E-E2F20716571B}"/>
    <hyperlink ref="C7" r:id="rId2" display="Economic Value Atlas walkability and Community Service accessibility score" xr:uid="{42603258-849A-442A-B406-7701A5EEF4C8}"/>
    <hyperlink ref="C8" r:id="rId3" display="Regional Barometer: Life expectancy at birth layer" xr:uid="{B9A40A39-5C3B-4CEA-8993-36138B9F42E8}"/>
    <hyperlink ref="C10" r:id="rId4" display="Economic Value Atlas: Job access layers (for both low and middle/high wage jobs)" xr:uid="{278C0863-EFAB-4A48-8234-6D522ABC6F8D}"/>
    <hyperlink ref="C11" r:id="rId5" display="·         Regional Investment Measure project list" xr:uid="{BD098E03-9118-467D-830D-A795854968E3}"/>
    <hyperlink ref="C19" r:id="rId6" display="HCC network map" xr:uid="{97EE858B-71C9-4955-8EB5-26AE8EBB3A19}"/>
    <hyperlink ref="C23" r:id="rId7" display="Regional Trails and Greenways network" xr:uid="{C33DD76B-380C-47F3-A1F4-4AE972A65425}"/>
    <hyperlink ref="C29" r:id="rId8" display="·         Regional Bike Network Map" xr:uid="{B6855ED2-5CD0-40F1-A02E-40380E61E348}"/>
    <hyperlink ref="C26" r:id="rId9" display="·         Livable Streets design guide" xr:uid="{BEE976AD-D18B-4E73-A1F6-6722737AEFD1}"/>
    <hyperlink ref="C32" r:id="rId10" display="·         Economic Value Atlas Mobility map layer" xr:uid="{A0D35D3E-04B4-45C5-9510-3D127E16D3B0}"/>
    <hyperlink ref="C36" r:id="rId11" display="Safe Routes to School Regional Framework school map" xr:uid="{F25FA480-31D9-45CF-BEB9-1A6F91F8987A}"/>
    <hyperlink ref="C45" r:id="rId12" xr:uid="{D6A8CFBA-25DA-4777-9F31-621563C72FF2}"/>
    <hyperlink ref="C47" r:id="rId13" xr:uid="{9FBDB955-C208-4F54-BA1A-366A0076462B}"/>
    <hyperlink ref="C48" r:id="rId14" xr:uid="{CE78284D-44FF-4CC3-A85F-338B5CBCD518}"/>
    <hyperlink ref="C49" r:id="rId15" xr:uid="{B21C21EC-72C0-42E9-9B5E-5C8D5604AE91}"/>
    <hyperlink ref="C55" r:id="rId16" xr:uid="{408BD1D3-8B4E-40FE-ACD4-799D72ACE615}"/>
    <hyperlink ref="C58" r:id="rId17" xr:uid="{432A9DAA-4C58-4B47-B2B9-2EDD164E500A}"/>
    <hyperlink ref="C56" r:id="rId18" display="Congestion Management Process network" xr:uid="{28CDC20D-0B73-417A-B555-195304907017}"/>
    <hyperlink ref="C60" r:id="rId19" display="Congestion Management Process network map" xr:uid="{8964DE03-0DD8-481F-B6C5-0C007C835868}"/>
    <hyperlink ref="C62" r:id="rId20" xr:uid="{ED9BE509-34B0-4F18-B5AC-36735C60FC78}"/>
    <hyperlink ref="C61" r:id="rId21" xr:uid="{DA0C2BA7-7C0C-42FB-9536-7197665A5AEB}"/>
    <hyperlink ref="C44" r:id="rId22" xr:uid="{B4DF8095-42FA-4E92-9B64-1E87C24259B5}"/>
    <hyperlink ref="C42" r:id="rId23" location="/" display="TriMet Prioritzed Access to Transit map" xr:uid="{69335853-2D1A-4893-BD45-E60B80100FED}"/>
    <hyperlink ref="C43" r:id="rId24" xr:uid="{7002719F-4929-49E5-B5A5-5CFF6FA0E0CA}"/>
    <hyperlink ref="C9" r:id="rId25" display="Regional Barometer: Diesel particulate matter concentration layer" xr:uid="{E77F353D-A14A-4869-BA44-D350C604EADF}"/>
    <hyperlink ref="C21" r:id="rId26" display="https://tooledesign.maps.arcgis.com/apps/MapSeries/index.html?appid=69225c1c028c440bbcef6ca40365f854" xr:uid="{7FAF4ADB-AA3A-46CA-B06E-57B9D5966672}"/>
    <hyperlink ref="C13" r:id="rId27" xr:uid="{DB58F18A-FCE4-445E-B508-F2F5B61007E7}"/>
    <hyperlink ref="C30" r:id="rId28" xr:uid="{4BACC68B-3249-4778-A203-1D5CA1531EB6}"/>
    <hyperlink ref="C31" r:id="rId29" xr:uid="{12F403A4-F4E1-46F4-B910-F7B1AE11EFE1}"/>
    <hyperlink ref="C57" r:id="rId30" display="·         Livable Streets design guide" xr:uid="{D9F38953-BD05-4813-81C6-8FEC59BE0270}"/>
    <hyperlink ref="C59" r:id="rId31" xr:uid="{087FE1C5-1245-496E-A5D4-F758EC69CC05}"/>
    <hyperlink ref="C72" r:id="rId32" xr:uid="{721CE829-83DC-4677-9067-70F97C5D1C44}"/>
    <hyperlink ref="C73" r:id="rId33" display="FHWA: Intermodal connector list" xr:uid="{E77DD394-8D74-4272-914C-742EF437E3F7}"/>
    <hyperlink ref="C71" r:id="rId34" xr:uid="{76C6BF9E-BC52-489B-8D53-6211891B1EE1}"/>
    <hyperlink ref="C70" r:id="rId35" xr:uid="{D36598BD-6A0B-422A-B0C8-1615455C45B1}"/>
    <hyperlink ref="C69" r:id="rId36" xr:uid="{514584F3-62EA-411E-948C-8A48DC0905FB}"/>
    <hyperlink ref="C81" r:id="rId37" display="·         Regional Bike Network Map" xr:uid="{5615AC7D-9180-4F6E-9A84-A91CC1F39073}"/>
    <hyperlink ref="C82" r:id="rId38" xr:uid="{7D6EBFEE-2DBA-4941-B7BF-13C19E2E72DB}"/>
    <hyperlink ref="C83" r:id="rId39" xr:uid="{A6002CC3-C43B-4640-BA29-C3B7BBE4C099}"/>
    <hyperlink ref="C92:C93" r:id="rId40" display="Equity Focus Area map layer" xr:uid="{B75DF5B8-A3EE-452B-BE6F-367A0B2B11D0}"/>
    <hyperlink ref="C94" r:id="rId41" display="Economic Value Atlas walkability and Community Service accessibility score" xr:uid="{2C01DE7F-7A74-496E-9A8F-C0A58C12353B}"/>
    <hyperlink ref="C95" r:id="rId42" display="Economic Value Atlas: Job access layers (for both low and middle/high wage jobs)" xr:uid="{62A7AB4E-139C-4DE4-8A81-5ECE8561699E}"/>
    <hyperlink ref="C96" r:id="rId43" display="·         Regional Investment Measure project list" xr:uid="{49B2B091-12B0-4A24-8C2A-A8C793E64AE1}"/>
    <hyperlink ref="C91" r:id="rId44" xr:uid="{53D7481C-F536-4D73-81DD-1B474A93CDDC}"/>
    <hyperlink ref="C89" r:id="rId45" location="/" display="TriMet Prioritzed Access to Transit map" xr:uid="{038E5519-3AF7-456B-8FEB-40FDFF3545F7}"/>
    <hyperlink ref="C90" r:id="rId46" xr:uid="{1207EAA0-D73C-40C9-B326-8AA014EB9627}"/>
    <hyperlink ref="C87" r:id="rId47" display="·         Regional Investment Measure project list" xr:uid="{FC95EC88-3791-430C-A982-CAEDBCE6966C}"/>
    <hyperlink ref="C84" r:id="rId48" display="Bond trail acquisition prioritization tool " xr:uid="{A64C5297-62A6-4FA8-8764-4959A7628ABB}"/>
    <hyperlink ref="C68" r:id="rId49" display="On Regional Investment Measure project list " xr:uid="{BCD76596-DFC5-49DE-ADBD-C1FAC1B42B5E}"/>
    <hyperlink ref="C20" r:id="rId50" xr:uid="{708DB5C7-E067-4F36-9860-54DB64575A70}"/>
  </hyperlinks>
  <pageMargins left="0.7" right="0.7" top="0.75" bottom="0.75" header="0.3" footer="0.3"/>
  <pageSetup orientation="portrait" r:id="rId51"/>
  <legacyDrawing r:id="rId5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B516C-5932-450C-AE33-5F54C534A572}">
  <sheetPr>
    <pageSetUpPr fitToPage="1"/>
  </sheetPr>
  <dimension ref="A1:L32"/>
  <sheetViews>
    <sheetView zoomScale="90" zoomScaleNormal="90" workbookViewId="0">
      <selection activeCell="A4" sqref="A4"/>
    </sheetView>
  </sheetViews>
  <sheetFormatPr defaultRowHeight="15" x14ac:dyDescent="0.25"/>
  <cols>
    <col min="1" max="1" width="34.5" style="436" bestFit="1" customWidth="1"/>
    <col min="2" max="2" width="14.625" style="436" customWidth="1"/>
    <col min="3" max="3" width="8.625" style="436" customWidth="1"/>
    <col min="4" max="4" width="14.125" style="436" customWidth="1"/>
    <col min="5" max="7" width="9.625" style="436" customWidth="1"/>
    <col min="8" max="8" width="10" style="436" customWidth="1"/>
    <col min="9" max="9" width="1.75" style="436" customWidth="1"/>
    <col min="10" max="10" width="10.875" style="436" bestFit="1" customWidth="1"/>
    <col min="11" max="11" width="13.375" style="436" bestFit="1" customWidth="1"/>
    <col min="12" max="16384" width="9" style="436"/>
  </cols>
  <sheetData>
    <row r="1" spans="1:12" ht="24.75" customHeight="1" x14ac:dyDescent="0.25">
      <c r="A1" s="492" t="s">
        <v>724</v>
      </c>
      <c r="B1" s="448"/>
      <c r="C1" s="448"/>
      <c r="D1" s="448"/>
      <c r="E1" s="448"/>
      <c r="F1" s="448"/>
      <c r="G1" s="448"/>
      <c r="H1" s="448"/>
      <c r="J1" s="448"/>
      <c r="K1" s="448"/>
      <c r="L1" s="448"/>
    </row>
    <row r="2" spans="1:12" ht="39.75" customHeight="1" x14ac:dyDescent="0.25">
      <c r="A2" s="493" t="s">
        <v>725</v>
      </c>
      <c r="B2" s="493" t="s">
        <v>494</v>
      </c>
      <c r="C2" s="493" t="s">
        <v>803</v>
      </c>
      <c r="D2" s="493" t="s">
        <v>804</v>
      </c>
      <c r="E2" s="538" t="s">
        <v>726</v>
      </c>
      <c r="F2" s="539"/>
      <c r="G2" s="540"/>
      <c r="H2" s="493" t="s">
        <v>727</v>
      </c>
      <c r="J2" s="450"/>
      <c r="K2" s="450"/>
      <c r="L2" s="450"/>
    </row>
    <row r="3" spans="1:12" x14ac:dyDescent="0.25">
      <c r="A3" s="494" t="s">
        <v>741</v>
      </c>
      <c r="B3" s="494" t="s">
        <v>500</v>
      </c>
      <c r="C3" s="494" t="s">
        <v>742</v>
      </c>
      <c r="D3" s="441">
        <v>7100335</v>
      </c>
      <c r="E3" s="494" t="s">
        <v>493</v>
      </c>
      <c r="F3" s="494" t="s">
        <v>730</v>
      </c>
      <c r="G3" s="494" t="s">
        <v>491</v>
      </c>
      <c r="H3" s="494" t="s">
        <v>417</v>
      </c>
      <c r="J3" s="495" t="s">
        <v>417</v>
      </c>
      <c r="K3" s="496">
        <f>D$3+D$4+D$5+D$6+D$7+D$8+D$14+D$16+D$17+D$19+D$22+D$25+D$28+D$31</f>
        <v>79777483.519999996</v>
      </c>
      <c r="L3" s="497">
        <f>COUNTIF(H3:H31, "RFFA")</f>
        <v>14</v>
      </c>
    </row>
    <row r="4" spans="1:12" x14ac:dyDescent="0.25">
      <c r="A4" s="494" t="s">
        <v>813</v>
      </c>
      <c r="B4" s="494" t="s">
        <v>509</v>
      </c>
      <c r="C4" s="494" t="s">
        <v>737</v>
      </c>
      <c r="D4" s="441">
        <v>7316079.5199999996</v>
      </c>
      <c r="E4" s="494" t="s">
        <v>493</v>
      </c>
      <c r="F4" s="494" t="s">
        <v>730</v>
      </c>
      <c r="G4" s="494" t="s">
        <v>491</v>
      </c>
      <c r="H4" s="494" t="s">
        <v>417</v>
      </c>
      <c r="J4" s="495" t="s">
        <v>738</v>
      </c>
      <c r="K4" s="496">
        <f>D$10+D$15+D$23+D$24+D$27+D$29+D$30</f>
        <v>9611009.1799999997</v>
      </c>
      <c r="L4" s="497">
        <f>COUNTIF(H3:H31, "Tr Bond")</f>
        <v>7</v>
      </c>
    </row>
    <row r="5" spans="1:12" x14ac:dyDescent="0.25">
      <c r="A5" s="494" t="s">
        <v>799</v>
      </c>
      <c r="B5" s="494" t="s">
        <v>500</v>
      </c>
      <c r="C5" s="494" t="s">
        <v>742</v>
      </c>
      <c r="D5" s="441">
        <v>7643201</v>
      </c>
      <c r="E5" s="494" t="s">
        <v>493</v>
      </c>
      <c r="F5" s="494" t="s">
        <v>730</v>
      </c>
      <c r="G5" s="494" t="s">
        <v>491</v>
      </c>
      <c r="H5" s="494" t="s">
        <v>417</v>
      </c>
      <c r="J5" s="495" t="s">
        <v>420</v>
      </c>
      <c r="K5" s="496">
        <f>D$9+D$11+D$12+D$13+D$18+D$20+D$21+D$26</f>
        <v>26526615</v>
      </c>
      <c r="L5" s="497">
        <f>COUNTIF(H3:H31, "either")</f>
        <v>8</v>
      </c>
    </row>
    <row r="6" spans="1:12" x14ac:dyDescent="0.25">
      <c r="A6" s="494" t="s">
        <v>748</v>
      </c>
      <c r="B6" s="494" t="s">
        <v>500</v>
      </c>
      <c r="C6" s="494" t="s">
        <v>742</v>
      </c>
      <c r="D6" s="441">
        <v>10692227</v>
      </c>
      <c r="E6" s="494" t="s">
        <v>493</v>
      </c>
      <c r="F6" s="494" t="s">
        <v>730</v>
      </c>
      <c r="G6" s="494" t="s">
        <v>491</v>
      </c>
      <c r="H6" s="494" t="s">
        <v>417</v>
      </c>
      <c r="J6" s="486"/>
      <c r="K6" s="486"/>
      <c r="L6" s="486"/>
    </row>
    <row r="7" spans="1:12" x14ac:dyDescent="0.25">
      <c r="A7" s="494" t="s">
        <v>752</v>
      </c>
      <c r="B7" s="494" t="s">
        <v>502</v>
      </c>
      <c r="C7" s="494" t="s">
        <v>744</v>
      </c>
      <c r="D7" s="441">
        <v>723670</v>
      </c>
      <c r="E7" s="494" t="s">
        <v>492</v>
      </c>
      <c r="F7" s="494"/>
      <c r="G7" s="494"/>
      <c r="H7" s="494" t="s">
        <v>417</v>
      </c>
      <c r="J7" s="495" t="s">
        <v>729</v>
      </c>
      <c r="K7" s="496">
        <f>D10+D16+D17+D24+D27+D31</f>
        <v>6263486.1899999995</v>
      </c>
      <c r="L7" s="497">
        <f>COUNTIF(C3:C31, "clack")</f>
        <v>6</v>
      </c>
    </row>
    <row r="8" spans="1:12" x14ac:dyDescent="0.25">
      <c r="A8" s="494" t="s">
        <v>756</v>
      </c>
      <c r="B8" s="494" t="s">
        <v>503</v>
      </c>
      <c r="C8" s="494" t="s">
        <v>744</v>
      </c>
      <c r="D8" s="441">
        <v>1774575</v>
      </c>
      <c r="E8" s="494" t="s">
        <v>491</v>
      </c>
      <c r="F8" s="494"/>
      <c r="G8" s="494"/>
      <c r="H8" s="494" t="s">
        <v>417</v>
      </c>
      <c r="J8" s="495" t="s">
        <v>737</v>
      </c>
      <c r="K8" s="496">
        <f>D4+D15+D22+D23+D28</f>
        <v>35809602.509999998</v>
      </c>
      <c r="L8" s="497">
        <f>COUNTIF(C3:C31, "mult")</f>
        <v>5</v>
      </c>
    </row>
    <row r="9" spans="1:12" x14ac:dyDescent="0.25">
      <c r="A9" s="494" t="s">
        <v>754</v>
      </c>
      <c r="B9" s="494" t="s">
        <v>501</v>
      </c>
      <c r="C9" s="494" t="s">
        <v>744</v>
      </c>
      <c r="D9" s="441">
        <v>4500000</v>
      </c>
      <c r="E9" s="494" t="s">
        <v>492</v>
      </c>
      <c r="F9" s="494" t="s">
        <v>493</v>
      </c>
      <c r="G9" s="494" t="s">
        <v>730</v>
      </c>
      <c r="H9" s="494" t="s">
        <v>420</v>
      </c>
      <c r="J9" s="495" t="s">
        <v>743</v>
      </c>
      <c r="K9" s="496">
        <f>D3+D5+D6+D11+D18+D19+D20+D21+D25</f>
        <v>57163569</v>
      </c>
      <c r="L9" s="497">
        <f>COUNTIF(C3:C31, "port")</f>
        <v>9</v>
      </c>
    </row>
    <row r="10" spans="1:12" x14ac:dyDescent="0.25">
      <c r="A10" s="494" t="s">
        <v>414</v>
      </c>
      <c r="B10" s="494" t="s">
        <v>497</v>
      </c>
      <c r="C10" s="494" t="s">
        <v>729</v>
      </c>
      <c r="D10" s="441">
        <v>666174.6</v>
      </c>
      <c r="E10" s="494" t="s">
        <v>493</v>
      </c>
      <c r="F10" s="494" t="s">
        <v>730</v>
      </c>
      <c r="G10" s="494" t="s">
        <v>491</v>
      </c>
      <c r="H10" s="494" t="s">
        <v>731</v>
      </c>
      <c r="J10" s="495" t="s">
        <v>744</v>
      </c>
      <c r="K10" s="496">
        <f>D7+D8+D9+D12+D13+D14+D26+D29+D30</f>
        <v>16678450</v>
      </c>
      <c r="L10" s="497">
        <f>COUNTIF(C3:C31, "wash")</f>
        <v>9</v>
      </c>
    </row>
    <row r="11" spans="1:12" x14ac:dyDescent="0.25">
      <c r="A11" s="494" t="s">
        <v>745</v>
      </c>
      <c r="B11" s="494" t="s">
        <v>500</v>
      </c>
      <c r="C11" s="494" t="s">
        <v>742</v>
      </c>
      <c r="D11" s="441">
        <v>6698345</v>
      </c>
      <c r="E11" s="494" t="s">
        <v>493</v>
      </c>
      <c r="F11" s="494" t="s">
        <v>730</v>
      </c>
      <c r="G11" s="494" t="s">
        <v>491</v>
      </c>
      <c r="H11" s="494" t="s">
        <v>420</v>
      </c>
      <c r="J11" s="486"/>
      <c r="K11" s="486"/>
      <c r="L11" s="486"/>
    </row>
    <row r="12" spans="1:12" x14ac:dyDescent="0.25">
      <c r="A12" s="494" t="s">
        <v>470</v>
      </c>
      <c r="B12" s="494" t="s">
        <v>508</v>
      </c>
      <c r="C12" s="494" t="s">
        <v>744</v>
      </c>
      <c r="D12" s="441">
        <v>5511000</v>
      </c>
      <c r="E12" s="494" t="s">
        <v>493</v>
      </c>
      <c r="F12" s="494" t="s">
        <v>735</v>
      </c>
      <c r="G12" s="494" t="s">
        <v>491</v>
      </c>
      <c r="H12" s="494" t="s">
        <v>420</v>
      </c>
      <c r="J12" s="495" t="s">
        <v>747</v>
      </c>
      <c r="K12" s="496">
        <f>D7+D9+D13+D14+D16+D17+D24+D26+D28+D29+D30</f>
        <v>12588356.59</v>
      </c>
      <c r="L12" s="497">
        <v>11</v>
      </c>
    </row>
    <row r="13" spans="1:12" x14ac:dyDescent="0.25">
      <c r="A13" s="494" t="s">
        <v>753</v>
      </c>
      <c r="B13" s="494" t="s">
        <v>506</v>
      </c>
      <c r="C13" s="494" t="s">
        <v>744</v>
      </c>
      <c r="D13" s="441">
        <v>200000</v>
      </c>
      <c r="E13" s="494" t="s">
        <v>492</v>
      </c>
      <c r="F13" s="494"/>
      <c r="G13" s="494"/>
      <c r="H13" s="494" t="s">
        <v>420</v>
      </c>
      <c r="J13" s="495" t="s">
        <v>491</v>
      </c>
      <c r="K13" s="496">
        <f>D3+D4+D5+D6+D8+D10+D11+D12+D15+D18+D19+D20+D21+D22+D23+D25+D27+D31</f>
        <v>103326751.11</v>
      </c>
      <c r="L13" s="497">
        <v>18</v>
      </c>
    </row>
    <row r="14" spans="1:12" x14ac:dyDescent="0.25">
      <c r="A14" s="494" t="s">
        <v>757</v>
      </c>
      <c r="B14" s="494" t="s">
        <v>507</v>
      </c>
      <c r="C14" s="494" t="s">
        <v>744</v>
      </c>
      <c r="D14" s="441">
        <v>1606705</v>
      </c>
      <c r="E14" s="494" t="s">
        <v>492</v>
      </c>
      <c r="F14" s="494"/>
      <c r="G14" s="494"/>
      <c r="H14" s="494" t="s">
        <v>417</v>
      </c>
      <c r="J14" s="486"/>
      <c r="K14" s="498"/>
      <c r="L14" s="486"/>
    </row>
    <row r="15" spans="1:12" x14ac:dyDescent="0.25">
      <c r="A15" s="494" t="s">
        <v>736</v>
      </c>
      <c r="B15" s="494" t="s">
        <v>509</v>
      </c>
      <c r="C15" s="494" t="s">
        <v>737</v>
      </c>
      <c r="D15" s="441">
        <v>4167722.99</v>
      </c>
      <c r="E15" s="494" t="s">
        <v>493</v>
      </c>
      <c r="F15" s="494" t="s">
        <v>735</v>
      </c>
      <c r="G15" s="494" t="s">
        <v>491</v>
      </c>
      <c r="H15" s="494" t="s">
        <v>731</v>
      </c>
      <c r="J15" s="495" t="s">
        <v>531</v>
      </c>
      <c r="K15" s="496">
        <f>D8+D9+D10+D11+D12+D13+D14+D15+D16+D18+D20+D21+D23+D24+D26+D27+D29+D30</f>
        <v>40454788.180000007</v>
      </c>
      <c r="L15" s="497">
        <v>18</v>
      </c>
    </row>
    <row r="16" spans="1:12" x14ac:dyDescent="0.25">
      <c r="A16" s="494" t="s">
        <v>728</v>
      </c>
      <c r="B16" s="494" t="s">
        <v>495</v>
      </c>
      <c r="C16" s="494" t="s">
        <v>729</v>
      </c>
      <c r="D16" s="441">
        <v>935884</v>
      </c>
      <c r="E16" s="494" t="s">
        <v>492</v>
      </c>
      <c r="F16" s="494" t="s">
        <v>493</v>
      </c>
      <c r="G16" s="494" t="s">
        <v>120</v>
      </c>
      <c r="H16" s="494" t="s">
        <v>417</v>
      </c>
      <c r="J16" s="495" t="s">
        <v>802</v>
      </c>
      <c r="K16" s="496">
        <f>D3+D4+D5+D6+D7+D17+D19+D22+D25+D28+D31</f>
        <v>75460319.519999996</v>
      </c>
      <c r="L16" s="497">
        <v>11</v>
      </c>
    </row>
    <row r="17" spans="1:12" x14ac:dyDescent="0.25">
      <c r="A17" s="494" t="s">
        <v>732</v>
      </c>
      <c r="B17" s="494" t="s">
        <v>496</v>
      </c>
      <c r="C17" s="494" t="s">
        <v>729</v>
      </c>
      <c r="D17" s="441">
        <v>450036</v>
      </c>
      <c r="E17" s="494" t="s">
        <v>492</v>
      </c>
      <c r="F17" s="494" t="s">
        <v>493</v>
      </c>
      <c r="G17" s="494" t="s">
        <v>730</v>
      </c>
      <c r="H17" s="494" t="s">
        <v>417</v>
      </c>
    </row>
    <row r="18" spans="1:12" x14ac:dyDescent="0.25">
      <c r="A18" s="494" t="s">
        <v>419</v>
      </c>
      <c r="B18" s="494" t="s">
        <v>498</v>
      </c>
      <c r="C18" s="494" t="s">
        <v>742</v>
      </c>
      <c r="D18" s="441">
        <v>2161124</v>
      </c>
      <c r="E18" s="494" t="s">
        <v>493</v>
      </c>
      <c r="F18" s="494" t="s">
        <v>730</v>
      </c>
      <c r="G18" s="494" t="s">
        <v>491</v>
      </c>
      <c r="H18" s="494" t="s">
        <v>420</v>
      </c>
    </row>
    <row r="19" spans="1:12" x14ac:dyDescent="0.25">
      <c r="A19" s="494" t="s">
        <v>746</v>
      </c>
      <c r="B19" s="494" t="s">
        <v>500</v>
      </c>
      <c r="C19" s="494" t="s">
        <v>742</v>
      </c>
      <c r="D19" s="441">
        <v>5532955</v>
      </c>
      <c r="E19" s="494" t="s">
        <v>493</v>
      </c>
      <c r="F19" s="494" t="s">
        <v>730</v>
      </c>
      <c r="G19" s="494" t="s">
        <v>491</v>
      </c>
      <c r="H19" s="494" t="s">
        <v>417</v>
      </c>
    </row>
    <row r="20" spans="1:12" x14ac:dyDescent="0.25">
      <c r="A20" s="494" t="s">
        <v>751</v>
      </c>
      <c r="B20" s="494" t="s">
        <v>498</v>
      </c>
      <c r="C20" s="494" t="s">
        <v>742</v>
      </c>
      <c r="D20" s="441">
        <v>2745541</v>
      </c>
      <c r="E20" s="494" t="s">
        <v>493</v>
      </c>
      <c r="F20" s="494" t="s">
        <v>730</v>
      </c>
      <c r="G20" s="494" t="s">
        <v>491</v>
      </c>
      <c r="H20" s="494" t="s">
        <v>420</v>
      </c>
    </row>
    <row r="21" spans="1:12" x14ac:dyDescent="0.25">
      <c r="A21" s="494" t="s">
        <v>750</v>
      </c>
      <c r="B21" s="494" t="s">
        <v>498</v>
      </c>
      <c r="C21" s="494" t="s">
        <v>742</v>
      </c>
      <c r="D21" s="441">
        <v>4465605</v>
      </c>
      <c r="E21" s="494" t="s">
        <v>493</v>
      </c>
      <c r="F21" s="494" t="s">
        <v>730</v>
      </c>
      <c r="G21" s="494" t="s">
        <v>491</v>
      </c>
      <c r="H21" s="494" t="s">
        <v>420</v>
      </c>
    </row>
    <row r="22" spans="1:12" x14ac:dyDescent="0.25">
      <c r="A22" s="494" t="s">
        <v>479</v>
      </c>
      <c r="B22" s="494" t="s">
        <v>499</v>
      </c>
      <c r="C22" s="494" t="s">
        <v>737</v>
      </c>
      <c r="D22" s="441">
        <v>20660000</v>
      </c>
      <c r="E22" s="494" t="s">
        <v>735</v>
      </c>
      <c r="F22" s="494" t="s">
        <v>491</v>
      </c>
      <c r="G22" s="494" t="s">
        <v>120</v>
      </c>
      <c r="H22" s="494" t="s">
        <v>417</v>
      </c>
      <c r="J22" s="486"/>
      <c r="K22" s="486"/>
      <c r="L22" s="486"/>
    </row>
    <row r="23" spans="1:12" x14ac:dyDescent="0.25">
      <c r="A23" s="494" t="s">
        <v>740</v>
      </c>
      <c r="B23" s="494" t="s">
        <v>510</v>
      </c>
      <c r="C23" s="494" t="s">
        <v>737</v>
      </c>
      <c r="D23" s="441">
        <v>1945800</v>
      </c>
      <c r="E23" s="494" t="s">
        <v>493</v>
      </c>
      <c r="F23" s="494" t="s">
        <v>491</v>
      </c>
      <c r="G23" s="494" t="s">
        <v>120</v>
      </c>
      <c r="H23" s="494" t="s">
        <v>731</v>
      </c>
      <c r="J23" s="486"/>
      <c r="K23" s="486"/>
      <c r="L23" s="486"/>
    </row>
    <row r="24" spans="1:12" x14ac:dyDescent="0.25">
      <c r="A24" s="494" t="s">
        <v>412</v>
      </c>
      <c r="B24" s="494" t="s">
        <v>497</v>
      </c>
      <c r="C24" s="494" t="s">
        <v>729</v>
      </c>
      <c r="D24" s="441">
        <v>89561.59</v>
      </c>
      <c r="E24" s="494" t="s">
        <v>493</v>
      </c>
      <c r="F24" s="494" t="s">
        <v>730</v>
      </c>
      <c r="G24" s="494" t="s">
        <v>120</v>
      </c>
      <c r="H24" s="494" t="s">
        <v>731</v>
      </c>
      <c r="J24" s="486"/>
      <c r="K24" s="486"/>
      <c r="L24" s="486"/>
    </row>
    <row r="25" spans="1:12" x14ac:dyDescent="0.25">
      <c r="A25" s="494" t="s">
        <v>749</v>
      </c>
      <c r="B25" s="494" t="s">
        <v>500</v>
      </c>
      <c r="C25" s="494" t="s">
        <v>742</v>
      </c>
      <c r="D25" s="441">
        <v>10124236</v>
      </c>
      <c r="E25" s="494" t="s">
        <v>493</v>
      </c>
      <c r="F25" s="494" t="s">
        <v>730</v>
      </c>
      <c r="G25" s="494" t="s">
        <v>491</v>
      </c>
      <c r="H25" s="494" t="s">
        <v>417</v>
      </c>
      <c r="J25" s="486"/>
      <c r="K25" s="486"/>
      <c r="L25" s="486"/>
    </row>
    <row r="26" spans="1:12" x14ac:dyDescent="0.25">
      <c r="A26" s="494" t="s">
        <v>758</v>
      </c>
      <c r="B26" s="494" t="s">
        <v>507</v>
      </c>
      <c r="C26" s="494" t="s">
        <v>744</v>
      </c>
      <c r="D26" s="441">
        <v>245000</v>
      </c>
      <c r="E26" s="494" t="s">
        <v>492</v>
      </c>
      <c r="F26" s="494"/>
      <c r="G26" s="494"/>
      <c r="H26" s="494" t="s">
        <v>420</v>
      </c>
      <c r="J26" s="486"/>
      <c r="K26" s="486"/>
      <c r="L26" s="486"/>
    </row>
    <row r="27" spans="1:12" x14ac:dyDescent="0.25">
      <c r="A27" s="494" t="s">
        <v>733</v>
      </c>
      <c r="B27" s="494" t="s">
        <v>504</v>
      </c>
      <c r="C27" s="494" t="s">
        <v>729</v>
      </c>
      <c r="D27" s="441">
        <v>624250</v>
      </c>
      <c r="E27" s="494" t="s">
        <v>493</v>
      </c>
      <c r="F27" s="494" t="s">
        <v>730</v>
      </c>
      <c r="G27" s="494" t="s">
        <v>491</v>
      </c>
      <c r="H27" s="494" t="s">
        <v>731</v>
      </c>
      <c r="J27" s="486"/>
      <c r="K27" s="486"/>
      <c r="L27" s="486"/>
    </row>
    <row r="28" spans="1:12" x14ac:dyDescent="0.25">
      <c r="A28" s="494" t="s">
        <v>739</v>
      </c>
      <c r="B28" s="494" t="s">
        <v>499</v>
      </c>
      <c r="C28" s="494" t="s">
        <v>737</v>
      </c>
      <c r="D28" s="441">
        <v>1720000</v>
      </c>
      <c r="E28" s="494" t="s">
        <v>493</v>
      </c>
      <c r="F28" s="494" t="s">
        <v>120</v>
      </c>
      <c r="G28" s="494"/>
      <c r="H28" s="494" t="s">
        <v>417</v>
      </c>
      <c r="J28" s="486"/>
      <c r="K28" s="486"/>
      <c r="L28" s="486"/>
    </row>
    <row r="29" spans="1:12" x14ac:dyDescent="0.25">
      <c r="A29" s="494" t="s">
        <v>468</v>
      </c>
      <c r="B29" s="494" t="s">
        <v>503</v>
      </c>
      <c r="C29" s="494" t="s">
        <v>744</v>
      </c>
      <c r="D29" s="441">
        <v>1907500</v>
      </c>
      <c r="E29" s="494" t="s">
        <v>493</v>
      </c>
      <c r="F29" s="494"/>
      <c r="G29" s="494"/>
      <c r="H29" s="494" t="s">
        <v>731</v>
      </c>
      <c r="J29" s="486"/>
      <c r="K29" s="486"/>
      <c r="L29" s="486"/>
    </row>
    <row r="30" spans="1:12" x14ac:dyDescent="0.25">
      <c r="A30" s="494" t="s">
        <v>755</v>
      </c>
      <c r="B30" s="494" t="s">
        <v>505</v>
      </c>
      <c r="C30" s="494" t="s">
        <v>744</v>
      </c>
      <c r="D30" s="441">
        <v>210000</v>
      </c>
      <c r="E30" s="494" t="s">
        <v>492</v>
      </c>
      <c r="F30" s="494" t="s">
        <v>493</v>
      </c>
      <c r="G30" s="494" t="s">
        <v>735</v>
      </c>
      <c r="H30" s="494" t="s">
        <v>731</v>
      </c>
      <c r="J30" s="486"/>
      <c r="K30" s="486"/>
      <c r="L30" s="486"/>
    </row>
    <row r="31" spans="1:12" x14ac:dyDescent="0.25">
      <c r="A31" s="494" t="s">
        <v>734</v>
      </c>
      <c r="B31" s="499" t="s">
        <v>511</v>
      </c>
      <c r="C31" s="499" t="s">
        <v>729</v>
      </c>
      <c r="D31" s="500">
        <v>3497580</v>
      </c>
      <c r="E31" s="494" t="s">
        <v>493</v>
      </c>
      <c r="F31" s="494" t="s">
        <v>735</v>
      </c>
      <c r="G31" s="494" t="s">
        <v>491</v>
      </c>
      <c r="H31" s="494" t="s">
        <v>417</v>
      </c>
      <c r="J31" s="486"/>
      <c r="K31" s="486"/>
      <c r="L31" s="486"/>
    </row>
    <row r="32" spans="1:12" s="426" customFormat="1" ht="18.75" customHeight="1" x14ac:dyDescent="0.25">
      <c r="A32" s="448"/>
      <c r="B32" s="501"/>
      <c r="C32" s="502" t="s">
        <v>759</v>
      </c>
      <c r="D32" s="503">
        <f>SUM(D3:D31)</f>
        <v>115915107.7</v>
      </c>
      <c r="E32" s="448"/>
      <c r="F32" s="448"/>
      <c r="G32" s="448"/>
      <c r="H32" s="448"/>
      <c r="J32" s="448"/>
      <c r="K32" s="448"/>
      <c r="L32" s="448"/>
    </row>
  </sheetData>
  <sortState xmlns:xlrd2="http://schemas.microsoft.com/office/spreadsheetml/2017/richdata2" ref="A3:H31">
    <sortCondition ref="A3:A31"/>
  </sortState>
  <mergeCells count="1">
    <mergeCell ref="E2:G2"/>
  </mergeCells>
  <dataValidations count="5">
    <dataValidation type="list" allowBlank="1" showInputMessage="1" showErrorMessage="1" sqref="H3:I31" xr:uid="{CE1A0EBA-B772-40B2-8F64-742993BAB268}">
      <formula1>"choose from list, RFFA, Tr Bond, Either"</formula1>
    </dataValidation>
    <dataValidation type="list" allowBlank="1" showInputMessage="1" showErrorMessage="1" sqref="C3:C31" xr:uid="{7556FAEB-1831-4926-8E5A-F39A5610A638}">
      <formula1>"choose from list, Clack, Mult, Port, Wash"</formula1>
    </dataValidation>
    <dataValidation type="list" allowBlank="1" showInputMessage="1" showErrorMessage="1" sqref="E3 F14:F15 F18:F27 F29 G30" xr:uid="{B5B06529-7585-446D-92E2-F51080478F7D}">
      <formula1>", Plan, PD, ROW/Util, Const, Other"</formula1>
    </dataValidation>
    <dataValidation type="list" allowBlank="1" showInputMessage="1" showErrorMessage="1" sqref="E10" xr:uid="{4C3B560B-55A4-4B7B-A3F2-3E6B0700EF17}">
      <formula1>", Plan, PD, ROW, Const, Other"</formula1>
    </dataValidation>
    <dataValidation type="list" allowBlank="1" showInputMessage="1" showErrorMessage="1" sqref="E4:E9 F16:F17 F28 G31 G14:G29 E11:E31 F30:F31 F3:G13" xr:uid="{EA053364-6EE9-4272-8D98-85F803C5A529}">
      <formula1>"choose from list, Plan, PD, ROW, Const, Other"</formula1>
    </dataValidation>
  </dataValidations>
  <pageMargins left="0.25" right="0.25" top="0.75" bottom="0.75" header="0.3" footer="0.3"/>
  <pageSetup scale="81"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6219-D8A3-4A53-8D22-A062EA80514B}">
  <dimension ref="A1:O153"/>
  <sheetViews>
    <sheetView topLeftCell="A116" workbookViewId="0">
      <selection activeCell="A2" sqref="A2"/>
    </sheetView>
  </sheetViews>
  <sheetFormatPr defaultColWidth="9" defaultRowHeight="12.75" x14ac:dyDescent="0.2"/>
  <cols>
    <col min="1" max="1" width="45.5" style="60" customWidth="1"/>
    <col min="2" max="11" width="4.625" style="211" customWidth="1"/>
    <col min="12" max="13" width="4.625" style="88" customWidth="1"/>
    <col min="14" max="16384" width="9" style="60"/>
  </cols>
  <sheetData>
    <row r="1" spans="1:13" s="86" customFormat="1" ht="25.5" customHeight="1" thickBot="1" x14ac:dyDescent="0.3">
      <c r="A1" s="85" t="s">
        <v>477</v>
      </c>
      <c r="B1" s="616" t="s">
        <v>253</v>
      </c>
      <c r="C1" s="616"/>
      <c r="D1" s="617" t="s">
        <v>254</v>
      </c>
      <c r="E1" s="617"/>
      <c r="F1" s="618" t="s">
        <v>255</v>
      </c>
      <c r="G1" s="618"/>
      <c r="H1" s="628" t="s">
        <v>256</v>
      </c>
      <c r="I1" s="628"/>
      <c r="J1" s="619" t="s">
        <v>257</v>
      </c>
      <c r="K1" s="620"/>
      <c r="L1" s="626" t="s">
        <v>258</v>
      </c>
      <c r="M1" s="627"/>
    </row>
    <row r="2" spans="1:13" ht="13.5" thickBot="1" x14ac:dyDescent="0.25">
      <c r="A2" s="87" t="s">
        <v>259</v>
      </c>
      <c r="L2" s="89"/>
      <c r="M2" s="89"/>
    </row>
    <row r="3" spans="1:13" x14ac:dyDescent="0.2">
      <c r="A3" s="90" t="s">
        <v>260</v>
      </c>
      <c r="B3" s="212"/>
      <c r="C3" s="213"/>
      <c r="D3" s="214"/>
      <c r="E3" s="213"/>
      <c r="F3" s="215"/>
      <c r="G3" s="213"/>
      <c r="H3" s="216"/>
      <c r="I3" s="213"/>
      <c r="J3" s="217"/>
      <c r="K3" s="218"/>
      <c r="L3" s="89"/>
      <c r="M3" s="89"/>
    </row>
    <row r="4" spans="1:13" x14ac:dyDescent="0.2">
      <c r="A4" s="95" t="s">
        <v>261</v>
      </c>
      <c r="B4" s="219" t="s">
        <v>205</v>
      </c>
      <c r="C4" s="220">
        <f>IF(B4="Y", 2, 0)</f>
        <v>0</v>
      </c>
      <c r="D4" s="221" t="s">
        <v>205</v>
      </c>
      <c r="E4" s="220">
        <f t="shared" ref="E4:E5" si="0">IF(D4="Y", 2, 0)</f>
        <v>0</v>
      </c>
      <c r="F4" s="222" t="s">
        <v>205</v>
      </c>
      <c r="G4" s="220">
        <f t="shared" ref="G4:G7" si="1">IF(F4="Y", 1, 0)</f>
        <v>0</v>
      </c>
      <c r="H4" s="223" t="s">
        <v>205</v>
      </c>
      <c r="I4" s="220">
        <f t="shared" ref="I4:I5" si="2">IF(H4="Y", 1, 0)</f>
        <v>0</v>
      </c>
      <c r="J4" s="224" t="s">
        <v>205</v>
      </c>
      <c r="K4" s="225">
        <f>IF(J4="Y", -1, 0)</f>
        <v>0</v>
      </c>
      <c r="L4" s="89"/>
      <c r="M4" s="89"/>
    </row>
    <row r="5" spans="1:13" x14ac:dyDescent="0.2">
      <c r="A5" s="95" t="s">
        <v>262</v>
      </c>
      <c r="B5" s="219" t="s">
        <v>205</v>
      </c>
      <c r="C5" s="220">
        <f>IF(B5="Y", 1, 0)</f>
        <v>0</v>
      </c>
      <c r="D5" s="221" t="s">
        <v>205</v>
      </c>
      <c r="E5" s="220">
        <f t="shared" si="0"/>
        <v>0</v>
      </c>
      <c r="F5" s="222" t="s">
        <v>205</v>
      </c>
      <c r="G5" s="220">
        <f t="shared" si="1"/>
        <v>0</v>
      </c>
      <c r="H5" s="223" t="s">
        <v>205</v>
      </c>
      <c r="I5" s="220">
        <f t="shared" si="2"/>
        <v>0</v>
      </c>
      <c r="J5" s="224" t="s">
        <v>205</v>
      </c>
      <c r="K5" s="225">
        <f>IF(J5="Y", -1, 0)</f>
        <v>0</v>
      </c>
      <c r="L5" s="89"/>
      <c r="M5" s="89"/>
    </row>
    <row r="6" spans="1:13" x14ac:dyDescent="0.2">
      <c r="A6" s="100" t="s">
        <v>403</v>
      </c>
      <c r="B6" s="219"/>
      <c r="C6" s="220"/>
      <c r="D6" s="221"/>
      <c r="E6" s="220"/>
      <c r="F6" s="222"/>
      <c r="G6" s="220"/>
      <c r="H6" s="223"/>
      <c r="I6" s="220"/>
      <c r="J6" s="224"/>
      <c r="K6" s="225"/>
      <c r="L6" s="89"/>
      <c r="M6" s="89"/>
    </row>
    <row r="7" spans="1:13" x14ac:dyDescent="0.2">
      <c r="A7" s="101" t="s">
        <v>263</v>
      </c>
      <c r="B7" s="219" t="s">
        <v>205</v>
      </c>
      <c r="C7" s="220">
        <f>IF(B7="Y", -1, 0)</f>
        <v>0</v>
      </c>
      <c r="D7" s="221" t="s">
        <v>205</v>
      </c>
      <c r="E7" s="220">
        <f>IF(D7="Y", -1, 0)</f>
        <v>0</v>
      </c>
      <c r="F7" s="222" t="s">
        <v>205</v>
      </c>
      <c r="G7" s="220">
        <f t="shared" si="1"/>
        <v>0</v>
      </c>
      <c r="H7" s="223" t="s">
        <v>205</v>
      </c>
      <c r="I7" s="220">
        <f t="shared" ref="I7" si="3">IF(H7="Y", 2, 0)</f>
        <v>0</v>
      </c>
      <c r="J7" s="224" t="s">
        <v>205</v>
      </c>
      <c r="K7" s="225">
        <f>IF(J7="Y", 2, 0)</f>
        <v>0</v>
      </c>
      <c r="L7" s="89"/>
      <c r="M7" s="89"/>
    </row>
    <row r="8" spans="1:13" x14ac:dyDescent="0.2">
      <c r="A8" s="101" t="s">
        <v>264</v>
      </c>
      <c r="B8" s="219" t="s">
        <v>205</v>
      </c>
      <c r="C8" s="220">
        <f t="shared" ref="C8:K9" si="4">IF(B8="Y", 1, 0)</f>
        <v>0</v>
      </c>
      <c r="D8" s="221" t="s">
        <v>205</v>
      </c>
      <c r="E8" s="220">
        <f t="shared" si="4"/>
        <v>0</v>
      </c>
      <c r="F8" s="222" t="s">
        <v>205</v>
      </c>
      <c r="G8" s="220">
        <f t="shared" si="4"/>
        <v>0</v>
      </c>
      <c r="H8" s="223" t="s">
        <v>205</v>
      </c>
      <c r="I8" s="220">
        <f t="shared" si="4"/>
        <v>0</v>
      </c>
      <c r="J8" s="224" t="s">
        <v>205</v>
      </c>
      <c r="K8" s="225">
        <f t="shared" si="4"/>
        <v>0</v>
      </c>
      <c r="L8" s="89"/>
      <c r="M8" s="89"/>
    </row>
    <row r="9" spans="1:13" x14ac:dyDescent="0.2">
      <c r="A9" s="101" t="s">
        <v>265</v>
      </c>
      <c r="B9" s="219" t="s">
        <v>205</v>
      </c>
      <c r="C9" s="220">
        <f t="shared" ref="C9" si="5">IF(B9="Y", 2, 0)</f>
        <v>0</v>
      </c>
      <c r="D9" s="221" t="s">
        <v>205</v>
      </c>
      <c r="E9" s="220">
        <f t="shared" ref="E9" si="6">IF(D9="Y", 2, 0)</f>
        <v>0</v>
      </c>
      <c r="F9" s="222" t="s">
        <v>205</v>
      </c>
      <c r="G9" s="220">
        <f t="shared" si="4"/>
        <v>0</v>
      </c>
      <c r="H9" s="223" t="s">
        <v>205</v>
      </c>
      <c r="I9" s="220">
        <f t="shared" si="4"/>
        <v>0</v>
      </c>
      <c r="J9" s="224" t="s">
        <v>205</v>
      </c>
      <c r="K9" s="225">
        <f t="shared" si="4"/>
        <v>0</v>
      </c>
      <c r="L9" s="89"/>
      <c r="M9" s="89"/>
    </row>
    <row r="10" spans="1:13" x14ac:dyDescent="0.2">
      <c r="A10" s="102" t="s">
        <v>266</v>
      </c>
      <c r="B10" s="219" t="s">
        <v>205</v>
      </c>
      <c r="C10" s="220">
        <f>IF(B10="Y", 1, 0)</f>
        <v>0</v>
      </c>
      <c r="D10" s="221" t="s">
        <v>205</v>
      </c>
      <c r="E10" s="220">
        <f>IF(D10="Y", 1, 0)</f>
        <v>0</v>
      </c>
      <c r="F10" s="222" t="s">
        <v>205</v>
      </c>
      <c r="G10" s="220">
        <f>IF(F10="Y", 1, 0)</f>
        <v>0</v>
      </c>
      <c r="H10" s="223" t="s">
        <v>205</v>
      </c>
      <c r="I10" s="220">
        <f>IF(H10="Y", 1, 0)</f>
        <v>0</v>
      </c>
      <c r="J10" s="224" t="s">
        <v>205</v>
      </c>
      <c r="K10" s="225">
        <f>IF(J10="Y", 1, 0)</f>
        <v>0</v>
      </c>
      <c r="L10" s="89"/>
      <c r="M10" s="89"/>
    </row>
    <row r="11" spans="1:13" x14ac:dyDescent="0.2">
      <c r="A11" s="100" t="s">
        <v>404</v>
      </c>
      <c r="B11" s="219"/>
      <c r="C11" s="220"/>
      <c r="D11" s="221"/>
      <c r="E11" s="220"/>
      <c r="F11" s="222"/>
      <c r="G11" s="220"/>
      <c r="H11" s="223"/>
      <c r="I11" s="220"/>
      <c r="J11" s="224"/>
      <c r="K11" s="225"/>
      <c r="L11" s="89"/>
      <c r="M11" s="89"/>
    </row>
    <row r="12" spans="1:13" x14ac:dyDescent="0.2">
      <c r="A12" s="101" t="s">
        <v>267</v>
      </c>
      <c r="B12" s="219" t="s">
        <v>205</v>
      </c>
      <c r="C12" s="220">
        <f>IF(B12="Y", -1, 0)</f>
        <v>0</v>
      </c>
      <c r="D12" s="221" t="s">
        <v>205</v>
      </c>
      <c r="E12" s="220">
        <f>IF(D12="Y", -1, 0)</f>
        <v>0</v>
      </c>
      <c r="F12" s="222" t="s">
        <v>205</v>
      </c>
      <c r="G12" s="220">
        <f>IF(F12="Y", -1, 0)</f>
        <v>0</v>
      </c>
      <c r="H12" s="223" t="s">
        <v>205</v>
      </c>
      <c r="I12" s="220">
        <f>IF(H12="Y", -1, 0)</f>
        <v>0</v>
      </c>
      <c r="J12" s="224" t="s">
        <v>205</v>
      </c>
      <c r="K12" s="225">
        <f>IF(J12="Y", 1, 0)</f>
        <v>0</v>
      </c>
      <c r="L12" s="89"/>
      <c r="M12" s="89"/>
    </row>
    <row r="13" spans="1:13" ht="13.5" thickBot="1" x14ac:dyDescent="0.25">
      <c r="A13" s="103" t="s">
        <v>268</v>
      </c>
      <c r="B13" s="226" t="s">
        <v>205</v>
      </c>
      <c r="C13" s="227">
        <f t="shared" ref="C13" si="7">IF(B13="Y", 2, 0)</f>
        <v>0</v>
      </c>
      <c r="D13" s="228" t="s">
        <v>205</v>
      </c>
      <c r="E13" s="227">
        <f t="shared" ref="E13" si="8">IF(D13="Y", 2, 0)</f>
        <v>0</v>
      </c>
      <c r="F13" s="229" t="s">
        <v>205</v>
      </c>
      <c r="G13" s="227">
        <f t="shared" ref="G13" si="9">IF(F13="Y", 2, 0)</f>
        <v>0</v>
      </c>
      <c r="H13" s="230" t="s">
        <v>205</v>
      </c>
      <c r="I13" s="227">
        <f t="shared" ref="I13" si="10">IF(H13="Y", 2, 0)</f>
        <v>0</v>
      </c>
      <c r="J13" s="231" t="s">
        <v>205</v>
      </c>
      <c r="K13" s="232">
        <f t="shared" ref="K13" si="11">IF(J13="Y", 2, 0)</f>
        <v>0</v>
      </c>
      <c r="L13" s="89"/>
      <c r="M13" s="89"/>
    </row>
    <row r="14" spans="1:13" ht="13.5" thickBot="1" x14ac:dyDescent="0.25">
      <c r="A14" s="87" t="s">
        <v>269</v>
      </c>
      <c r="B14" s="233"/>
      <c r="D14" s="234"/>
      <c r="F14" s="235"/>
      <c r="H14" s="236"/>
      <c r="J14" s="237"/>
      <c r="L14" s="89"/>
      <c r="M14" s="89"/>
    </row>
    <row r="15" spans="1:13" x14ac:dyDescent="0.2">
      <c r="A15" s="90" t="s">
        <v>270</v>
      </c>
      <c r="B15" s="212" t="s">
        <v>205</v>
      </c>
      <c r="C15" s="213">
        <f>IF(B15="Y", -1, 0)</f>
        <v>0</v>
      </c>
      <c r="D15" s="214" t="s">
        <v>205</v>
      </c>
      <c r="E15" s="213">
        <f>IF(D15="Y", -1, 0)</f>
        <v>0</v>
      </c>
      <c r="F15" s="215" t="s">
        <v>205</v>
      </c>
      <c r="G15" s="213">
        <f>IF(F15="Y", -1, 0)</f>
        <v>0</v>
      </c>
      <c r="H15" s="216" t="s">
        <v>205</v>
      </c>
      <c r="I15" s="213">
        <f>IF(H15="Y", -1, 0)</f>
        <v>0</v>
      </c>
      <c r="J15" s="217" t="s">
        <v>205</v>
      </c>
      <c r="K15" s="218">
        <f>IF(J15="Y", -1, 0)</f>
        <v>0</v>
      </c>
      <c r="L15" s="89"/>
      <c r="M15" s="89"/>
    </row>
    <row r="16" spans="1:13" x14ac:dyDescent="0.2">
      <c r="A16" s="100" t="s">
        <v>271</v>
      </c>
      <c r="B16" s="219" t="s">
        <v>205</v>
      </c>
      <c r="C16" s="220">
        <f>IF(B16="Y", 2, 0)</f>
        <v>0</v>
      </c>
      <c r="D16" s="221" t="s">
        <v>205</v>
      </c>
      <c r="E16" s="220">
        <f>IF(D16="Y", 2, 0)</f>
        <v>0</v>
      </c>
      <c r="F16" s="222" t="s">
        <v>205</v>
      </c>
      <c r="G16" s="220">
        <f>IF(F16="Y", 2, 0)</f>
        <v>0</v>
      </c>
      <c r="H16" s="223" t="s">
        <v>205</v>
      </c>
      <c r="I16" s="220">
        <f>IF(H16="Y", 2, 0)</f>
        <v>0</v>
      </c>
      <c r="J16" s="224" t="s">
        <v>205</v>
      </c>
      <c r="K16" s="225">
        <f>IF(J16="Y", 2, 0)</f>
        <v>0</v>
      </c>
      <c r="L16" s="89"/>
      <c r="M16" s="89"/>
    </row>
    <row r="17" spans="1:13" x14ac:dyDescent="0.2">
      <c r="A17" s="100" t="s">
        <v>272</v>
      </c>
      <c r="B17" s="219" t="s">
        <v>205</v>
      </c>
      <c r="C17" s="220">
        <f>IF(B17="Y", 2, 0)</f>
        <v>0</v>
      </c>
      <c r="D17" s="221" t="s">
        <v>205</v>
      </c>
      <c r="E17" s="220">
        <f>IF(D17="Y", 2, 0)</f>
        <v>0</v>
      </c>
      <c r="F17" s="222" t="s">
        <v>205</v>
      </c>
      <c r="G17" s="220">
        <f t="shared" ref="G17" si="12">IF(F17="Y", 1, 0)</f>
        <v>0</v>
      </c>
      <c r="H17" s="223" t="s">
        <v>205</v>
      </c>
      <c r="I17" s="220">
        <f t="shared" ref="I17" si="13">IF(H17="Y", 1, 0)</f>
        <v>0</v>
      </c>
      <c r="J17" s="224" t="s">
        <v>205</v>
      </c>
      <c r="K17" s="225">
        <f>IF(J17="Y", -1, 0)</f>
        <v>0</v>
      </c>
      <c r="L17" s="89"/>
      <c r="M17" s="89"/>
    </row>
    <row r="18" spans="1:13" x14ac:dyDescent="0.2">
      <c r="A18" s="100" t="s">
        <v>273</v>
      </c>
      <c r="B18" s="219" t="s">
        <v>205</v>
      </c>
      <c r="C18" s="220">
        <f>IF(B18="Y", -1, 0)</f>
        <v>0</v>
      </c>
      <c r="D18" s="221" t="s">
        <v>205</v>
      </c>
      <c r="E18" s="220">
        <f>IF(D18="Y", -1, 0)</f>
        <v>0</v>
      </c>
      <c r="F18" s="222" t="s">
        <v>205</v>
      </c>
      <c r="G18" s="220">
        <f>IF(F18="Y", -1, 0)</f>
        <v>0</v>
      </c>
      <c r="H18" s="223" t="s">
        <v>205</v>
      </c>
      <c r="I18" s="220">
        <f>IF(H18="Y", -1, 0)</f>
        <v>0</v>
      </c>
      <c r="J18" s="224" t="s">
        <v>205</v>
      </c>
      <c r="K18" s="225">
        <f>IF(J18="Y", 2, 0)</f>
        <v>0</v>
      </c>
      <c r="L18" s="89"/>
      <c r="M18" s="89"/>
    </row>
    <row r="19" spans="1:13" x14ac:dyDescent="0.2">
      <c r="A19" s="100" t="s">
        <v>274</v>
      </c>
      <c r="B19" s="219" t="s">
        <v>205</v>
      </c>
      <c r="C19" s="220">
        <f>IF(B19="Y", 2, 0)</f>
        <v>0</v>
      </c>
      <c r="D19" s="221" t="s">
        <v>205</v>
      </c>
      <c r="E19" s="220">
        <f>IF(D19="Y", 2, 0)</f>
        <v>0</v>
      </c>
      <c r="F19" s="222" t="s">
        <v>205</v>
      </c>
      <c r="G19" s="220">
        <f>IF(F19="Y", 2, 0)</f>
        <v>0</v>
      </c>
      <c r="H19" s="223" t="s">
        <v>205</v>
      </c>
      <c r="I19" s="220">
        <f>IF(H19="Y", 2, 0)</f>
        <v>0</v>
      </c>
      <c r="J19" s="224" t="s">
        <v>205</v>
      </c>
      <c r="K19" s="225">
        <f>IF(J19="Y", 1, 0)</f>
        <v>0</v>
      </c>
      <c r="L19" s="89"/>
      <c r="M19" s="89"/>
    </row>
    <row r="20" spans="1:13" x14ac:dyDescent="0.2">
      <c r="A20" s="100" t="s">
        <v>275</v>
      </c>
      <c r="B20" s="219" t="s">
        <v>205</v>
      </c>
      <c r="C20" s="220">
        <f>IF(B20="Y", 2, 0)</f>
        <v>0</v>
      </c>
      <c r="D20" s="221" t="s">
        <v>205</v>
      </c>
      <c r="E20" s="220">
        <f>IF(D20="Y", 2, 0)</f>
        <v>0</v>
      </c>
      <c r="F20" s="222" t="s">
        <v>205</v>
      </c>
      <c r="G20" s="220">
        <f>IF(F20="Y", 2, 0)</f>
        <v>0</v>
      </c>
      <c r="H20" s="223" t="s">
        <v>205</v>
      </c>
      <c r="I20" s="220">
        <f>IF(H20="Y", 2, 0)</f>
        <v>0</v>
      </c>
      <c r="J20" s="224" t="s">
        <v>205</v>
      </c>
      <c r="K20" s="225">
        <f>IF(J20="Y", 2, 0)</f>
        <v>0</v>
      </c>
      <c r="L20" s="89"/>
      <c r="M20" s="89"/>
    </row>
    <row r="21" spans="1:13" ht="13.5" thickBot="1" x14ac:dyDescent="0.25">
      <c r="A21" s="110" t="s">
        <v>276</v>
      </c>
      <c r="B21" s="226" t="s">
        <v>205</v>
      </c>
      <c r="C21" s="227">
        <f>IF(B21="Y", 2, 0)</f>
        <v>0</v>
      </c>
      <c r="D21" s="228" t="s">
        <v>205</v>
      </c>
      <c r="E21" s="227">
        <f>IF(D21="Y", 2, 0)</f>
        <v>0</v>
      </c>
      <c r="F21" s="229" t="s">
        <v>205</v>
      </c>
      <c r="G21" s="227">
        <f>IF(F21="Y", 2, 0)</f>
        <v>0</v>
      </c>
      <c r="H21" s="230" t="s">
        <v>205</v>
      </c>
      <c r="I21" s="227">
        <f>IF(H21="Y", 2, 0)</f>
        <v>0</v>
      </c>
      <c r="J21" s="231" t="s">
        <v>205</v>
      </c>
      <c r="K21" s="232">
        <f>IF(J21="Y", 1, 0)</f>
        <v>0</v>
      </c>
      <c r="L21" s="89"/>
      <c r="M21" s="89"/>
    </row>
    <row r="22" spans="1:13" ht="13.5" thickBot="1" x14ac:dyDescent="0.25">
      <c r="A22" s="87" t="s">
        <v>277</v>
      </c>
      <c r="F22" s="235"/>
      <c r="H22" s="236"/>
      <c r="J22" s="237"/>
      <c r="L22" s="89"/>
      <c r="M22" s="89"/>
    </row>
    <row r="23" spans="1:13" x14ac:dyDescent="0.2">
      <c r="A23" s="90" t="s">
        <v>278</v>
      </c>
      <c r="B23" s="212" t="s">
        <v>205</v>
      </c>
      <c r="C23" s="213">
        <f>IF(B23="Y", 1, 0)</f>
        <v>0</v>
      </c>
      <c r="D23" s="214" t="s">
        <v>205</v>
      </c>
      <c r="E23" s="213">
        <f>IF(D23="Y", 2, 0)</f>
        <v>0</v>
      </c>
      <c r="F23" s="215" t="s">
        <v>205</v>
      </c>
      <c r="G23" s="213">
        <f>IF(F23="Y", 1, 0)</f>
        <v>0</v>
      </c>
      <c r="H23" s="216" t="s">
        <v>205</v>
      </c>
      <c r="I23" s="213">
        <f>IF(H23="Y", 1, 0)</f>
        <v>0</v>
      </c>
      <c r="J23" s="217" t="s">
        <v>205</v>
      </c>
      <c r="K23" s="218">
        <f>IF(J23="Y", 1, 0)</f>
        <v>0</v>
      </c>
      <c r="L23" s="89"/>
      <c r="M23" s="89"/>
    </row>
    <row r="24" spans="1:13" x14ac:dyDescent="0.2">
      <c r="A24" s="100" t="s">
        <v>279</v>
      </c>
      <c r="B24" s="219" t="s">
        <v>205</v>
      </c>
      <c r="C24" s="220">
        <f>IF(B24="Y", 2, 0)</f>
        <v>0</v>
      </c>
      <c r="D24" s="221" t="s">
        <v>205</v>
      </c>
      <c r="E24" s="220">
        <f>IF(D24="Y", 2, 0)</f>
        <v>0</v>
      </c>
      <c r="F24" s="222" t="s">
        <v>205</v>
      </c>
      <c r="G24" s="220">
        <f>IF(F24="Y", -1, 0)</f>
        <v>0</v>
      </c>
      <c r="H24" s="223" t="s">
        <v>205</v>
      </c>
      <c r="I24" s="220">
        <f>IF(H24="Y", 1, 0)</f>
        <v>0</v>
      </c>
      <c r="J24" s="224" t="s">
        <v>205</v>
      </c>
      <c r="K24" s="225">
        <f>IF(J24="Y", -1, 0)</f>
        <v>0</v>
      </c>
      <c r="L24" s="89"/>
      <c r="M24" s="89"/>
    </row>
    <row r="25" spans="1:13" x14ac:dyDescent="0.2">
      <c r="A25" s="100" t="s">
        <v>280</v>
      </c>
      <c r="B25" s="219" t="s">
        <v>205</v>
      </c>
      <c r="C25" s="220">
        <f>IF(B25="Y", 1, 0)</f>
        <v>0</v>
      </c>
      <c r="D25" s="221" t="s">
        <v>205</v>
      </c>
      <c r="E25" s="220">
        <f>IF(D25="Y", 1, 0)</f>
        <v>0</v>
      </c>
      <c r="F25" s="222" t="s">
        <v>205</v>
      </c>
      <c r="G25" s="220">
        <f>IF(F25="Y", 1, 0)</f>
        <v>0</v>
      </c>
      <c r="H25" s="223" t="s">
        <v>205</v>
      </c>
      <c r="I25" s="220">
        <f>IF(H25="Y", 1, 0)</f>
        <v>0</v>
      </c>
      <c r="J25" s="224" t="s">
        <v>205</v>
      </c>
      <c r="K25" s="225">
        <f>IF(J25="Y", 1, 0)</f>
        <v>0</v>
      </c>
      <c r="L25" s="89"/>
      <c r="M25" s="89"/>
    </row>
    <row r="26" spans="1:13" x14ac:dyDescent="0.2">
      <c r="A26" s="100" t="s">
        <v>281</v>
      </c>
      <c r="B26" s="219" t="s">
        <v>205</v>
      </c>
      <c r="C26" s="220">
        <f>IF(B26="Y", 1, 0)</f>
        <v>0</v>
      </c>
      <c r="D26" s="221" t="s">
        <v>205</v>
      </c>
      <c r="E26" s="220">
        <f>IF(D26="Y", 1, 0)</f>
        <v>0</v>
      </c>
      <c r="F26" s="222" t="s">
        <v>205</v>
      </c>
      <c r="G26" s="220">
        <f>IF(F26="Y", 1, 0)</f>
        <v>0</v>
      </c>
      <c r="H26" s="223" t="s">
        <v>205</v>
      </c>
      <c r="I26" s="220">
        <f>IF(H26="Y", 1, 0)</f>
        <v>0</v>
      </c>
      <c r="J26" s="224" t="s">
        <v>205</v>
      </c>
      <c r="K26" s="225">
        <f>IF(J26="Y", -1, 0)</f>
        <v>0</v>
      </c>
      <c r="L26" s="89"/>
      <c r="M26" s="89"/>
    </row>
    <row r="27" spans="1:13" x14ac:dyDescent="0.2">
      <c r="A27" s="100" t="s">
        <v>282</v>
      </c>
      <c r="B27" s="219" t="s">
        <v>205</v>
      </c>
      <c r="C27" s="220">
        <f>IF(B27="Y", 1, 0)</f>
        <v>0</v>
      </c>
      <c r="D27" s="221" t="s">
        <v>205</v>
      </c>
      <c r="E27" s="220">
        <f>IF(D27="Y", 1, 0)</f>
        <v>0</v>
      </c>
      <c r="F27" s="222" t="s">
        <v>205</v>
      </c>
      <c r="G27" s="220">
        <f>IF(F27="Y", -1, 0)</f>
        <v>0</v>
      </c>
      <c r="H27" s="223" t="s">
        <v>205</v>
      </c>
      <c r="I27" s="220">
        <f>IF(H27="Y", -1, 0)</f>
        <v>0</v>
      </c>
      <c r="J27" s="224" t="s">
        <v>205</v>
      </c>
      <c r="K27" s="225">
        <f>IF(J27="Y", -1, 0)</f>
        <v>0</v>
      </c>
      <c r="L27" s="89"/>
      <c r="M27" s="89"/>
    </row>
    <row r="28" spans="1:13" x14ac:dyDescent="0.2">
      <c r="A28" s="100" t="s">
        <v>283</v>
      </c>
      <c r="B28" s="219" t="s">
        <v>205</v>
      </c>
      <c r="C28" s="220">
        <f>IF(B28="Y", 1, 0)</f>
        <v>0</v>
      </c>
      <c r="D28" s="221" t="s">
        <v>205</v>
      </c>
      <c r="E28" s="220">
        <f>IF(D28="Y", 1, 0)</f>
        <v>0</v>
      </c>
      <c r="F28" s="222" t="s">
        <v>205</v>
      </c>
      <c r="G28" s="220">
        <f>IF(F28="Y", 1, 0)</f>
        <v>0</v>
      </c>
      <c r="H28" s="223" t="s">
        <v>205</v>
      </c>
      <c r="I28" s="220">
        <f>IF(H28="Y", 1, 0)</f>
        <v>0</v>
      </c>
      <c r="J28" s="224" t="s">
        <v>205</v>
      </c>
      <c r="K28" s="225">
        <f>IF(J28="Y", 1, 0)</f>
        <v>0</v>
      </c>
      <c r="L28" s="89"/>
      <c r="M28" s="89"/>
    </row>
    <row r="29" spans="1:13" x14ac:dyDescent="0.2">
      <c r="A29" s="100" t="s">
        <v>284</v>
      </c>
      <c r="B29" s="219" t="s">
        <v>205</v>
      </c>
      <c r="C29" s="220">
        <f>IF(B29="Y", 2, 0)</f>
        <v>0</v>
      </c>
      <c r="D29" s="221" t="s">
        <v>205</v>
      </c>
      <c r="E29" s="220">
        <f>IF(D29="Y", 2, 0)</f>
        <v>0</v>
      </c>
      <c r="F29" s="222" t="s">
        <v>205</v>
      </c>
      <c r="G29" s="220">
        <f>IF(F29="Y", 2, 0)</f>
        <v>0</v>
      </c>
      <c r="H29" s="223" t="s">
        <v>205</v>
      </c>
      <c r="I29" s="220">
        <f>IF(H29="Y", 2, 0)</f>
        <v>0</v>
      </c>
      <c r="J29" s="224" t="s">
        <v>205</v>
      </c>
      <c r="K29" s="225">
        <f>IF(J29="Y", 2, 0)</f>
        <v>0</v>
      </c>
      <c r="L29" s="89"/>
      <c r="M29" s="89"/>
    </row>
    <row r="30" spans="1:13" x14ac:dyDescent="0.2">
      <c r="A30" s="100" t="s">
        <v>285</v>
      </c>
      <c r="B30" s="219" t="s">
        <v>205</v>
      </c>
      <c r="C30" s="220">
        <f>IF(B30="Y", 2, 0)</f>
        <v>0</v>
      </c>
      <c r="D30" s="221" t="s">
        <v>205</v>
      </c>
      <c r="E30" s="220">
        <f>IF(D30="Y", 2, 0)</f>
        <v>0</v>
      </c>
      <c r="F30" s="222" t="s">
        <v>205</v>
      </c>
      <c r="G30" s="220">
        <f>IF(F30="Y", 1, 0)</f>
        <v>0</v>
      </c>
      <c r="H30" s="223" t="s">
        <v>205</v>
      </c>
      <c r="I30" s="220">
        <f>IF(H30="Y", 1, 0)</f>
        <v>0</v>
      </c>
      <c r="J30" s="224" t="s">
        <v>205</v>
      </c>
      <c r="K30" s="225">
        <f>IF(J30="Y", 2, 0)</f>
        <v>0</v>
      </c>
      <c r="L30" s="89"/>
      <c r="M30" s="89"/>
    </row>
    <row r="31" spans="1:13" x14ac:dyDescent="0.2">
      <c r="A31" s="100" t="s">
        <v>286</v>
      </c>
      <c r="B31" s="219" t="s">
        <v>205</v>
      </c>
      <c r="C31" s="220">
        <f>IF(B31="Y", 1, 0)</f>
        <v>0</v>
      </c>
      <c r="D31" s="221" t="s">
        <v>205</v>
      </c>
      <c r="E31" s="220">
        <f>IF(D31="Y", 2, 0)</f>
        <v>0</v>
      </c>
      <c r="F31" s="222" t="s">
        <v>205</v>
      </c>
      <c r="G31" s="220">
        <f>IF(F31="Y", 2, 0)</f>
        <v>0</v>
      </c>
      <c r="H31" s="223" t="s">
        <v>205</v>
      </c>
      <c r="I31" s="220">
        <f>IF(H31="Y", 2, 0)</f>
        <v>0</v>
      </c>
      <c r="J31" s="224" t="s">
        <v>205</v>
      </c>
      <c r="K31" s="225">
        <f>IF(J31="Y", 1, 0)</f>
        <v>0</v>
      </c>
      <c r="L31" s="89"/>
      <c r="M31" s="89"/>
    </row>
    <row r="32" spans="1:13" ht="13.5" thickBot="1" x14ac:dyDescent="0.25">
      <c r="A32" s="110" t="s">
        <v>287</v>
      </c>
      <c r="B32" s="226" t="s">
        <v>205</v>
      </c>
      <c r="C32" s="227">
        <f>IF(B32="Y", -1, 0)</f>
        <v>0</v>
      </c>
      <c r="D32" s="228" t="s">
        <v>205</v>
      </c>
      <c r="E32" s="227">
        <f>IF(D32="Y", -1, 0)</f>
        <v>0</v>
      </c>
      <c r="F32" s="229" t="s">
        <v>205</v>
      </c>
      <c r="G32" s="227">
        <f>IF(F32="Y", 1, 0)</f>
        <v>0</v>
      </c>
      <c r="H32" s="230" t="s">
        <v>205</v>
      </c>
      <c r="I32" s="227">
        <f>IF(H32="Y", 1, 0)</f>
        <v>0</v>
      </c>
      <c r="J32" s="231" t="s">
        <v>205</v>
      </c>
      <c r="K32" s="232">
        <f>IF(J32="Y", 1, 0)</f>
        <v>0</v>
      </c>
      <c r="L32" s="89"/>
      <c r="M32" s="89"/>
    </row>
    <row r="33" spans="1:13" ht="13.5" thickBot="1" x14ac:dyDescent="0.25">
      <c r="A33" s="87" t="s">
        <v>288</v>
      </c>
      <c r="B33" s="238"/>
      <c r="D33" s="239"/>
      <c r="F33" s="240"/>
      <c r="H33" s="241"/>
      <c r="J33" s="242"/>
      <c r="L33" s="89"/>
      <c r="M33" s="89"/>
    </row>
    <row r="34" spans="1:13" x14ac:dyDescent="0.2">
      <c r="A34" s="113" t="s">
        <v>289</v>
      </c>
      <c r="B34" s="212"/>
      <c r="C34" s="213"/>
      <c r="D34" s="214"/>
      <c r="E34" s="213"/>
      <c r="F34" s="215"/>
      <c r="G34" s="213"/>
      <c r="H34" s="216"/>
      <c r="I34" s="213"/>
      <c r="J34" s="217"/>
      <c r="K34" s="218"/>
      <c r="L34" s="89"/>
      <c r="M34" s="89"/>
    </row>
    <row r="35" spans="1:13" x14ac:dyDescent="0.2">
      <c r="A35" s="101" t="s">
        <v>290</v>
      </c>
      <c r="B35" s="219" t="s">
        <v>205</v>
      </c>
      <c r="C35" s="220">
        <f>IF(B35="Y", 1, 0)</f>
        <v>0</v>
      </c>
      <c r="D35" s="221" t="s">
        <v>205</v>
      </c>
      <c r="E35" s="220">
        <f>IF(D35="Y", 1, 0)</f>
        <v>0</v>
      </c>
      <c r="F35" s="222" t="s">
        <v>205</v>
      </c>
      <c r="G35" s="220">
        <f>IF(F35="Y", 1, 0)</f>
        <v>0</v>
      </c>
      <c r="H35" s="223" t="s">
        <v>205</v>
      </c>
      <c r="I35" s="220">
        <f>IF(H35="Y", 1, 0)</f>
        <v>0</v>
      </c>
      <c r="J35" s="224" t="s">
        <v>205</v>
      </c>
      <c r="K35" s="225">
        <f>IF(J35="Y", -1, 0)</f>
        <v>0</v>
      </c>
      <c r="L35" s="89"/>
      <c r="M35" s="89"/>
    </row>
    <row r="36" spans="1:13" x14ac:dyDescent="0.2">
      <c r="A36" s="101" t="s">
        <v>291</v>
      </c>
      <c r="B36" s="219" t="s">
        <v>205</v>
      </c>
      <c r="C36" s="220">
        <f>IF(B36="Y", 2, 0)</f>
        <v>0</v>
      </c>
      <c r="D36" s="221" t="s">
        <v>205</v>
      </c>
      <c r="E36" s="220">
        <f>IF(D36="Y", 2, 0)</f>
        <v>0</v>
      </c>
      <c r="F36" s="222" t="s">
        <v>205</v>
      </c>
      <c r="G36" s="220">
        <f>IF(F36="Y", 2, 0)</f>
        <v>0</v>
      </c>
      <c r="H36" s="223" t="s">
        <v>205</v>
      </c>
      <c r="I36" s="220">
        <f>IF(H36="Y", 2, 0)</f>
        <v>0</v>
      </c>
      <c r="J36" s="224" t="s">
        <v>205</v>
      </c>
      <c r="K36" s="225">
        <f>IF(J36="Y", -1, 0)</f>
        <v>0</v>
      </c>
      <c r="L36" s="89"/>
      <c r="M36" s="89"/>
    </row>
    <row r="37" spans="1:13" x14ac:dyDescent="0.2">
      <c r="A37" s="101" t="s">
        <v>292</v>
      </c>
      <c r="B37" s="219" t="s">
        <v>205</v>
      </c>
      <c r="C37" s="220">
        <f>IF(B37="Y", 1, 0)</f>
        <v>0</v>
      </c>
      <c r="D37" s="221" t="s">
        <v>205</v>
      </c>
      <c r="E37" s="220">
        <f>IF(D37="Y", 1, 0)</f>
        <v>0</v>
      </c>
      <c r="F37" s="222" t="s">
        <v>205</v>
      </c>
      <c r="G37" s="220">
        <f>IF(F37="Y", 2, 0)</f>
        <v>0</v>
      </c>
      <c r="H37" s="223" t="s">
        <v>205</v>
      </c>
      <c r="I37" s="220">
        <f>IF(H37="Y", 2, 0)</f>
        <v>0</v>
      </c>
      <c r="J37" s="224" t="s">
        <v>205</v>
      </c>
      <c r="K37" s="225">
        <f>IF(J37="Y", 2, 0)</f>
        <v>0</v>
      </c>
      <c r="L37" s="89"/>
      <c r="M37" s="89"/>
    </row>
    <row r="38" spans="1:13" x14ac:dyDescent="0.2">
      <c r="A38" s="101" t="s">
        <v>293</v>
      </c>
      <c r="B38" s="219" t="s">
        <v>205</v>
      </c>
      <c r="C38" s="220">
        <f>IF(B38="Y", 1, 0)</f>
        <v>0</v>
      </c>
      <c r="D38" s="221" t="s">
        <v>205</v>
      </c>
      <c r="E38" s="220">
        <f>IF(D38="Y", 1, 0)</f>
        <v>0</v>
      </c>
      <c r="F38" s="222" t="s">
        <v>205</v>
      </c>
      <c r="G38" s="220">
        <f>IF(F38="Y", 1, 0)</f>
        <v>0</v>
      </c>
      <c r="H38" s="223" t="s">
        <v>205</v>
      </c>
      <c r="I38" s="220">
        <f>IF(H38="Y", 1, 0)</f>
        <v>0</v>
      </c>
      <c r="J38" s="224" t="s">
        <v>205</v>
      </c>
      <c r="K38" s="225">
        <f>IF(J38="Y", 2, 0)</f>
        <v>0</v>
      </c>
      <c r="L38" s="89"/>
      <c r="M38" s="89"/>
    </row>
    <row r="39" spans="1:13" ht="13.5" thickBot="1" x14ac:dyDescent="0.25">
      <c r="A39" s="114" t="s">
        <v>294</v>
      </c>
      <c r="B39" s="243" t="s">
        <v>205</v>
      </c>
      <c r="C39" s="244">
        <f>IF(B39="Y", -1, 0)</f>
        <v>0</v>
      </c>
      <c r="D39" s="245" t="s">
        <v>205</v>
      </c>
      <c r="E39" s="244">
        <f>IF(D39="Y", -1, 0)</f>
        <v>0</v>
      </c>
      <c r="F39" s="246" t="s">
        <v>205</v>
      </c>
      <c r="G39" s="244">
        <f>IF(F39="Y", -1, 0)</f>
        <v>0</v>
      </c>
      <c r="H39" s="247" t="s">
        <v>205</v>
      </c>
      <c r="I39" s="244">
        <f>IF(H39="Y", -1, 0)</f>
        <v>0</v>
      </c>
      <c r="J39" s="248" t="s">
        <v>205</v>
      </c>
      <c r="K39" s="249">
        <f>IF(J39="Y", 1, 0)</f>
        <v>0</v>
      </c>
      <c r="L39" s="89"/>
      <c r="M39" s="89"/>
    </row>
    <row r="40" spans="1:13" ht="13.5" thickTop="1" x14ac:dyDescent="0.2">
      <c r="A40" s="118" t="s">
        <v>295</v>
      </c>
      <c r="B40" s="250" t="s">
        <v>205</v>
      </c>
      <c r="C40" s="251">
        <f>IF(B40="Y", 1, 0)</f>
        <v>0</v>
      </c>
      <c r="D40" s="252" t="s">
        <v>205</v>
      </c>
      <c r="E40" s="251">
        <f>IF(D40="Y", 1, 0)</f>
        <v>0</v>
      </c>
      <c r="F40" s="253" t="s">
        <v>205</v>
      </c>
      <c r="G40" s="251">
        <f>IF(F40="Y", 1, 0)</f>
        <v>0</v>
      </c>
      <c r="H40" s="254" t="s">
        <v>205</v>
      </c>
      <c r="I40" s="251">
        <f>IF(H40="Y", 1, 0)</f>
        <v>0</v>
      </c>
      <c r="J40" s="255" t="s">
        <v>205</v>
      </c>
      <c r="K40" s="256">
        <f>IF(J40="Y", 2, 0)</f>
        <v>0</v>
      </c>
      <c r="L40" s="89"/>
      <c r="M40" s="89"/>
    </row>
    <row r="41" spans="1:13" ht="13.5" thickBot="1" x14ac:dyDescent="0.25">
      <c r="A41" s="122" t="s">
        <v>296</v>
      </c>
      <c r="B41" s="226" t="s">
        <v>205</v>
      </c>
      <c r="C41" s="227">
        <f>IF(B41="Y", -1, 0)</f>
        <v>0</v>
      </c>
      <c r="D41" s="228" t="s">
        <v>205</v>
      </c>
      <c r="E41" s="227">
        <f>IF(D41="Y", -1, 0)</f>
        <v>0</v>
      </c>
      <c r="F41" s="229" t="s">
        <v>205</v>
      </c>
      <c r="G41" s="227">
        <f>IF(F41="Y", 1, 0)</f>
        <v>0</v>
      </c>
      <c r="H41" s="230" t="s">
        <v>205</v>
      </c>
      <c r="I41" s="227">
        <f>IF(H41="Y", 1, 0)</f>
        <v>0</v>
      </c>
      <c r="J41" s="231" t="s">
        <v>205</v>
      </c>
      <c r="K41" s="232">
        <f>IF(J41="Y", 2, 0)</f>
        <v>0</v>
      </c>
      <c r="L41" s="89"/>
      <c r="M41" s="89"/>
    </row>
    <row r="42" spans="1:13" ht="13.5" thickBot="1" x14ac:dyDescent="0.25">
      <c r="A42" s="87" t="s">
        <v>297</v>
      </c>
      <c r="B42" s="233"/>
      <c r="D42" s="234"/>
      <c r="F42" s="235"/>
      <c r="H42" s="236"/>
      <c r="J42" s="237"/>
      <c r="L42" s="89"/>
      <c r="M42" s="89"/>
    </row>
    <row r="43" spans="1:13" x14ac:dyDescent="0.2">
      <c r="A43" s="113" t="s">
        <v>298</v>
      </c>
      <c r="B43" s="212" t="s">
        <v>205</v>
      </c>
      <c r="C43" s="213">
        <f>IF(B43="Y", 2, 0)</f>
        <v>0</v>
      </c>
      <c r="D43" s="214" t="s">
        <v>205</v>
      </c>
      <c r="E43" s="213">
        <f>IF(D43="Y", 1, 0)</f>
        <v>0</v>
      </c>
      <c r="F43" s="215" t="s">
        <v>205</v>
      </c>
      <c r="G43" s="213">
        <f>IF(F43="Y", 2, 0)</f>
        <v>0</v>
      </c>
      <c r="H43" s="216" t="s">
        <v>205</v>
      </c>
      <c r="I43" s="213">
        <f>IF(H43="Y", 1, 0)</f>
        <v>0</v>
      </c>
      <c r="J43" s="217" t="s">
        <v>205</v>
      </c>
      <c r="K43" s="218">
        <f>IF(J43="Y", 1, 0)</f>
        <v>0</v>
      </c>
      <c r="L43" s="89"/>
      <c r="M43" s="89"/>
    </row>
    <row r="44" spans="1:13" x14ac:dyDescent="0.2">
      <c r="A44" s="102" t="s">
        <v>299</v>
      </c>
      <c r="B44" s="219" t="s">
        <v>205</v>
      </c>
      <c r="C44" s="220">
        <f>IF(B44="Y", 2, 0)</f>
        <v>0</v>
      </c>
      <c r="D44" s="221" t="s">
        <v>205</v>
      </c>
      <c r="E44" s="220">
        <f>IF(D44="Y", 2, 0)</f>
        <v>0</v>
      </c>
      <c r="F44" s="222" t="s">
        <v>205</v>
      </c>
      <c r="G44" s="220">
        <f>IF(F44="Y", 2, 0)</f>
        <v>0</v>
      </c>
      <c r="H44" s="223" t="s">
        <v>205</v>
      </c>
      <c r="I44" s="220">
        <f>IF(H44="Y", 2, 0)</f>
        <v>0</v>
      </c>
      <c r="J44" s="224" t="s">
        <v>205</v>
      </c>
      <c r="K44" s="225">
        <f>IF(J44="Y", 2, 0)</f>
        <v>0</v>
      </c>
      <c r="L44" s="89"/>
      <c r="M44" s="89"/>
    </row>
    <row r="45" spans="1:13" x14ac:dyDescent="0.2">
      <c r="A45" s="102" t="s">
        <v>295</v>
      </c>
      <c r="B45" s="219" t="s">
        <v>205</v>
      </c>
      <c r="C45" s="220">
        <f>IF(B45="Y", 1, 0)</f>
        <v>0</v>
      </c>
      <c r="D45" s="221" t="s">
        <v>205</v>
      </c>
      <c r="E45" s="220">
        <f>IF(D45="Y", 1, 0)</f>
        <v>0</v>
      </c>
      <c r="F45" s="222" t="s">
        <v>205</v>
      </c>
      <c r="G45" s="220">
        <f>IF(F45="Y", 1, 0)</f>
        <v>0</v>
      </c>
      <c r="H45" s="223" t="s">
        <v>205</v>
      </c>
      <c r="I45" s="220">
        <f>IF(H45="Y", 1, 0)</f>
        <v>0</v>
      </c>
      <c r="J45" s="224" t="s">
        <v>205</v>
      </c>
      <c r="K45" s="225">
        <f>IF(J45="Y", 2, 0)</f>
        <v>0</v>
      </c>
      <c r="L45" s="89"/>
      <c r="M45" s="89"/>
    </row>
    <row r="46" spans="1:13" x14ac:dyDescent="0.2">
      <c r="A46" s="102" t="s">
        <v>300</v>
      </c>
      <c r="B46" s="219" t="s">
        <v>205</v>
      </c>
      <c r="C46" s="220">
        <f>IF(B46="Y", -1, 0)</f>
        <v>0</v>
      </c>
      <c r="D46" s="221" t="s">
        <v>205</v>
      </c>
      <c r="E46" s="220">
        <f>IF(D46="Y", -1, 0)</f>
        <v>0</v>
      </c>
      <c r="F46" s="222" t="s">
        <v>205</v>
      </c>
      <c r="G46" s="220">
        <f>IF(F46="Y", 1, 0)</f>
        <v>0</v>
      </c>
      <c r="H46" s="223" t="s">
        <v>205</v>
      </c>
      <c r="I46" s="220">
        <f>IF(H46="Y", 1, 0)</f>
        <v>0</v>
      </c>
      <c r="J46" s="224" t="s">
        <v>205</v>
      </c>
      <c r="K46" s="225">
        <f>IF(J46="Y", 2, 0)</f>
        <v>0</v>
      </c>
      <c r="L46" s="89"/>
      <c r="M46" s="89"/>
    </row>
    <row r="47" spans="1:13" x14ac:dyDescent="0.2">
      <c r="A47" s="102" t="s">
        <v>301</v>
      </c>
      <c r="B47" s="219" t="s">
        <v>205</v>
      </c>
      <c r="C47" s="220">
        <f>IF(B47="Y", 2, 0)</f>
        <v>0</v>
      </c>
      <c r="D47" s="221" t="s">
        <v>205</v>
      </c>
      <c r="E47" s="220">
        <f>IF(D47="Y", 2, 0)</f>
        <v>0</v>
      </c>
      <c r="F47" s="222" t="s">
        <v>205</v>
      </c>
      <c r="G47" s="220">
        <f>IF(F47="Y", 2, 0)</f>
        <v>0</v>
      </c>
      <c r="H47" s="223" t="s">
        <v>205</v>
      </c>
      <c r="I47" s="220">
        <f>IF(H47="Y", 2, 0)</f>
        <v>0</v>
      </c>
      <c r="J47" s="224" t="s">
        <v>205</v>
      </c>
      <c r="K47" s="225">
        <f>IF(J47="Y", -1, 0)</f>
        <v>0</v>
      </c>
      <c r="L47" s="89"/>
      <c r="M47" s="89"/>
    </row>
    <row r="48" spans="1:13" x14ac:dyDescent="0.2">
      <c r="A48" s="102" t="s">
        <v>302</v>
      </c>
      <c r="B48" s="219" t="s">
        <v>205</v>
      </c>
      <c r="C48" s="220">
        <f>IF(B48="Y", 1, 0)</f>
        <v>0</v>
      </c>
      <c r="D48" s="221" t="s">
        <v>205</v>
      </c>
      <c r="E48" s="220">
        <f>IF(D48="Y", -1, 0)</f>
        <v>0</v>
      </c>
      <c r="F48" s="222" t="s">
        <v>205</v>
      </c>
      <c r="G48" s="220">
        <f>IF(F48="Y", 1, 0)</f>
        <v>0</v>
      </c>
      <c r="H48" s="223" t="s">
        <v>205</v>
      </c>
      <c r="I48" s="220">
        <f>IF(H48="Y", -1, 0)</f>
        <v>0</v>
      </c>
      <c r="J48" s="224" t="s">
        <v>205</v>
      </c>
      <c r="K48" s="225">
        <f>IF(J48="Y", 1, 0)</f>
        <v>0</v>
      </c>
      <c r="L48" s="89"/>
      <c r="M48" s="89"/>
    </row>
    <row r="49" spans="1:13" x14ac:dyDescent="0.2">
      <c r="A49" s="102" t="s">
        <v>303</v>
      </c>
      <c r="B49" s="219" t="s">
        <v>205</v>
      </c>
      <c r="C49" s="220">
        <f>IF(B49="Y", 2, 0)</f>
        <v>0</v>
      </c>
      <c r="D49" s="221" t="s">
        <v>205</v>
      </c>
      <c r="E49" s="220">
        <f>IF(D49="Y", 2, 0)</f>
        <v>0</v>
      </c>
      <c r="F49" s="222" t="s">
        <v>205</v>
      </c>
      <c r="G49" s="220">
        <f>IF(F49="Y", 2, 0)</f>
        <v>0</v>
      </c>
      <c r="H49" s="223" t="s">
        <v>205</v>
      </c>
      <c r="I49" s="220">
        <f>IF(H49="Y", 2, 0)</f>
        <v>0</v>
      </c>
      <c r="J49" s="224" t="s">
        <v>205</v>
      </c>
      <c r="K49" s="225">
        <f>IF(J49="Y", -1, 0)</f>
        <v>0</v>
      </c>
      <c r="L49" s="89"/>
      <c r="M49" s="89"/>
    </row>
    <row r="50" spans="1:13" x14ac:dyDescent="0.2">
      <c r="A50" s="102" t="s">
        <v>304</v>
      </c>
      <c r="B50" s="219" t="s">
        <v>205</v>
      </c>
      <c r="C50" s="220">
        <f>IF(B50="Y", -1, 0)</f>
        <v>0</v>
      </c>
      <c r="D50" s="221" t="s">
        <v>205</v>
      </c>
      <c r="E50" s="220">
        <f>IF(D50="Y", -1, 0)</f>
        <v>0</v>
      </c>
      <c r="F50" s="222" t="s">
        <v>205</v>
      </c>
      <c r="G50" s="220">
        <f>IF(F50="Y", -1, 0)</f>
        <v>0</v>
      </c>
      <c r="H50" s="223" t="s">
        <v>205</v>
      </c>
      <c r="I50" s="220">
        <f>IF(H50="Y", -1, 0)</f>
        <v>0</v>
      </c>
      <c r="J50" s="224" t="s">
        <v>205</v>
      </c>
      <c r="K50" s="225">
        <f>IF(J50="Y", 1, 0)</f>
        <v>0</v>
      </c>
      <c r="L50" s="89"/>
      <c r="M50" s="89"/>
    </row>
    <row r="51" spans="1:13" ht="13.5" thickBot="1" x14ac:dyDescent="0.25">
      <c r="A51" s="122" t="s">
        <v>305</v>
      </c>
      <c r="B51" s="226" t="s">
        <v>205</v>
      </c>
      <c r="C51" s="227">
        <f>IF(B51="Y", 1, 0)</f>
        <v>0</v>
      </c>
      <c r="D51" s="228" t="s">
        <v>205</v>
      </c>
      <c r="E51" s="227">
        <f>IF(D51="Y", 2, 0)</f>
        <v>0</v>
      </c>
      <c r="F51" s="229" t="s">
        <v>205</v>
      </c>
      <c r="G51" s="227">
        <f>IF(F51="Y", 1, 0)</f>
        <v>0</v>
      </c>
      <c r="H51" s="230" t="s">
        <v>205</v>
      </c>
      <c r="I51" s="227">
        <f>IF(H51="Y", 2, 0)</f>
        <v>0</v>
      </c>
      <c r="J51" s="231" t="s">
        <v>205</v>
      </c>
      <c r="K51" s="232">
        <f>IF(J51="Y", 1, 0)</f>
        <v>0</v>
      </c>
      <c r="L51" s="89"/>
      <c r="M51" s="89"/>
    </row>
    <row r="52" spans="1:13" ht="13.5" thickBot="1" x14ac:dyDescent="0.25">
      <c r="A52" s="87" t="s">
        <v>306</v>
      </c>
      <c r="B52" s="233"/>
      <c r="D52" s="234"/>
      <c r="F52" s="235"/>
      <c r="H52" s="236"/>
      <c r="J52" s="237"/>
      <c r="L52" s="89"/>
      <c r="M52" s="89"/>
    </row>
    <row r="53" spans="1:13" x14ac:dyDescent="0.2">
      <c r="A53" s="113" t="s">
        <v>307</v>
      </c>
      <c r="B53" s="212" t="s">
        <v>205</v>
      </c>
      <c r="C53" s="213">
        <f>IF(B53="Y", 2, 0)</f>
        <v>0</v>
      </c>
      <c r="D53" s="214" t="s">
        <v>205</v>
      </c>
      <c r="E53" s="213">
        <f t="shared" ref="E53:E58" si="14">IF(D53="Y", 1, 0)</f>
        <v>0</v>
      </c>
      <c r="F53" s="215" t="s">
        <v>205</v>
      </c>
      <c r="G53" s="213">
        <f>IF(F53="Y", 2, 0)</f>
        <v>0</v>
      </c>
      <c r="H53" s="216" t="s">
        <v>205</v>
      </c>
      <c r="I53" s="213">
        <f>IF(H53="Y", 2, 0)</f>
        <v>0</v>
      </c>
      <c r="J53" s="217" t="s">
        <v>205</v>
      </c>
      <c r="K53" s="218">
        <f>IF(J53="Y", 1, 0)</f>
        <v>0</v>
      </c>
      <c r="L53" s="89"/>
      <c r="M53" s="89"/>
    </row>
    <row r="54" spans="1:13" x14ac:dyDescent="0.2">
      <c r="A54" s="102" t="s">
        <v>308</v>
      </c>
      <c r="B54" s="219" t="s">
        <v>205</v>
      </c>
      <c r="C54" s="220">
        <f>IF(B54="Y", 2, 0)</f>
        <v>0</v>
      </c>
      <c r="D54" s="221" t="s">
        <v>205</v>
      </c>
      <c r="E54" s="220">
        <f t="shared" si="14"/>
        <v>0</v>
      </c>
      <c r="F54" s="222" t="s">
        <v>205</v>
      </c>
      <c r="G54" s="220">
        <f>IF(F54="Y", 2, 0)</f>
        <v>0</v>
      </c>
      <c r="H54" s="223" t="s">
        <v>205</v>
      </c>
      <c r="I54" s="220">
        <f>IF(H54="Y", 1, 0)</f>
        <v>0</v>
      </c>
      <c r="J54" s="224" t="s">
        <v>205</v>
      </c>
      <c r="K54" s="225">
        <f>IF(J54="Y", 1, 0)</f>
        <v>0</v>
      </c>
      <c r="L54" s="89"/>
      <c r="M54" s="89"/>
    </row>
    <row r="55" spans="1:13" x14ac:dyDescent="0.2">
      <c r="A55" s="102" t="s">
        <v>309</v>
      </c>
      <c r="B55" s="219" t="s">
        <v>205</v>
      </c>
      <c r="C55" s="220">
        <f>IF(B55="Y", 2, 0)</f>
        <v>0</v>
      </c>
      <c r="D55" s="221" t="s">
        <v>205</v>
      </c>
      <c r="E55" s="220">
        <f t="shared" si="14"/>
        <v>0</v>
      </c>
      <c r="F55" s="222" t="s">
        <v>205</v>
      </c>
      <c r="G55" s="220">
        <f>IF(F55="Y", 2, 0)</f>
        <v>0</v>
      </c>
      <c r="H55" s="223" t="s">
        <v>205</v>
      </c>
      <c r="I55" s="220">
        <f>IF(H55="Y", 2, 0)</f>
        <v>0</v>
      </c>
      <c r="J55" s="224" t="s">
        <v>205</v>
      </c>
      <c r="K55" s="225">
        <f>IF(J55="Y", 2, 0)</f>
        <v>0</v>
      </c>
      <c r="L55" s="89"/>
      <c r="M55" s="89"/>
    </row>
    <row r="56" spans="1:13" x14ac:dyDescent="0.2">
      <c r="A56" s="102" t="s">
        <v>310</v>
      </c>
      <c r="B56" s="219" t="s">
        <v>205</v>
      </c>
      <c r="C56" s="220">
        <f>IF(B56="Y", 2, 0)</f>
        <v>0</v>
      </c>
      <c r="D56" s="221" t="s">
        <v>205</v>
      </c>
      <c r="E56" s="220">
        <f t="shared" si="14"/>
        <v>0</v>
      </c>
      <c r="F56" s="222" t="s">
        <v>205</v>
      </c>
      <c r="G56" s="220">
        <f>IF(F56="Y", 2, 0)</f>
        <v>0</v>
      </c>
      <c r="H56" s="223" t="s">
        <v>205</v>
      </c>
      <c r="I56" s="220">
        <f>IF(H56="Y", 1, 0)</f>
        <v>0</v>
      </c>
      <c r="J56" s="224" t="s">
        <v>205</v>
      </c>
      <c r="K56" s="225">
        <f>IF(J56="Y", -1, 0)</f>
        <v>0</v>
      </c>
      <c r="L56" s="89"/>
      <c r="M56" s="89"/>
    </row>
    <row r="57" spans="1:13" x14ac:dyDescent="0.2">
      <c r="A57" s="102" t="s">
        <v>311</v>
      </c>
      <c r="B57" s="219" t="s">
        <v>205</v>
      </c>
      <c r="C57" s="220">
        <f>IF(B57="Y", 2, 0)</f>
        <v>0</v>
      </c>
      <c r="D57" s="221" t="s">
        <v>205</v>
      </c>
      <c r="E57" s="220">
        <f t="shared" si="14"/>
        <v>0</v>
      </c>
      <c r="F57" s="222" t="s">
        <v>205</v>
      </c>
      <c r="G57" s="220">
        <f>IF(F57="Y", 2, 0)</f>
        <v>0</v>
      </c>
      <c r="H57" s="223" t="s">
        <v>205</v>
      </c>
      <c r="I57" s="220">
        <f>IF(H57="Y", 1, 0)</f>
        <v>0</v>
      </c>
      <c r="J57" s="224" t="s">
        <v>205</v>
      </c>
      <c r="K57" s="225">
        <f>IF(J57="Y", 1, 0)</f>
        <v>0</v>
      </c>
      <c r="L57" s="89"/>
      <c r="M57" s="89"/>
    </row>
    <row r="58" spans="1:13" x14ac:dyDescent="0.2">
      <c r="A58" s="102" t="s">
        <v>312</v>
      </c>
      <c r="B58" s="219" t="s">
        <v>205</v>
      </c>
      <c r="C58" s="220">
        <f>IF(B58="Y", 1, 0)</f>
        <v>0</v>
      </c>
      <c r="D58" s="221" t="s">
        <v>205</v>
      </c>
      <c r="E58" s="220">
        <f t="shared" si="14"/>
        <v>0</v>
      </c>
      <c r="F58" s="222" t="s">
        <v>205</v>
      </c>
      <c r="G58" s="220">
        <f>IF(F58="Y", 1, 0)</f>
        <v>0</v>
      </c>
      <c r="H58" s="223" t="s">
        <v>205</v>
      </c>
      <c r="I58" s="220">
        <f>IF(H58="Y", 1, 0)</f>
        <v>0</v>
      </c>
      <c r="J58" s="224" t="s">
        <v>205</v>
      </c>
      <c r="K58" s="225">
        <f>IF(J58="Y", 2, 0)</f>
        <v>0</v>
      </c>
      <c r="L58" s="89"/>
      <c r="M58" s="89"/>
    </row>
    <row r="59" spans="1:13" ht="13.5" thickBot="1" x14ac:dyDescent="0.25">
      <c r="A59" s="122" t="s">
        <v>313</v>
      </c>
      <c r="B59" s="226" t="s">
        <v>205</v>
      </c>
      <c r="C59" s="227">
        <f>IF(B59="Y", -1, 0)</f>
        <v>0</v>
      </c>
      <c r="D59" s="228" t="s">
        <v>205</v>
      </c>
      <c r="E59" s="227">
        <f>IF(D59="Y", -1, 0)</f>
        <v>0</v>
      </c>
      <c r="F59" s="229" t="s">
        <v>205</v>
      </c>
      <c r="G59" s="227">
        <f>IF(F59="Y", -1, 0)</f>
        <v>0</v>
      </c>
      <c r="H59" s="230" t="s">
        <v>205</v>
      </c>
      <c r="I59" s="227">
        <f>IF(H59="Y", -1, 0)</f>
        <v>0</v>
      </c>
      <c r="J59" s="231" t="s">
        <v>205</v>
      </c>
      <c r="K59" s="232">
        <f>IF(J59="Y", 1, 0)</f>
        <v>0</v>
      </c>
      <c r="L59" s="89"/>
      <c r="M59" s="89"/>
    </row>
    <row r="60" spans="1:13" ht="13.5" thickBot="1" x14ac:dyDescent="0.25">
      <c r="A60" s="87" t="s">
        <v>314</v>
      </c>
      <c r="B60" s="233"/>
      <c r="D60" s="234"/>
      <c r="F60" s="235"/>
      <c r="H60" s="236"/>
      <c r="J60" s="237"/>
      <c r="L60" s="89"/>
      <c r="M60" s="89"/>
    </row>
    <row r="61" spans="1:13" x14ac:dyDescent="0.2">
      <c r="A61" s="123" t="s">
        <v>315</v>
      </c>
      <c r="B61" s="212" t="s">
        <v>205</v>
      </c>
      <c r="C61" s="213">
        <f>IF(B61="Y", 2, 0)</f>
        <v>0</v>
      </c>
      <c r="D61" s="214" t="s">
        <v>205</v>
      </c>
      <c r="E61" s="213">
        <f>IF(D61="Y", 1, 0)</f>
        <v>0</v>
      </c>
      <c r="F61" s="215" t="s">
        <v>205</v>
      </c>
      <c r="G61" s="213">
        <f>IF(F61="Y", 2, 0)</f>
        <v>0</v>
      </c>
      <c r="H61" s="216" t="s">
        <v>205</v>
      </c>
      <c r="I61" s="213">
        <f>IF(H61="Y", 1, 0)</f>
        <v>0</v>
      </c>
      <c r="J61" s="217" t="s">
        <v>205</v>
      </c>
      <c r="K61" s="218">
        <f>IF(J61="Y", 1, 0)</f>
        <v>0</v>
      </c>
      <c r="L61" s="89"/>
      <c r="M61" s="89"/>
    </row>
    <row r="62" spans="1:13" x14ac:dyDescent="0.2">
      <c r="A62" s="102" t="s">
        <v>276</v>
      </c>
      <c r="B62" s="219" t="s">
        <v>205</v>
      </c>
      <c r="C62" s="220">
        <f>IF(B62="Y", 2, 0)</f>
        <v>0</v>
      </c>
      <c r="D62" s="221" t="s">
        <v>205</v>
      </c>
      <c r="E62" s="220">
        <f>IF(D62="Y", 2, 0)</f>
        <v>0</v>
      </c>
      <c r="F62" s="222" t="s">
        <v>205</v>
      </c>
      <c r="G62" s="220">
        <f>IF(F62="Y", 2, 0)</f>
        <v>0</v>
      </c>
      <c r="H62" s="223" t="s">
        <v>205</v>
      </c>
      <c r="I62" s="220">
        <f>IF(H62="Y", 2, 0)</f>
        <v>0</v>
      </c>
      <c r="J62" s="224" t="s">
        <v>205</v>
      </c>
      <c r="K62" s="225">
        <f>IF(J62="Y", 1, 0)</f>
        <v>0</v>
      </c>
      <c r="L62" s="89"/>
      <c r="M62" s="89"/>
    </row>
    <row r="63" spans="1:13" x14ac:dyDescent="0.2">
      <c r="A63" s="102" t="s">
        <v>316</v>
      </c>
      <c r="B63" s="219" t="s">
        <v>205</v>
      </c>
      <c r="C63" s="220">
        <f>IF(B63="Y", 1, 0)</f>
        <v>0</v>
      </c>
      <c r="D63" s="221" t="s">
        <v>205</v>
      </c>
      <c r="E63" s="220">
        <f>IF(D63="Y", 1, 0)</f>
        <v>0</v>
      </c>
      <c r="F63" s="222" t="s">
        <v>205</v>
      </c>
      <c r="G63" s="220">
        <f>IF(F63="Y", 1, 0)</f>
        <v>0</v>
      </c>
      <c r="H63" s="223" t="s">
        <v>205</v>
      </c>
      <c r="I63" s="220">
        <f>IF(H63="Y", 1, 0)</f>
        <v>0</v>
      </c>
      <c r="J63" s="224" t="s">
        <v>205</v>
      </c>
      <c r="K63" s="225">
        <f>IF(J63="Y", 1, 0)</f>
        <v>0</v>
      </c>
      <c r="L63" s="89"/>
      <c r="M63" s="89"/>
    </row>
    <row r="64" spans="1:13" x14ac:dyDescent="0.2">
      <c r="A64" s="102" t="s">
        <v>317</v>
      </c>
      <c r="B64" s="219" t="s">
        <v>205</v>
      </c>
      <c r="C64" s="220">
        <f>IF(B64="Y", 2, 0)</f>
        <v>0</v>
      </c>
      <c r="D64" s="221" t="s">
        <v>205</v>
      </c>
      <c r="E64" s="220">
        <f>IF(D64="Y", 2, 0)</f>
        <v>0</v>
      </c>
      <c r="F64" s="222" t="s">
        <v>205</v>
      </c>
      <c r="G64" s="220">
        <f>IF(F64="Y", 2, 0)</f>
        <v>0</v>
      </c>
      <c r="H64" s="223" t="s">
        <v>205</v>
      </c>
      <c r="I64" s="220">
        <f>IF(H64="Y", 2, 0)</f>
        <v>0</v>
      </c>
      <c r="J64" s="224" t="s">
        <v>205</v>
      </c>
      <c r="K64" s="225">
        <f>IF(J64="Y", -1, 0)</f>
        <v>0</v>
      </c>
      <c r="L64" s="89"/>
      <c r="M64" s="89"/>
    </row>
    <row r="65" spans="1:14" x14ac:dyDescent="0.2">
      <c r="A65" s="102" t="s">
        <v>305</v>
      </c>
      <c r="B65" s="219" t="s">
        <v>205</v>
      </c>
      <c r="C65" s="220">
        <f>IF(B65="Y", 1, 0)</f>
        <v>0</v>
      </c>
      <c r="D65" s="221" t="s">
        <v>205</v>
      </c>
      <c r="E65" s="220">
        <f>IF(D65="Y", 2, 0)</f>
        <v>0</v>
      </c>
      <c r="F65" s="222" t="s">
        <v>205</v>
      </c>
      <c r="G65" s="220">
        <f>IF(F65="Y", 1, 0)</f>
        <v>0</v>
      </c>
      <c r="H65" s="223" t="s">
        <v>205</v>
      </c>
      <c r="I65" s="220">
        <f>IF(H65="Y", 2, 0)</f>
        <v>0</v>
      </c>
      <c r="J65" s="224" t="s">
        <v>205</v>
      </c>
      <c r="K65" s="225">
        <f>IF(J65="Y", 1, 0)</f>
        <v>0</v>
      </c>
      <c r="L65" s="89"/>
      <c r="M65" s="89"/>
    </row>
    <row r="66" spans="1:14" x14ac:dyDescent="0.2">
      <c r="A66" s="102" t="s">
        <v>318</v>
      </c>
      <c r="B66" s="219" t="s">
        <v>205</v>
      </c>
      <c r="C66" s="220">
        <f>IF(B66="Y", 2, 0)</f>
        <v>0</v>
      </c>
      <c r="D66" s="221" t="s">
        <v>205</v>
      </c>
      <c r="E66" s="220">
        <f>IF(D66="Y", 1, 0)</f>
        <v>0</v>
      </c>
      <c r="F66" s="222" t="s">
        <v>205</v>
      </c>
      <c r="G66" s="220">
        <f>IF(F66="Y", 2, 0)</f>
        <v>0</v>
      </c>
      <c r="H66" s="223" t="s">
        <v>205</v>
      </c>
      <c r="I66" s="220">
        <f>IF(H66="Y", 1, 0)</f>
        <v>0</v>
      </c>
      <c r="J66" s="224" t="s">
        <v>205</v>
      </c>
      <c r="K66" s="225">
        <f>IF(J66="Y", 1, 0)</f>
        <v>0</v>
      </c>
      <c r="L66" s="89"/>
      <c r="M66" s="89"/>
    </row>
    <row r="67" spans="1:14" x14ac:dyDescent="0.2">
      <c r="A67" s="102" t="s">
        <v>319</v>
      </c>
      <c r="B67" s="219" t="s">
        <v>205</v>
      </c>
      <c r="C67" s="220">
        <f>IF(B67="Y", 2, 0)</f>
        <v>0</v>
      </c>
      <c r="D67" s="221" t="s">
        <v>205</v>
      </c>
      <c r="E67" s="220">
        <f>IF(D67="Y", 2, 0)</f>
        <v>0</v>
      </c>
      <c r="F67" s="222" t="s">
        <v>205</v>
      </c>
      <c r="G67" s="220">
        <f>IF(F67="Y", 2, 0)</f>
        <v>0</v>
      </c>
      <c r="H67" s="223" t="s">
        <v>205</v>
      </c>
      <c r="I67" s="220">
        <f>IF(H67="Y", 2, 0)</f>
        <v>0</v>
      </c>
      <c r="J67" s="224" t="s">
        <v>205</v>
      </c>
      <c r="K67" s="225">
        <f>IF(J67="Y", -1, 0)</f>
        <v>0</v>
      </c>
      <c r="L67" s="89"/>
      <c r="M67" s="89"/>
    </row>
    <row r="68" spans="1:14" x14ac:dyDescent="0.2">
      <c r="A68" s="102" t="s">
        <v>320</v>
      </c>
      <c r="B68" s="219" t="s">
        <v>205</v>
      </c>
      <c r="C68" s="220">
        <f>IF(B68="Y", 2, 0)</f>
        <v>0</v>
      </c>
      <c r="D68" s="221" t="s">
        <v>205</v>
      </c>
      <c r="E68" s="220">
        <f>IF(D68="Y", 2, 0)</f>
        <v>0</v>
      </c>
      <c r="F68" s="222" t="s">
        <v>205</v>
      </c>
      <c r="G68" s="220">
        <f>IF(F68="Y", 2, 0)</f>
        <v>0</v>
      </c>
      <c r="H68" s="223" t="s">
        <v>205</v>
      </c>
      <c r="I68" s="220">
        <f>IF(H68="Y", 2, 0)</f>
        <v>0</v>
      </c>
      <c r="J68" s="224" t="s">
        <v>205</v>
      </c>
      <c r="K68" s="225">
        <f>IF(J68="Y", 1, 0)</f>
        <v>0</v>
      </c>
      <c r="L68" s="89"/>
      <c r="M68" s="89"/>
    </row>
    <row r="69" spans="1:14" x14ac:dyDescent="0.2">
      <c r="A69" s="102" t="s">
        <v>321</v>
      </c>
      <c r="B69" s="219" t="s">
        <v>205</v>
      </c>
      <c r="C69" s="220">
        <f>IF(B69="Y", 2, 0)</f>
        <v>0</v>
      </c>
      <c r="D69" s="221" t="s">
        <v>205</v>
      </c>
      <c r="E69" s="220">
        <f>IF(D69="Y", 2, 0)</f>
        <v>0</v>
      </c>
      <c r="F69" s="222" t="s">
        <v>205</v>
      </c>
      <c r="G69" s="220">
        <f>IF(F69="Y", 1, 0)</f>
        <v>0</v>
      </c>
      <c r="H69" s="223" t="s">
        <v>205</v>
      </c>
      <c r="I69" s="220">
        <f>IF(H69="Y", 1, 0)</f>
        <v>0</v>
      </c>
      <c r="J69" s="224" t="s">
        <v>205</v>
      </c>
      <c r="K69" s="225">
        <f>IF(J69="Y", 1, 0)</f>
        <v>0</v>
      </c>
      <c r="L69" s="89"/>
      <c r="M69" s="89"/>
    </row>
    <row r="70" spans="1:14" x14ac:dyDescent="0.2">
      <c r="A70" s="102" t="s">
        <v>322</v>
      </c>
      <c r="B70" s="219" t="s">
        <v>205</v>
      </c>
      <c r="C70" s="220">
        <f>IF(B70="Y", 2, 0)</f>
        <v>0</v>
      </c>
      <c r="D70" s="221" t="s">
        <v>205</v>
      </c>
      <c r="E70" s="220">
        <f>IF(D70="Y", 2, 0)</f>
        <v>0</v>
      </c>
      <c r="F70" s="222" t="s">
        <v>205</v>
      </c>
      <c r="G70" s="220">
        <f>IF(F70="Y", 2, 0)</f>
        <v>0</v>
      </c>
      <c r="H70" s="223" t="s">
        <v>205</v>
      </c>
      <c r="I70" s="220">
        <f>IF(H70="Y", 2, 0)</f>
        <v>0</v>
      </c>
      <c r="J70" s="224" t="s">
        <v>205</v>
      </c>
      <c r="K70" s="225">
        <f t="shared" ref="K70:K71" si="15">IF(J70="Y", 1, 0)</f>
        <v>0</v>
      </c>
      <c r="L70" s="89"/>
      <c r="M70" s="89"/>
    </row>
    <row r="71" spans="1:14" x14ac:dyDescent="0.2">
      <c r="A71" s="102" t="s">
        <v>323</v>
      </c>
      <c r="B71" s="219" t="s">
        <v>205</v>
      </c>
      <c r="C71" s="220">
        <f>IF(B71="Y", 1, 0)</f>
        <v>0</v>
      </c>
      <c r="D71" s="221" t="s">
        <v>205</v>
      </c>
      <c r="E71" s="220">
        <f>IF(D71="Y", 2, 0)</f>
        <v>0</v>
      </c>
      <c r="F71" s="222" t="s">
        <v>205</v>
      </c>
      <c r="G71" s="220">
        <f>IF(F71="Y", 1, 0)</f>
        <v>0</v>
      </c>
      <c r="H71" s="223" t="s">
        <v>205</v>
      </c>
      <c r="I71" s="220">
        <f>IF(H71="Y", 2, 0)</f>
        <v>0</v>
      </c>
      <c r="J71" s="224" t="s">
        <v>205</v>
      </c>
      <c r="K71" s="225">
        <f t="shared" si="15"/>
        <v>0</v>
      </c>
      <c r="L71" s="89"/>
      <c r="M71" s="89"/>
    </row>
    <row r="72" spans="1:14" x14ac:dyDescent="0.2">
      <c r="A72" s="102" t="s">
        <v>324</v>
      </c>
      <c r="B72" s="219" t="s">
        <v>205</v>
      </c>
      <c r="C72" s="220">
        <f>IF(B72="Y", -1, 0)</f>
        <v>0</v>
      </c>
      <c r="D72" s="221" t="s">
        <v>205</v>
      </c>
      <c r="E72" s="220">
        <f>IF(D72="Y", -1, 0)</f>
        <v>0</v>
      </c>
      <c r="F72" s="222" t="s">
        <v>205</v>
      </c>
      <c r="G72" s="220">
        <f>IF(F72="Y", -1, 0)</f>
        <v>0</v>
      </c>
      <c r="H72" s="223" t="s">
        <v>205</v>
      </c>
      <c r="I72" s="220">
        <f>IF(H72="Y", -1, 0)</f>
        <v>0</v>
      </c>
      <c r="J72" s="224" t="s">
        <v>205</v>
      </c>
      <c r="K72" s="225">
        <f>IF(J72="Y", -1, 0)</f>
        <v>0</v>
      </c>
      <c r="L72" s="89"/>
      <c r="M72" s="89"/>
      <c r="N72" s="88"/>
    </row>
    <row r="73" spans="1:14" x14ac:dyDescent="0.2">
      <c r="A73" s="102" t="s">
        <v>325</v>
      </c>
      <c r="B73" s="219" t="s">
        <v>205</v>
      </c>
      <c r="C73" s="220">
        <f>IF(B73="Y", -1, 0)</f>
        <v>0</v>
      </c>
      <c r="D73" s="221" t="s">
        <v>205</v>
      </c>
      <c r="E73" s="220">
        <f>IF(D73="Y", -1, 0)</f>
        <v>0</v>
      </c>
      <c r="F73" s="222" t="s">
        <v>205</v>
      </c>
      <c r="G73" s="220">
        <f>IF(F73="Y", -1, 0)</f>
        <v>0</v>
      </c>
      <c r="H73" s="223" t="s">
        <v>205</v>
      </c>
      <c r="I73" s="220">
        <f>IF(H73="Y", -1, 0)</f>
        <v>0</v>
      </c>
      <c r="J73" s="224" t="s">
        <v>205</v>
      </c>
      <c r="K73" s="225">
        <f>IF(J73="Y", -1, 0)</f>
        <v>0</v>
      </c>
      <c r="L73" s="89"/>
      <c r="M73" s="89"/>
      <c r="N73" s="88"/>
    </row>
    <row r="74" spans="1:14" ht="13.5" thickBot="1" x14ac:dyDescent="0.25">
      <c r="A74" s="122" t="s">
        <v>326</v>
      </c>
      <c r="B74" s="226" t="s">
        <v>205</v>
      </c>
      <c r="C74" s="227">
        <f>IF(B74="Y", -1, 0)</f>
        <v>0</v>
      </c>
      <c r="D74" s="228" t="s">
        <v>205</v>
      </c>
      <c r="E74" s="227">
        <f>IF(D74="Y", -1, 0)</f>
        <v>0</v>
      </c>
      <c r="F74" s="229" t="s">
        <v>205</v>
      </c>
      <c r="G74" s="227">
        <f>IF(F74="Y", -1, 0)</f>
        <v>0</v>
      </c>
      <c r="H74" s="230" t="s">
        <v>205</v>
      </c>
      <c r="I74" s="227">
        <f>IF(H74="Y", -1, 0)</f>
        <v>0</v>
      </c>
      <c r="J74" s="231" t="s">
        <v>205</v>
      </c>
      <c r="K74" s="232">
        <f>IF(J74="Y", -1, 0)</f>
        <v>0</v>
      </c>
      <c r="L74" s="89"/>
      <c r="M74" s="89"/>
      <c r="N74" s="88"/>
    </row>
    <row r="75" spans="1:14" ht="13.5" thickBot="1" x14ac:dyDescent="0.25">
      <c r="A75" s="87" t="s">
        <v>327</v>
      </c>
      <c r="B75" s="233"/>
      <c r="D75" s="234"/>
      <c r="F75" s="235"/>
      <c r="H75" s="236"/>
      <c r="J75" s="237"/>
      <c r="L75" s="89"/>
      <c r="M75" s="89"/>
      <c r="N75" s="88"/>
    </row>
    <row r="76" spans="1:14" x14ac:dyDescent="0.2">
      <c r="A76" s="124" t="s">
        <v>328</v>
      </c>
      <c r="B76" s="212" t="s">
        <v>205</v>
      </c>
      <c r="C76" s="213">
        <f>IF(B76="Y", -1, 0)</f>
        <v>0</v>
      </c>
      <c r="D76" s="214" t="s">
        <v>205</v>
      </c>
      <c r="E76" s="213">
        <f>IF(D76="Y", 1, 0)</f>
        <v>0</v>
      </c>
      <c r="F76" s="215" t="s">
        <v>205</v>
      </c>
      <c r="G76" s="213">
        <f>IF(F76="Y", -1, 0)</f>
        <v>0</v>
      </c>
      <c r="H76" s="216" t="s">
        <v>205</v>
      </c>
      <c r="I76" s="213">
        <f>IF(H76="Y", 1, 0)</f>
        <v>0</v>
      </c>
      <c r="J76" s="217" t="s">
        <v>205</v>
      </c>
      <c r="K76" s="218">
        <f>IF(J76="Y", -1, 0)</f>
        <v>0</v>
      </c>
      <c r="L76" s="89"/>
      <c r="M76" s="89"/>
      <c r="N76" s="88"/>
    </row>
    <row r="77" spans="1:14" x14ac:dyDescent="0.2">
      <c r="A77" s="101" t="s">
        <v>329</v>
      </c>
      <c r="B77" s="219"/>
      <c r="C77" s="220">
        <f>IF(B77="Y", -1, 0)</f>
        <v>0</v>
      </c>
      <c r="D77" s="221"/>
      <c r="E77" s="220">
        <f>IF(D77="Y", -1, 0)</f>
        <v>0</v>
      </c>
      <c r="F77" s="222"/>
      <c r="G77" s="220">
        <f>IF(F77="Y", -1, 0)</f>
        <v>0</v>
      </c>
      <c r="H77" s="223"/>
      <c r="I77" s="220">
        <f>IF(H77="Y", -1, 0)</f>
        <v>0</v>
      </c>
      <c r="J77" s="224"/>
      <c r="K77" s="225">
        <f>IF(J77="Y", -1, 0)</f>
        <v>0</v>
      </c>
      <c r="L77" s="89"/>
      <c r="M77" s="89"/>
      <c r="N77" s="88"/>
    </row>
    <row r="78" spans="1:14" x14ac:dyDescent="0.2">
      <c r="A78" s="101" t="s">
        <v>330</v>
      </c>
      <c r="B78" s="219" t="s">
        <v>205</v>
      </c>
      <c r="C78" s="220">
        <f>IF(B78="Y", 1, 0)</f>
        <v>0</v>
      </c>
      <c r="D78" s="221" t="s">
        <v>205</v>
      </c>
      <c r="E78" s="220">
        <f>IF(D78="Y", 1, 0)</f>
        <v>0</v>
      </c>
      <c r="F78" s="222" t="s">
        <v>205</v>
      </c>
      <c r="G78" s="220">
        <f>IF(F78="Y", 1, 0)</f>
        <v>0</v>
      </c>
      <c r="H78" s="223" t="s">
        <v>205</v>
      </c>
      <c r="I78" s="220">
        <f>IF(H78="Y", 1, 0)</f>
        <v>0</v>
      </c>
      <c r="J78" s="224" t="s">
        <v>205</v>
      </c>
      <c r="K78" s="225">
        <f>IF(J78="Y", 1, 0)</f>
        <v>0</v>
      </c>
      <c r="L78" s="89"/>
      <c r="M78" s="89"/>
      <c r="N78" s="88"/>
    </row>
    <row r="79" spans="1:14" x14ac:dyDescent="0.2">
      <c r="A79" s="101" t="s">
        <v>331</v>
      </c>
      <c r="B79" s="219" t="s">
        <v>205</v>
      </c>
      <c r="C79" s="220">
        <f>IF(B79="Y", 2, 0)</f>
        <v>0</v>
      </c>
      <c r="D79" s="221" t="s">
        <v>205</v>
      </c>
      <c r="E79" s="220">
        <f>IF(D79="Y", 2, 0)</f>
        <v>0</v>
      </c>
      <c r="F79" s="222" t="s">
        <v>205</v>
      </c>
      <c r="G79" s="220">
        <f>IF(F79="Y", 2, 0)</f>
        <v>0</v>
      </c>
      <c r="H79" s="223" t="s">
        <v>205</v>
      </c>
      <c r="I79" s="220">
        <f>IF(H79="Y", 2, 0)</f>
        <v>0</v>
      </c>
      <c r="J79" s="224" t="s">
        <v>205</v>
      </c>
      <c r="K79" s="225">
        <f>IF(J79="Y", 2, 0)</f>
        <v>0</v>
      </c>
      <c r="L79" s="89"/>
      <c r="M79" s="89"/>
      <c r="N79" s="88"/>
    </row>
    <row r="80" spans="1:14" x14ac:dyDescent="0.2">
      <c r="A80" s="101" t="s">
        <v>332</v>
      </c>
      <c r="B80" s="219" t="s">
        <v>205</v>
      </c>
      <c r="C80" s="220">
        <f>IF(B80="Y", 1, 0)</f>
        <v>0</v>
      </c>
      <c r="D80" s="221" t="s">
        <v>205</v>
      </c>
      <c r="E80" s="220">
        <f>IF(D80="Y", 1, 0)</f>
        <v>0</v>
      </c>
      <c r="F80" s="222" t="s">
        <v>205</v>
      </c>
      <c r="G80" s="220">
        <f>IF(F80="Y", 1, 0)</f>
        <v>0</v>
      </c>
      <c r="H80" s="223" t="s">
        <v>205</v>
      </c>
      <c r="I80" s="220">
        <f>IF(H80="Y", 1, 0)</f>
        <v>0</v>
      </c>
      <c r="J80" s="224" t="s">
        <v>205</v>
      </c>
      <c r="K80" s="225">
        <f>IF(J80="Y", 1, 0)</f>
        <v>0</v>
      </c>
      <c r="L80" s="89"/>
      <c r="M80" s="89"/>
      <c r="N80" s="88"/>
    </row>
    <row r="81" spans="1:14" x14ac:dyDescent="0.2">
      <c r="A81" s="101" t="s">
        <v>333</v>
      </c>
      <c r="B81" s="219" t="s">
        <v>205</v>
      </c>
      <c r="C81" s="220">
        <f>IF(B81="Y", 1, 0)</f>
        <v>0</v>
      </c>
      <c r="D81" s="221" t="s">
        <v>205</v>
      </c>
      <c r="E81" s="220">
        <f>IF(D81="Y", 1, 0)</f>
        <v>0</v>
      </c>
      <c r="F81" s="222" t="s">
        <v>205</v>
      </c>
      <c r="G81" s="220">
        <f>IF(F81="Y", 1, 0)</f>
        <v>0</v>
      </c>
      <c r="H81" s="223" t="s">
        <v>205</v>
      </c>
      <c r="I81" s="220">
        <f>IF(H81="Y", 1, 0)</f>
        <v>0</v>
      </c>
      <c r="J81" s="224" t="s">
        <v>205</v>
      </c>
      <c r="K81" s="225">
        <f>IF(J81="Y", -1, 0)</f>
        <v>0</v>
      </c>
      <c r="L81" s="89"/>
      <c r="M81" s="89"/>
      <c r="N81" s="88"/>
    </row>
    <row r="82" spans="1:14" x14ac:dyDescent="0.2">
      <c r="A82" s="125" t="s">
        <v>334</v>
      </c>
      <c r="B82" s="219" t="s">
        <v>205</v>
      </c>
      <c r="C82" s="220">
        <f>IF(B82="Y", 1, 0)</f>
        <v>0</v>
      </c>
      <c r="D82" s="221" t="s">
        <v>205</v>
      </c>
      <c r="E82" s="220">
        <f>IF(D82="Y", 1, 0)</f>
        <v>0</v>
      </c>
      <c r="F82" s="222" t="s">
        <v>205</v>
      </c>
      <c r="G82" s="220">
        <f>IF(F82="Y", 1, 0)</f>
        <v>0</v>
      </c>
      <c r="H82" s="223" t="s">
        <v>205</v>
      </c>
      <c r="I82" s="220">
        <f>IF(H82="Y", 1, 0)</f>
        <v>0</v>
      </c>
      <c r="J82" s="224" t="s">
        <v>205</v>
      </c>
      <c r="K82" s="225">
        <f>IF(J82="Y", 2, 0)</f>
        <v>0</v>
      </c>
      <c r="L82" s="89"/>
      <c r="M82" s="89"/>
      <c r="N82" s="88"/>
    </row>
    <row r="83" spans="1:14" ht="13.5" thickBot="1" x14ac:dyDescent="0.25">
      <c r="A83" s="114" t="s">
        <v>335</v>
      </c>
      <c r="B83" s="243" t="s">
        <v>205</v>
      </c>
      <c r="C83" s="244">
        <f>IF(B83="Y", 1, 0)</f>
        <v>0</v>
      </c>
      <c r="D83" s="245" t="s">
        <v>205</v>
      </c>
      <c r="E83" s="244">
        <f>IF(D83="Y", 1, 0)</f>
        <v>0</v>
      </c>
      <c r="F83" s="246" t="s">
        <v>205</v>
      </c>
      <c r="G83" s="244">
        <f>IF(F83="Y", 1, 0)</f>
        <v>0</v>
      </c>
      <c r="H83" s="247" t="s">
        <v>205</v>
      </c>
      <c r="I83" s="244">
        <f>IF(H83="Y", 1, 0)</f>
        <v>0</v>
      </c>
      <c r="J83" s="248" t="s">
        <v>205</v>
      </c>
      <c r="K83" s="249">
        <f>IF(J83="Y", 2, 0)</f>
        <v>0</v>
      </c>
      <c r="L83" s="89"/>
      <c r="M83" s="89"/>
      <c r="N83" s="88"/>
    </row>
    <row r="84" spans="1:14" ht="14.25" thickTop="1" thickBot="1" x14ac:dyDescent="0.25">
      <c r="A84" s="126" t="s">
        <v>336</v>
      </c>
      <c r="B84" s="257" t="s">
        <v>205</v>
      </c>
      <c r="C84" s="258">
        <f>IF(B84="Y", 1, 0)</f>
        <v>0</v>
      </c>
      <c r="D84" s="259" t="s">
        <v>205</v>
      </c>
      <c r="E84" s="258">
        <f>IF(D84="Y", 1, 0)</f>
        <v>0</v>
      </c>
      <c r="F84" s="260" t="s">
        <v>205</v>
      </c>
      <c r="G84" s="258">
        <f>IF(F84="Y", 1, 0)</f>
        <v>0</v>
      </c>
      <c r="H84" s="261" t="s">
        <v>205</v>
      </c>
      <c r="I84" s="258">
        <f>IF(H84="Y", 1, 0)</f>
        <v>0</v>
      </c>
      <c r="J84" s="262" t="s">
        <v>205</v>
      </c>
      <c r="K84" s="263">
        <f>IF(J84="Y", 1, 0)</f>
        <v>0</v>
      </c>
      <c r="L84" s="89"/>
      <c r="M84" s="89"/>
      <c r="N84" s="88"/>
    </row>
    <row r="85" spans="1:14" ht="13.5" thickBot="1" x14ac:dyDescent="0.25">
      <c r="A85" s="87" t="s">
        <v>337</v>
      </c>
      <c r="B85" s="233"/>
      <c r="D85" s="234"/>
      <c r="F85" s="235"/>
      <c r="H85" s="236"/>
      <c r="J85" s="237"/>
      <c r="L85" s="89"/>
      <c r="M85" s="89"/>
      <c r="N85" s="88"/>
    </row>
    <row r="86" spans="1:14" x14ac:dyDescent="0.2">
      <c r="A86" s="90" t="s">
        <v>338</v>
      </c>
      <c r="B86" s="212"/>
      <c r="C86" s="213"/>
      <c r="D86" s="214"/>
      <c r="E86" s="213"/>
      <c r="F86" s="215"/>
      <c r="G86" s="213"/>
      <c r="H86" s="216"/>
      <c r="I86" s="213"/>
      <c r="J86" s="217"/>
      <c r="K86" s="218"/>
      <c r="L86" s="89"/>
      <c r="M86" s="89"/>
      <c r="N86" s="88"/>
    </row>
    <row r="87" spans="1:14" x14ac:dyDescent="0.2">
      <c r="A87" s="101" t="s">
        <v>339</v>
      </c>
      <c r="B87" s="219" t="s">
        <v>205</v>
      </c>
      <c r="C87" s="220">
        <f>IF(B87="Y", 2, 0)</f>
        <v>0</v>
      </c>
      <c r="D87" s="221" t="s">
        <v>205</v>
      </c>
      <c r="E87" s="220">
        <f>IF(D87="Y", 2, 0)</f>
        <v>0</v>
      </c>
      <c r="F87" s="222" t="s">
        <v>205</v>
      </c>
      <c r="G87" s="220">
        <f>IF(F87="Y", 2, 0)</f>
        <v>0</v>
      </c>
      <c r="H87" s="223" t="s">
        <v>205</v>
      </c>
      <c r="I87" s="220">
        <f>IF(H87="Y", 2, 0)</f>
        <v>0</v>
      </c>
      <c r="J87" s="224" t="s">
        <v>205</v>
      </c>
      <c r="K87" s="225">
        <f>IF(J87="Y", 2, 0)</f>
        <v>0</v>
      </c>
      <c r="L87" s="89"/>
      <c r="M87" s="89"/>
      <c r="N87" s="88"/>
    </row>
    <row r="88" spans="1:14" x14ac:dyDescent="0.2">
      <c r="A88" s="101" t="s">
        <v>340</v>
      </c>
      <c r="B88" s="219" t="s">
        <v>205</v>
      </c>
      <c r="C88" s="220">
        <f>IF(B88="Y", 1, 0)</f>
        <v>0</v>
      </c>
      <c r="D88" s="221" t="s">
        <v>205</v>
      </c>
      <c r="E88" s="220">
        <f>IF(D88="Y", 1, 0)</f>
        <v>0</v>
      </c>
      <c r="F88" s="222" t="s">
        <v>205</v>
      </c>
      <c r="G88" s="220">
        <f>IF(F88="Y", 1, 0)</f>
        <v>0</v>
      </c>
      <c r="H88" s="223" t="s">
        <v>205</v>
      </c>
      <c r="I88" s="220">
        <f>IF(H88="Y", 1, 0)</f>
        <v>0</v>
      </c>
      <c r="J88" s="224" t="s">
        <v>205</v>
      </c>
      <c r="K88" s="225">
        <f>IF(J88="Y", 1, 0)</f>
        <v>0</v>
      </c>
      <c r="L88" s="89"/>
      <c r="M88" s="89"/>
      <c r="N88" s="88"/>
    </row>
    <row r="89" spans="1:14" x14ac:dyDescent="0.2">
      <c r="A89" s="101" t="s">
        <v>341</v>
      </c>
      <c r="B89" s="219" t="s">
        <v>205</v>
      </c>
      <c r="C89" s="220">
        <f>IF(B89="Y", 1, 0)</f>
        <v>0</v>
      </c>
      <c r="D89" s="221" t="s">
        <v>205</v>
      </c>
      <c r="E89" s="220">
        <f>IF(D89="Y", 1, 0)</f>
        <v>0</v>
      </c>
      <c r="F89" s="222" t="s">
        <v>205</v>
      </c>
      <c r="G89" s="220">
        <f>IF(F89="Y", 1, 0)</f>
        <v>0</v>
      </c>
      <c r="H89" s="223" t="s">
        <v>205</v>
      </c>
      <c r="I89" s="220">
        <f>IF(H89="Y", 1, 0)</f>
        <v>0</v>
      </c>
      <c r="J89" s="224" t="s">
        <v>205</v>
      </c>
      <c r="K89" s="225">
        <f>IF(J89="Y", 1, 0)</f>
        <v>0</v>
      </c>
      <c r="L89" s="89"/>
      <c r="M89" s="89"/>
      <c r="N89" s="88"/>
    </row>
    <row r="90" spans="1:14" x14ac:dyDescent="0.2">
      <c r="A90" s="101" t="s">
        <v>342</v>
      </c>
      <c r="B90" s="219" t="s">
        <v>205</v>
      </c>
      <c r="C90" s="220">
        <f>IF(B90="Y", 2, 0)</f>
        <v>0</v>
      </c>
      <c r="D90" s="221" t="s">
        <v>205</v>
      </c>
      <c r="E90" s="220">
        <f>IF(D90="Y", 2, 0)</f>
        <v>0</v>
      </c>
      <c r="F90" s="222" t="s">
        <v>205</v>
      </c>
      <c r="G90" s="220">
        <f>IF(F90="Y", 2, 0)</f>
        <v>0</v>
      </c>
      <c r="H90" s="223" t="s">
        <v>205</v>
      </c>
      <c r="I90" s="220">
        <f>IF(H90="Y", 2, 0)</f>
        <v>0</v>
      </c>
      <c r="J90" s="224" t="s">
        <v>205</v>
      </c>
      <c r="K90" s="225">
        <f>IF(J90="Y", 2, 0)</f>
        <v>0</v>
      </c>
      <c r="L90" s="89"/>
      <c r="M90" s="89"/>
      <c r="N90" s="88"/>
    </row>
    <row r="91" spans="1:14" ht="13.5" thickBot="1" x14ac:dyDescent="0.25">
      <c r="A91" s="114" t="s">
        <v>343</v>
      </c>
      <c r="B91" s="243" t="s">
        <v>205</v>
      </c>
      <c r="C91" s="244">
        <f>IF(B91="Y", 1, 0)</f>
        <v>0</v>
      </c>
      <c r="D91" s="245" t="s">
        <v>205</v>
      </c>
      <c r="E91" s="244">
        <f>IF(D91="Y", 1, 0)</f>
        <v>0</v>
      </c>
      <c r="F91" s="246" t="s">
        <v>205</v>
      </c>
      <c r="G91" s="244">
        <f>IF(F91="Y", 1, 0)</f>
        <v>0</v>
      </c>
      <c r="H91" s="247" t="s">
        <v>205</v>
      </c>
      <c r="I91" s="244">
        <f>IF(H91="Y", 1, 0)</f>
        <v>0</v>
      </c>
      <c r="J91" s="248" t="s">
        <v>205</v>
      </c>
      <c r="K91" s="249">
        <f>IF(J91="Y", 1, 0)</f>
        <v>0</v>
      </c>
      <c r="L91" s="89"/>
      <c r="M91" s="89"/>
    </row>
    <row r="92" spans="1:14" ht="13.5" thickTop="1" x14ac:dyDescent="0.2">
      <c r="A92" s="130" t="s">
        <v>344</v>
      </c>
      <c r="B92" s="250"/>
      <c r="C92" s="251"/>
      <c r="D92" s="252"/>
      <c r="E92" s="251"/>
      <c r="F92" s="253"/>
      <c r="G92" s="251"/>
      <c r="H92" s="254"/>
      <c r="I92" s="251"/>
      <c r="J92" s="255"/>
      <c r="K92" s="256"/>
      <c r="L92" s="89"/>
      <c r="M92" s="89"/>
    </row>
    <row r="93" spans="1:14" x14ac:dyDescent="0.2">
      <c r="A93" s="101" t="s">
        <v>345</v>
      </c>
      <c r="B93" s="219" t="s">
        <v>205</v>
      </c>
      <c r="C93" s="220">
        <f>IF(B93="Y", 2, 0)</f>
        <v>0</v>
      </c>
      <c r="D93" s="221" t="s">
        <v>205</v>
      </c>
      <c r="E93" s="220">
        <f>IF(D93="Y", 2, 0)</f>
        <v>0</v>
      </c>
      <c r="F93" s="222" t="s">
        <v>205</v>
      </c>
      <c r="G93" s="220">
        <f>IF(F93="Y", 2, 0)</f>
        <v>0</v>
      </c>
      <c r="H93" s="223" t="s">
        <v>205</v>
      </c>
      <c r="I93" s="220">
        <f>IF(H93="Y", 2, 0)</f>
        <v>0</v>
      </c>
      <c r="J93" s="224" t="s">
        <v>205</v>
      </c>
      <c r="K93" s="225">
        <f>IF(J93="Y", 2, 0)</f>
        <v>0</v>
      </c>
      <c r="L93" s="89"/>
      <c r="M93" s="89"/>
    </row>
    <row r="94" spans="1:14" x14ac:dyDescent="0.2">
      <c r="A94" s="101" t="s">
        <v>346</v>
      </c>
      <c r="B94" s="219" t="s">
        <v>205</v>
      </c>
      <c r="C94" s="220">
        <f>IF(B94="Y", 2, 0)</f>
        <v>0</v>
      </c>
      <c r="D94" s="221" t="s">
        <v>205</v>
      </c>
      <c r="E94" s="220">
        <f>IF(D94="Y", 2, 0)</f>
        <v>0</v>
      </c>
      <c r="F94" s="222" t="s">
        <v>205</v>
      </c>
      <c r="G94" s="220">
        <f>IF(F94="Y", 2, 0)</f>
        <v>0</v>
      </c>
      <c r="H94" s="223" t="s">
        <v>205</v>
      </c>
      <c r="I94" s="220">
        <f>IF(H94="Y", 2, 0)</f>
        <v>0</v>
      </c>
      <c r="J94" s="224" t="s">
        <v>205</v>
      </c>
      <c r="K94" s="225">
        <f>IF(J94="Y", 2, 0)</f>
        <v>0</v>
      </c>
      <c r="L94" s="89"/>
      <c r="M94" s="89"/>
      <c r="N94" s="88"/>
    </row>
    <row r="95" spans="1:14" x14ac:dyDescent="0.2">
      <c r="A95" s="101" t="s">
        <v>347</v>
      </c>
      <c r="B95" s="219" t="s">
        <v>205</v>
      </c>
      <c r="C95" s="220">
        <f>IF(B95="Y", 1, 0)</f>
        <v>0</v>
      </c>
      <c r="D95" s="221" t="s">
        <v>205</v>
      </c>
      <c r="E95" s="220">
        <f>IF(D95="Y", 1, 0)</f>
        <v>0</v>
      </c>
      <c r="F95" s="222" t="s">
        <v>205</v>
      </c>
      <c r="G95" s="220">
        <f>IF(F95="Y", 1, 0)</f>
        <v>0</v>
      </c>
      <c r="H95" s="223" t="s">
        <v>205</v>
      </c>
      <c r="I95" s="220">
        <f>IF(H95="Y", 1, 0)</f>
        <v>0</v>
      </c>
      <c r="J95" s="224" t="s">
        <v>205</v>
      </c>
      <c r="K95" s="225">
        <f>IF(J95="Y", 1, 0)</f>
        <v>0</v>
      </c>
      <c r="L95" s="89"/>
      <c r="M95" s="89"/>
    </row>
    <row r="96" spans="1:14" ht="13.5" thickBot="1" x14ac:dyDescent="0.25">
      <c r="A96" s="103" t="s">
        <v>348</v>
      </c>
      <c r="B96" s="226" t="s">
        <v>205</v>
      </c>
      <c r="C96" s="227">
        <f>IF(B96="Y", -1, 0)</f>
        <v>0</v>
      </c>
      <c r="D96" s="228" t="s">
        <v>205</v>
      </c>
      <c r="E96" s="227">
        <f>IF(D96="Y", 1, 0)</f>
        <v>0</v>
      </c>
      <c r="F96" s="229" t="s">
        <v>205</v>
      </c>
      <c r="G96" s="227">
        <f>IF(F96="Y", -1, 0)</f>
        <v>0</v>
      </c>
      <c r="H96" s="230" t="s">
        <v>205</v>
      </c>
      <c r="I96" s="227">
        <f>IF(H96="Y", 1, 0)</f>
        <v>0</v>
      </c>
      <c r="J96" s="231" t="s">
        <v>205</v>
      </c>
      <c r="K96" s="232">
        <f>IF(J96="Y", 1, 0)</f>
        <v>0</v>
      </c>
      <c r="L96" s="89"/>
      <c r="M96" s="89"/>
    </row>
    <row r="97" spans="1:13" ht="13.5" thickBot="1" x14ac:dyDescent="0.25">
      <c r="A97" s="131" t="s">
        <v>349</v>
      </c>
      <c r="B97" s="233"/>
      <c r="D97" s="234"/>
      <c r="F97" s="235"/>
      <c r="H97" s="236"/>
      <c r="J97" s="237"/>
      <c r="L97" s="89"/>
      <c r="M97" s="89"/>
    </row>
    <row r="98" spans="1:13" x14ac:dyDescent="0.2">
      <c r="A98" s="90" t="s">
        <v>350</v>
      </c>
      <c r="B98" s="212"/>
      <c r="C98" s="213"/>
      <c r="D98" s="214"/>
      <c r="E98" s="213"/>
      <c r="F98" s="215"/>
      <c r="G98" s="213"/>
      <c r="H98" s="216"/>
      <c r="I98" s="213"/>
      <c r="J98" s="217"/>
      <c r="K98" s="218"/>
      <c r="L98" s="89"/>
      <c r="M98" s="89"/>
    </row>
    <row r="99" spans="1:13" x14ac:dyDescent="0.2">
      <c r="A99" s="101" t="s">
        <v>351</v>
      </c>
      <c r="B99" s="219" t="s">
        <v>205</v>
      </c>
      <c r="C99" s="220">
        <f>IF(B99="Y", 1, 0)</f>
        <v>0</v>
      </c>
      <c r="D99" s="221" t="s">
        <v>205</v>
      </c>
      <c r="E99" s="220">
        <f>IF(D99="Y", 1, 0)</f>
        <v>0</v>
      </c>
      <c r="F99" s="222" t="s">
        <v>205</v>
      </c>
      <c r="G99" s="220">
        <f>IF(F99="Y", 1, 0)</f>
        <v>0</v>
      </c>
      <c r="H99" s="223" t="s">
        <v>205</v>
      </c>
      <c r="I99" s="220">
        <f>IF(H99="Y", 1, 0)</f>
        <v>0</v>
      </c>
      <c r="J99" s="224" t="s">
        <v>205</v>
      </c>
      <c r="K99" s="225">
        <f t="shared" ref="K99:K104" si="16">IF(J99="Y", 1, 0)</f>
        <v>0</v>
      </c>
      <c r="L99" s="89"/>
      <c r="M99" s="89"/>
    </row>
    <row r="100" spans="1:13" x14ac:dyDescent="0.2">
      <c r="A100" s="101" t="s">
        <v>352</v>
      </c>
      <c r="B100" s="219" t="s">
        <v>205</v>
      </c>
      <c r="C100" s="220">
        <f>IF(B100="Y", 2, 0)</f>
        <v>0</v>
      </c>
      <c r="D100" s="221" t="s">
        <v>205</v>
      </c>
      <c r="E100" s="220">
        <f>IF(D100="Y", 1, 0)</f>
        <v>0</v>
      </c>
      <c r="F100" s="222" t="s">
        <v>205</v>
      </c>
      <c r="G100" s="220">
        <f>IF(F100="Y", 2, 0)</f>
        <v>0</v>
      </c>
      <c r="H100" s="223" t="s">
        <v>205</v>
      </c>
      <c r="I100" s="220">
        <f>IF(H100="Y", 1, 0)</f>
        <v>0</v>
      </c>
      <c r="J100" s="224" t="s">
        <v>205</v>
      </c>
      <c r="K100" s="225">
        <f t="shared" si="16"/>
        <v>0</v>
      </c>
      <c r="L100" s="89"/>
      <c r="M100" s="89"/>
    </row>
    <row r="101" spans="1:13" x14ac:dyDescent="0.2">
      <c r="A101" s="101" t="s">
        <v>353</v>
      </c>
      <c r="B101" s="219" t="s">
        <v>205</v>
      </c>
      <c r="C101" s="220">
        <f>IF(B101="Y", 2, 0)</f>
        <v>0</v>
      </c>
      <c r="D101" s="221" t="s">
        <v>205</v>
      </c>
      <c r="E101" s="220">
        <f>IF(D101="Y", 2, 0)</f>
        <v>0</v>
      </c>
      <c r="F101" s="222" t="s">
        <v>205</v>
      </c>
      <c r="G101" s="220">
        <f>IF(F101="Y", 2, 0)</f>
        <v>0</v>
      </c>
      <c r="H101" s="223" t="s">
        <v>205</v>
      </c>
      <c r="I101" s="220">
        <f>IF(H101="Y", 2, 0)</f>
        <v>0</v>
      </c>
      <c r="J101" s="224" t="s">
        <v>205</v>
      </c>
      <c r="K101" s="225">
        <f t="shared" si="16"/>
        <v>0</v>
      </c>
      <c r="L101" s="89"/>
      <c r="M101" s="89"/>
    </row>
    <row r="102" spans="1:13" ht="13.5" thickBot="1" x14ac:dyDescent="0.25">
      <c r="A102" s="103" t="s">
        <v>354</v>
      </c>
      <c r="B102" s="226" t="s">
        <v>205</v>
      </c>
      <c r="C102" s="227">
        <f>IF(B102="Y", 1, 0)</f>
        <v>0</v>
      </c>
      <c r="D102" s="228" t="s">
        <v>205</v>
      </c>
      <c r="E102" s="227">
        <f>IF(D102="Y", 1, 0)</f>
        <v>0</v>
      </c>
      <c r="F102" s="229" t="s">
        <v>205</v>
      </c>
      <c r="G102" s="227">
        <f>IF(F102="Y", 1, 0)</f>
        <v>0</v>
      </c>
      <c r="H102" s="230" t="s">
        <v>205</v>
      </c>
      <c r="I102" s="227">
        <f>IF(H102="Y", 1, 0)</f>
        <v>0</v>
      </c>
      <c r="J102" s="231" t="s">
        <v>205</v>
      </c>
      <c r="K102" s="232">
        <f t="shared" si="16"/>
        <v>0</v>
      </c>
      <c r="L102" s="89"/>
      <c r="M102" s="89"/>
    </row>
    <row r="103" spans="1:13" x14ac:dyDescent="0.2">
      <c r="A103" s="118" t="s">
        <v>355</v>
      </c>
      <c r="B103" s="250" t="s">
        <v>205</v>
      </c>
      <c r="C103" s="251">
        <f>IF(B103="Y", 2, 0)</f>
        <v>0</v>
      </c>
      <c r="D103" s="252" t="s">
        <v>205</v>
      </c>
      <c r="E103" s="251">
        <f>IF(D103="Y", 1, 0)</f>
        <v>0</v>
      </c>
      <c r="F103" s="253" t="s">
        <v>205</v>
      </c>
      <c r="G103" s="251">
        <f>IF(F103="Y", 2, 0)</f>
        <v>0</v>
      </c>
      <c r="H103" s="254" t="s">
        <v>205</v>
      </c>
      <c r="I103" s="251">
        <f>IF(H103="Y", 1, 0)</f>
        <v>0</v>
      </c>
      <c r="J103" s="255" t="s">
        <v>205</v>
      </c>
      <c r="K103" s="256">
        <f t="shared" si="16"/>
        <v>0</v>
      </c>
      <c r="L103" s="89"/>
      <c r="M103" s="89"/>
    </row>
    <row r="104" spans="1:13" x14ac:dyDescent="0.2">
      <c r="A104" s="102" t="s">
        <v>356</v>
      </c>
      <c r="B104" s="219" t="s">
        <v>205</v>
      </c>
      <c r="C104" s="220">
        <f>IF(B104="Y", 2, 0)</f>
        <v>0</v>
      </c>
      <c r="D104" s="221" t="s">
        <v>205</v>
      </c>
      <c r="E104" s="220">
        <f>IF(D104="Y", 2, 0)</f>
        <v>0</v>
      </c>
      <c r="F104" s="222" t="s">
        <v>205</v>
      </c>
      <c r="G104" s="220">
        <f>IF(F104="Y", 2, 0)</f>
        <v>0</v>
      </c>
      <c r="H104" s="223" t="s">
        <v>205</v>
      </c>
      <c r="I104" s="220">
        <f>IF(H104="Y", 2, 0)</f>
        <v>0</v>
      </c>
      <c r="J104" s="224" t="s">
        <v>205</v>
      </c>
      <c r="K104" s="225">
        <f t="shared" si="16"/>
        <v>0</v>
      </c>
      <c r="L104" s="89"/>
      <c r="M104" s="89"/>
    </row>
    <row r="105" spans="1:13" x14ac:dyDescent="0.2">
      <c r="A105" s="102" t="s">
        <v>357</v>
      </c>
      <c r="B105" s="219" t="s">
        <v>205</v>
      </c>
      <c r="C105" s="220">
        <f>IF(B105="Y", 2, 0)</f>
        <v>0</v>
      </c>
      <c r="D105" s="221" t="s">
        <v>205</v>
      </c>
      <c r="E105" s="220">
        <f>IF(D105="Y", 1, 0)</f>
        <v>0</v>
      </c>
      <c r="F105" s="222" t="s">
        <v>205</v>
      </c>
      <c r="G105" s="220">
        <f>IF(F105="Y", 2, 0)</f>
        <v>0</v>
      </c>
      <c r="H105" s="223" t="s">
        <v>205</v>
      </c>
      <c r="I105" s="220">
        <f>IF(H105="Y", 1, 0)</f>
        <v>0</v>
      </c>
      <c r="J105" s="224" t="s">
        <v>205</v>
      </c>
      <c r="K105" s="225">
        <f>IF(J105="Y", 2, 0)</f>
        <v>0</v>
      </c>
      <c r="L105" s="89"/>
      <c r="M105" s="89"/>
    </row>
    <row r="106" spans="1:13" x14ac:dyDescent="0.2">
      <c r="A106" s="102" t="s">
        <v>358</v>
      </c>
      <c r="B106" s="219" t="s">
        <v>205</v>
      </c>
      <c r="C106" s="220" t="s">
        <v>359</v>
      </c>
      <c r="D106" s="221" t="s">
        <v>205</v>
      </c>
      <c r="E106" s="220" t="s">
        <v>359</v>
      </c>
      <c r="F106" s="222" t="s">
        <v>205</v>
      </c>
      <c r="G106" s="220" t="s">
        <v>359</v>
      </c>
      <c r="H106" s="223" t="s">
        <v>205</v>
      </c>
      <c r="I106" s="220" t="s">
        <v>359</v>
      </c>
      <c r="J106" s="224" t="s">
        <v>205</v>
      </c>
      <c r="K106" s="225">
        <f>IF(J106="Y", -1, 0)</f>
        <v>0</v>
      </c>
      <c r="L106" s="89"/>
      <c r="M106" s="89"/>
    </row>
    <row r="107" spans="1:13" x14ac:dyDescent="0.2">
      <c r="A107" s="102" t="s">
        <v>360</v>
      </c>
      <c r="B107" s="219" t="s">
        <v>205</v>
      </c>
      <c r="C107" s="220">
        <f>IF(B107="Y", 2, 0)</f>
        <v>0</v>
      </c>
      <c r="D107" s="221" t="s">
        <v>205</v>
      </c>
      <c r="E107" s="220">
        <f>IF(D107="Y", 2, 0)</f>
        <v>0</v>
      </c>
      <c r="F107" s="222" t="s">
        <v>205</v>
      </c>
      <c r="G107" s="220">
        <f>IF(F107="Y", 1, 0)</f>
        <v>0</v>
      </c>
      <c r="H107" s="223" t="s">
        <v>205</v>
      </c>
      <c r="I107" s="220">
        <f>IF(H107="Y", 1, 0)</f>
        <v>0</v>
      </c>
      <c r="J107" s="224" t="s">
        <v>205</v>
      </c>
      <c r="K107" s="225">
        <f>IF(J107="Y", 1, 0)</f>
        <v>0</v>
      </c>
      <c r="L107" s="89"/>
      <c r="M107" s="89"/>
    </row>
    <row r="108" spans="1:13" x14ac:dyDescent="0.2">
      <c r="A108" s="102" t="s">
        <v>361</v>
      </c>
      <c r="B108" s="219" t="s">
        <v>205</v>
      </c>
      <c r="C108" s="220">
        <f>IF(B108="Y", 2, 0)</f>
        <v>0</v>
      </c>
      <c r="D108" s="221" t="s">
        <v>205</v>
      </c>
      <c r="E108" s="220">
        <f>IF(D108="Y", 2, 0)</f>
        <v>0</v>
      </c>
      <c r="F108" s="222" t="s">
        <v>205</v>
      </c>
      <c r="G108" s="220">
        <f>IF(F108="Y", 1, 0)</f>
        <v>0</v>
      </c>
      <c r="H108" s="223" t="s">
        <v>205</v>
      </c>
      <c r="I108" s="220">
        <f>IF(H108="Y", 1, 0)</f>
        <v>0</v>
      </c>
      <c r="J108" s="224" t="s">
        <v>205</v>
      </c>
      <c r="K108" s="225">
        <f>IF(J108="Y", 1, 0)</f>
        <v>0</v>
      </c>
      <c r="L108" s="89"/>
      <c r="M108" s="89"/>
    </row>
    <row r="109" spans="1:13" ht="13.5" thickBot="1" x14ac:dyDescent="0.25">
      <c r="A109" s="122" t="s">
        <v>362</v>
      </c>
      <c r="B109" s="226" t="s">
        <v>205</v>
      </c>
      <c r="C109" s="227">
        <f>IF(B109="Y", 1, 0)</f>
        <v>0</v>
      </c>
      <c r="D109" s="228" t="s">
        <v>205</v>
      </c>
      <c r="E109" s="227">
        <f>IF(D109="Y", 1, 0)</f>
        <v>0</v>
      </c>
      <c r="F109" s="229" t="s">
        <v>205</v>
      </c>
      <c r="G109" s="227">
        <f>IF(F109="Y", 1, 0)</f>
        <v>0</v>
      </c>
      <c r="H109" s="230" t="s">
        <v>205</v>
      </c>
      <c r="I109" s="227">
        <f>IF(H109="Y", 1, 0)</f>
        <v>0</v>
      </c>
      <c r="J109" s="231" t="s">
        <v>205</v>
      </c>
      <c r="K109" s="232">
        <f>IF(J109="Y", 2, 0)</f>
        <v>0</v>
      </c>
      <c r="L109" s="89"/>
      <c r="M109" s="89"/>
    </row>
    <row r="110" spans="1:13" ht="13.5" thickBot="1" x14ac:dyDescent="0.25">
      <c r="A110" s="131" t="s">
        <v>363</v>
      </c>
      <c r="B110" s="233"/>
      <c r="D110" s="234"/>
      <c r="F110" s="235"/>
      <c r="H110" s="236"/>
      <c r="J110" s="237"/>
      <c r="L110" s="89"/>
      <c r="M110" s="89"/>
    </row>
    <row r="111" spans="1:13" x14ac:dyDescent="0.2">
      <c r="A111" s="113" t="s">
        <v>364</v>
      </c>
      <c r="B111" s="212" t="s">
        <v>205</v>
      </c>
      <c r="C111" s="213">
        <f>IF(B111="Y", -1, 0)</f>
        <v>0</v>
      </c>
      <c r="D111" s="214" t="s">
        <v>205</v>
      </c>
      <c r="E111" s="213">
        <f>IF(D111="Y", -1, 0)</f>
        <v>0</v>
      </c>
      <c r="F111" s="215" t="s">
        <v>205</v>
      </c>
      <c r="G111" s="213">
        <f t="shared" ref="G111:G126" si="17">IF(F111="Y", 1, 0)</f>
        <v>0</v>
      </c>
      <c r="H111" s="216" t="s">
        <v>205</v>
      </c>
      <c r="I111" s="213">
        <f>IF(H111="Y", -1, 0)</f>
        <v>0</v>
      </c>
      <c r="J111" s="217" t="s">
        <v>205</v>
      </c>
      <c r="K111" s="213">
        <f t="shared" ref="K111:K127" si="18">IF(J111="Y", 1, 0)</f>
        <v>0</v>
      </c>
      <c r="L111" s="132" t="s">
        <v>205</v>
      </c>
      <c r="M111" s="94">
        <v>1</v>
      </c>
    </row>
    <row r="112" spans="1:13" x14ac:dyDescent="0.2">
      <c r="A112" s="102" t="s">
        <v>365</v>
      </c>
      <c r="B112" s="219" t="s">
        <v>205</v>
      </c>
      <c r="C112" s="220">
        <f>IF(B112="Y", 2, 0)</f>
        <v>0</v>
      </c>
      <c r="D112" s="221" t="s">
        <v>205</v>
      </c>
      <c r="E112" s="220">
        <f>IF(D112="Y", 2, 0)</f>
        <v>0</v>
      </c>
      <c r="F112" s="222" t="s">
        <v>205</v>
      </c>
      <c r="G112" s="220">
        <f>IF(F112="Y", 2, 0)</f>
        <v>0</v>
      </c>
      <c r="H112" s="223" t="s">
        <v>205</v>
      </c>
      <c r="I112" s="220">
        <f>IF(H112="Y", 2, 0)</f>
        <v>0</v>
      </c>
      <c r="J112" s="224" t="s">
        <v>205</v>
      </c>
      <c r="K112" s="220">
        <f>IF(J112="Y", 2, 0)</f>
        <v>0</v>
      </c>
      <c r="L112" s="133" t="s">
        <v>205</v>
      </c>
      <c r="M112" s="99">
        <f t="shared" ref="M112:M113" si="19">IF(L112="Y", 2, 0)</f>
        <v>0</v>
      </c>
    </row>
    <row r="113" spans="1:13" x14ac:dyDescent="0.2">
      <c r="A113" s="102" t="s">
        <v>366</v>
      </c>
      <c r="B113" s="219" t="s">
        <v>205</v>
      </c>
      <c r="C113" s="220">
        <f t="shared" ref="C113:C126" si="20">IF(B113="Y", 1, 0)</f>
        <v>0</v>
      </c>
      <c r="D113" s="221" t="s">
        <v>205</v>
      </c>
      <c r="E113" s="220">
        <f t="shared" ref="E113:E126" si="21">IF(D113="Y", 1, 0)</f>
        <v>0</v>
      </c>
      <c r="F113" s="222" t="s">
        <v>205</v>
      </c>
      <c r="G113" s="220">
        <f t="shared" si="17"/>
        <v>0</v>
      </c>
      <c r="H113" s="223" t="s">
        <v>205</v>
      </c>
      <c r="I113" s="220">
        <f t="shared" ref="I113:I126" si="22">IF(H113="Y", 1, 0)</f>
        <v>0</v>
      </c>
      <c r="J113" s="224" t="s">
        <v>205</v>
      </c>
      <c r="K113" s="220">
        <f t="shared" si="18"/>
        <v>0</v>
      </c>
      <c r="L113" s="133" t="s">
        <v>205</v>
      </c>
      <c r="M113" s="99">
        <f t="shared" si="19"/>
        <v>0</v>
      </c>
    </row>
    <row r="114" spans="1:13" x14ac:dyDescent="0.2">
      <c r="A114" s="102" t="s">
        <v>367</v>
      </c>
      <c r="B114" s="219" t="s">
        <v>205</v>
      </c>
      <c r="C114" s="220">
        <f t="shared" si="20"/>
        <v>0</v>
      </c>
      <c r="D114" s="221" t="s">
        <v>205</v>
      </c>
      <c r="E114" s="220">
        <f t="shared" si="21"/>
        <v>0</v>
      </c>
      <c r="F114" s="222" t="s">
        <v>205</v>
      </c>
      <c r="G114" s="220">
        <f t="shared" si="17"/>
        <v>0</v>
      </c>
      <c r="H114" s="223" t="s">
        <v>205</v>
      </c>
      <c r="I114" s="220">
        <f t="shared" si="22"/>
        <v>0</v>
      </c>
      <c r="J114" s="224" t="s">
        <v>205</v>
      </c>
      <c r="K114" s="220">
        <f t="shared" si="18"/>
        <v>0</v>
      </c>
      <c r="L114" s="133" t="s">
        <v>205</v>
      </c>
      <c r="M114" s="99">
        <f t="shared" ref="M114:M132" si="23">IF(L114="Y", 1, 0)</f>
        <v>0</v>
      </c>
    </row>
    <row r="115" spans="1:13" x14ac:dyDescent="0.2">
      <c r="A115" s="102" t="s">
        <v>368</v>
      </c>
      <c r="B115" s="219" t="s">
        <v>205</v>
      </c>
      <c r="C115" s="220">
        <f>IF(B115="Y", 2, 0)</f>
        <v>0</v>
      </c>
      <c r="D115" s="221" t="s">
        <v>205</v>
      </c>
      <c r="E115" s="220">
        <f>IF(D115="Y", 2, 0)</f>
        <v>0</v>
      </c>
      <c r="F115" s="222" t="s">
        <v>205</v>
      </c>
      <c r="G115" s="220">
        <f>IF(F115="Y", 2, 0)</f>
        <v>0</v>
      </c>
      <c r="H115" s="223" t="s">
        <v>205</v>
      </c>
      <c r="I115" s="220">
        <f>IF(H115="Y", 2, 0)</f>
        <v>0</v>
      </c>
      <c r="J115" s="224" t="s">
        <v>205</v>
      </c>
      <c r="K115" s="220">
        <f>IF(J115="Y", 2, 0)</f>
        <v>0</v>
      </c>
      <c r="L115" s="133" t="s">
        <v>205</v>
      </c>
      <c r="M115" s="99">
        <f>IF(L115="Y", 2, 0)</f>
        <v>0</v>
      </c>
    </row>
    <row r="116" spans="1:13" x14ac:dyDescent="0.2">
      <c r="A116" s="102" t="s">
        <v>369</v>
      </c>
      <c r="B116" s="219" t="s">
        <v>205</v>
      </c>
      <c r="C116" s="220">
        <f>IF(B116="Y", 2, 0)</f>
        <v>0</v>
      </c>
      <c r="D116" s="221" t="s">
        <v>205</v>
      </c>
      <c r="E116" s="220">
        <f>IF(D116="Y", 2, 0)</f>
        <v>0</v>
      </c>
      <c r="F116" s="222" t="s">
        <v>205</v>
      </c>
      <c r="G116" s="220">
        <f>IF(F116="Y", 2, 0)</f>
        <v>0</v>
      </c>
      <c r="H116" s="223" t="s">
        <v>205</v>
      </c>
      <c r="I116" s="220">
        <f>IF(H116="Y", 2, 0)</f>
        <v>0</v>
      </c>
      <c r="J116" s="224" t="s">
        <v>205</v>
      </c>
      <c r="K116" s="220">
        <f>IF(J116="Y", 2, 0)</f>
        <v>0</v>
      </c>
      <c r="L116" s="133" t="s">
        <v>205</v>
      </c>
      <c r="M116" s="99">
        <f>IF(L116="Y", 2, 0)</f>
        <v>0</v>
      </c>
    </row>
    <row r="117" spans="1:13" x14ac:dyDescent="0.2">
      <c r="A117" s="102" t="s">
        <v>370</v>
      </c>
      <c r="B117" s="219" t="s">
        <v>205</v>
      </c>
      <c r="C117" s="220">
        <f>IF(B117="Y", 2, 0)</f>
        <v>0</v>
      </c>
      <c r="D117" s="221" t="s">
        <v>205</v>
      </c>
      <c r="E117" s="220">
        <f>IF(D117="Y", 2, 0)</f>
        <v>0</v>
      </c>
      <c r="F117" s="222" t="s">
        <v>205</v>
      </c>
      <c r="G117" s="220">
        <f>IF(F117="Y", 2, 0)</f>
        <v>0</v>
      </c>
      <c r="H117" s="223" t="s">
        <v>205</v>
      </c>
      <c r="I117" s="220">
        <f>IF(H117="Y", 2, 0)</f>
        <v>0</v>
      </c>
      <c r="J117" s="224" t="s">
        <v>205</v>
      </c>
      <c r="K117" s="220">
        <f>IF(J117="Y", 2, 0)</f>
        <v>0</v>
      </c>
      <c r="L117" s="133" t="s">
        <v>205</v>
      </c>
      <c r="M117" s="99">
        <f>IF(L117="Y", 2, 0)</f>
        <v>0</v>
      </c>
    </row>
    <row r="118" spans="1:13" x14ac:dyDescent="0.2">
      <c r="A118" s="102" t="s">
        <v>371</v>
      </c>
      <c r="B118" s="219" t="s">
        <v>205</v>
      </c>
      <c r="C118" s="220">
        <f>IF(B118="Y", 2, 0)</f>
        <v>0</v>
      </c>
      <c r="D118" s="221" t="s">
        <v>205</v>
      </c>
      <c r="E118" s="220">
        <f>IF(D118="Y", 2, 0)</f>
        <v>0</v>
      </c>
      <c r="F118" s="222" t="s">
        <v>205</v>
      </c>
      <c r="G118" s="220">
        <f>IF(F118="Y", 2, 0)</f>
        <v>0</v>
      </c>
      <c r="H118" s="223" t="s">
        <v>205</v>
      </c>
      <c r="I118" s="220">
        <f>IF(H118="Y", 2, 0)</f>
        <v>0</v>
      </c>
      <c r="J118" s="224" t="s">
        <v>205</v>
      </c>
      <c r="K118" s="220">
        <f>IF(J118="Y", 2, 0)</f>
        <v>0</v>
      </c>
      <c r="L118" s="133" t="s">
        <v>205</v>
      </c>
      <c r="M118" s="99">
        <f>IF(L118="Y", 2, 0)</f>
        <v>0</v>
      </c>
    </row>
    <row r="119" spans="1:13" x14ac:dyDescent="0.2">
      <c r="A119" s="102" t="s">
        <v>372</v>
      </c>
      <c r="B119" s="219" t="s">
        <v>205</v>
      </c>
      <c r="C119" s="220">
        <f t="shared" si="20"/>
        <v>0</v>
      </c>
      <c r="D119" s="221" t="s">
        <v>205</v>
      </c>
      <c r="E119" s="220">
        <f t="shared" si="21"/>
        <v>0</v>
      </c>
      <c r="F119" s="222" t="s">
        <v>205</v>
      </c>
      <c r="G119" s="220">
        <f t="shared" si="17"/>
        <v>0</v>
      </c>
      <c r="H119" s="223" t="s">
        <v>205</v>
      </c>
      <c r="I119" s="220">
        <f t="shared" si="22"/>
        <v>0</v>
      </c>
      <c r="J119" s="224" t="s">
        <v>205</v>
      </c>
      <c r="K119" s="220">
        <f t="shared" si="18"/>
        <v>0</v>
      </c>
      <c r="L119" s="133" t="s">
        <v>205</v>
      </c>
      <c r="M119" s="99">
        <f t="shared" si="23"/>
        <v>0</v>
      </c>
    </row>
    <row r="120" spans="1:13" x14ac:dyDescent="0.2">
      <c r="A120" s="102" t="s">
        <v>373</v>
      </c>
      <c r="B120" s="219" t="s">
        <v>205</v>
      </c>
      <c r="C120" s="220">
        <f t="shared" si="20"/>
        <v>0</v>
      </c>
      <c r="D120" s="221" t="s">
        <v>205</v>
      </c>
      <c r="E120" s="220">
        <f t="shared" si="21"/>
        <v>0</v>
      </c>
      <c r="F120" s="222" t="s">
        <v>205</v>
      </c>
      <c r="G120" s="220">
        <f t="shared" si="17"/>
        <v>0</v>
      </c>
      <c r="H120" s="223" t="s">
        <v>205</v>
      </c>
      <c r="I120" s="220">
        <f t="shared" si="22"/>
        <v>0</v>
      </c>
      <c r="J120" s="224" t="s">
        <v>205</v>
      </c>
      <c r="K120" s="220">
        <f t="shared" si="18"/>
        <v>0</v>
      </c>
      <c r="L120" s="133" t="s">
        <v>205</v>
      </c>
      <c r="M120" s="99">
        <v>1</v>
      </c>
    </row>
    <row r="121" spans="1:13" x14ac:dyDescent="0.2">
      <c r="A121" s="102" t="s">
        <v>374</v>
      </c>
      <c r="B121" s="219" t="s">
        <v>205</v>
      </c>
      <c r="C121" s="220">
        <f t="shared" si="20"/>
        <v>0</v>
      </c>
      <c r="D121" s="221" t="s">
        <v>205</v>
      </c>
      <c r="E121" s="220">
        <f t="shared" si="21"/>
        <v>0</v>
      </c>
      <c r="F121" s="222" t="s">
        <v>205</v>
      </c>
      <c r="G121" s="220">
        <f t="shared" si="17"/>
        <v>0</v>
      </c>
      <c r="H121" s="223" t="s">
        <v>205</v>
      </c>
      <c r="I121" s="220">
        <f t="shared" si="22"/>
        <v>0</v>
      </c>
      <c r="J121" s="224" t="s">
        <v>205</v>
      </c>
      <c r="K121" s="220">
        <f t="shared" si="18"/>
        <v>0</v>
      </c>
      <c r="L121" s="133" t="s">
        <v>205</v>
      </c>
      <c r="M121" s="99">
        <f t="shared" si="23"/>
        <v>0</v>
      </c>
    </row>
    <row r="122" spans="1:13" x14ac:dyDescent="0.2">
      <c r="A122" s="102" t="s">
        <v>375</v>
      </c>
      <c r="B122" s="219" t="s">
        <v>205</v>
      </c>
      <c r="C122" s="220">
        <f>IF(B122="Y", -1, 0)</f>
        <v>0</v>
      </c>
      <c r="D122" s="221" t="s">
        <v>205</v>
      </c>
      <c r="E122" s="220">
        <f>IF(D122="Y", -1, 0)</f>
        <v>0</v>
      </c>
      <c r="F122" s="222" t="s">
        <v>205</v>
      </c>
      <c r="G122" s="220">
        <f>IF(F122="Y", -1, 0)</f>
        <v>0</v>
      </c>
      <c r="H122" s="223" t="s">
        <v>205</v>
      </c>
      <c r="I122" s="220">
        <f>IF(H122="Y", -1, 0)</f>
        <v>0</v>
      </c>
      <c r="J122" s="224" t="s">
        <v>205</v>
      </c>
      <c r="K122" s="220">
        <f t="shared" si="18"/>
        <v>0</v>
      </c>
      <c r="L122" s="133" t="s">
        <v>205</v>
      </c>
      <c r="M122" s="99">
        <v>1</v>
      </c>
    </row>
    <row r="123" spans="1:13" x14ac:dyDescent="0.2">
      <c r="A123" s="102" t="s">
        <v>376</v>
      </c>
      <c r="B123" s="219" t="s">
        <v>205</v>
      </c>
      <c r="C123" s="220">
        <f t="shared" ref="C123:C124" si="24">IF(B123="Y", 2, 0)</f>
        <v>0</v>
      </c>
      <c r="D123" s="221" t="s">
        <v>205</v>
      </c>
      <c r="E123" s="220">
        <f t="shared" ref="E123:E124" si="25">IF(D123="Y", 2, 0)</f>
        <v>0</v>
      </c>
      <c r="F123" s="222" t="s">
        <v>205</v>
      </c>
      <c r="G123" s="220">
        <f t="shared" ref="G123:G124" si="26">IF(F123="Y", 2, 0)</f>
        <v>0</v>
      </c>
      <c r="H123" s="223" t="s">
        <v>205</v>
      </c>
      <c r="I123" s="220">
        <f t="shared" ref="I123:I124" si="27">IF(H123="Y", 2, 0)</f>
        <v>0</v>
      </c>
      <c r="J123" s="224" t="s">
        <v>205</v>
      </c>
      <c r="K123" s="220">
        <f t="shared" ref="K123:K124" si="28">IF(J123="Y", 2, 0)</f>
        <v>0</v>
      </c>
      <c r="L123" s="133" t="s">
        <v>205</v>
      </c>
      <c r="M123" s="99">
        <f t="shared" ref="M123:M124" si="29">IF(L123="Y", 2, 0)</f>
        <v>0</v>
      </c>
    </row>
    <row r="124" spans="1:13" x14ac:dyDescent="0.2">
      <c r="A124" s="102" t="s">
        <v>377</v>
      </c>
      <c r="B124" s="219" t="s">
        <v>205</v>
      </c>
      <c r="C124" s="220">
        <f t="shared" si="24"/>
        <v>0</v>
      </c>
      <c r="D124" s="221" t="s">
        <v>205</v>
      </c>
      <c r="E124" s="220">
        <f t="shared" si="25"/>
        <v>0</v>
      </c>
      <c r="F124" s="222" t="s">
        <v>205</v>
      </c>
      <c r="G124" s="220">
        <f t="shared" si="26"/>
        <v>0</v>
      </c>
      <c r="H124" s="223" t="s">
        <v>205</v>
      </c>
      <c r="I124" s="220">
        <f t="shared" si="27"/>
        <v>0</v>
      </c>
      <c r="J124" s="224" t="s">
        <v>205</v>
      </c>
      <c r="K124" s="220">
        <f t="shared" si="28"/>
        <v>0</v>
      </c>
      <c r="L124" s="133" t="s">
        <v>205</v>
      </c>
      <c r="M124" s="99">
        <f t="shared" si="29"/>
        <v>0</v>
      </c>
    </row>
    <row r="125" spans="1:13" x14ac:dyDescent="0.2">
      <c r="A125" s="102" t="s">
        <v>378</v>
      </c>
      <c r="B125" s="219" t="s">
        <v>205</v>
      </c>
      <c r="C125" s="220">
        <f t="shared" si="20"/>
        <v>0</v>
      </c>
      <c r="D125" s="221" t="s">
        <v>205</v>
      </c>
      <c r="E125" s="220">
        <f t="shared" si="21"/>
        <v>0</v>
      </c>
      <c r="F125" s="222" t="s">
        <v>205</v>
      </c>
      <c r="G125" s="220">
        <f t="shared" si="17"/>
        <v>0</v>
      </c>
      <c r="H125" s="223" t="s">
        <v>205</v>
      </c>
      <c r="I125" s="220">
        <f t="shared" si="22"/>
        <v>0</v>
      </c>
      <c r="J125" s="224" t="s">
        <v>205</v>
      </c>
      <c r="K125" s="220">
        <f t="shared" si="18"/>
        <v>0</v>
      </c>
      <c r="L125" s="133" t="s">
        <v>205</v>
      </c>
      <c r="M125" s="99">
        <v>1</v>
      </c>
    </row>
    <row r="126" spans="1:13" x14ac:dyDescent="0.2">
      <c r="A126" s="102" t="s">
        <v>379</v>
      </c>
      <c r="B126" s="219" t="s">
        <v>205</v>
      </c>
      <c r="C126" s="220">
        <f t="shared" si="20"/>
        <v>0</v>
      </c>
      <c r="D126" s="221" t="s">
        <v>205</v>
      </c>
      <c r="E126" s="220">
        <f t="shared" si="21"/>
        <v>0</v>
      </c>
      <c r="F126" s="222" t="s">
        <v>205</v>
      </c>
      <c r="G126" s="220">
        <f t="shared" si="17"/>
        <v>0</v>
      </c>
      <c r="H126" s="223" t="s">
        <v>205</v>
      </c>
      <c r="I126" s="220">
        <f t="shared" si="22"/>
        <v>0</v>
      </c>
      <c r="J126" s="224" t="s">
        <v>205</v>
      </c>
      <c r="K126" s="220">
        <f t="shared" si="18"/>
        <v>0</v>
      </c>
      <c r="L126" s="133" t="s">
        <v>205</v>
      </c>
      <c r="M126" s="99">
        <v>1</v>
      </c>
    </row>
    <row r="127" spans="1:13" x14ac:dyDescent="0.2">
      <c r="A127" s="102" t="s">
        <v>307</v>
      </c>
      <c r="B127" s="219" t="s">
        <v>205</v>
      </c>
      <c r="C127" s="220">
        <f t="shared" ref="C127:C133" si="30">IF(B127="Y", 2, 0)</f>
        <v>0</v>
      </c>
      <c r="D127" s="221" t="s">
        <v>205</v>
      </c>
      <c r="E127" s="220">
        <f t="shared" ref="E127:E133" si="31">IF(D127="Y", 2, 0)</f>
        <v>0</v>
      </c>
      <c r="F127" s="222" t="s">
        <v>205</v>
      </c>
      <c r="G127" s="220">
        <f>IF(F127="Y", 2, 0)</f>
        <v>0</v>
      </c>
      <c r="H127" s="223" t="s">
        <v>205</v>
      </c>
      <c r="I127" s="220">
        <f>IF(H127="Y", 2, 0)</f>
        <v>0</v>
      </c>
      <c r="J127" s="224" t="s">
        <v>205</v>
      </c>
      <c r="K127" s="220">
        <f t="shared" si="18"/>
        <v>0</v>
      </c>
      <c r="L127" s="133" t="s">
        <v>205</v>
      </c>
      <c r="M127" s="99">
        <f t="shared" si="23"/>
        <v>0</v>
      </c>
    </row>
    <row r="128" spans="1:13" x14ac:dyDescent="0.2">
      <c r="A128" s="102" t="s">
        <v>380</v>
      </c>
      <c r="B128" s="219" t="s">
        <v>205</v>
      </c>
      <c r="C128" s="220">
        <f t="shared" si="30"/>
        <v>0</v>
      </c>
      <c r="D128" s="221" t="s">
        <v>205</v>
      </c>
      <c r="E128" s="220">
        <f t="shared" si="31"/>
        <v>0</v>
      </c>
      <c r="F128" s="222" t="s">
        <v>205</v>
      </c>
      <c r="G128" s="220">
        <f>IF(F128="Y", 1, 0)</f>
        <v>0</v>
      </c>
      <c r="H128" s="223" t="s">
        <v>205</v>
      </c>
      <c r="I128" s="220">
        <f>IF(H128="Y", 1, 0)</f>
        <v>0</v>
      </c>
      <c r="J128" s="224" t="s">
        <v>205</v>
      </c>
      <c r="K128" s="220">
        <f>IF(J128="Y", -1, 0)</f>
        <v>0</v>
      </c>
      <c r="L128" s="133" t="s">
        <v>205</v>
      </c>
      <c r="M128" s="99">
        <f t="shared" si="23"/>
        <v>0</v>
      </c>
    </row>
    <row r="129" spans="1:14" x14ac:dyDescent="0.2">
      <c r="A129" s="102" t="s">
        <v>381</v>
      </c>
      <c r="B129" s="219" t="s">
        <v>205</v>
      </c>
      <c r="C129" s="220">
        <f>IF(B129="Y", 1, 0)</f>
        <v>0</v>
      </c>
      <c r="D129" s="221" t="s">
        <v>205</v>
      </c>
      <c r="E129" s="220">
        <f>IF(D129="Y", 1, 0)</f>
        <v>0</v>
      </c>
      <c r="F129" s="222" t="s">
        <v>205</v>
      </c>
      <c r="G129" s="220">
        <f>IF(F129="Y", 1, 0)</f>
        <v>0</v>
      </c>
      <c r="H129" s="223" t="s">
        <v>205</v>
      </c>
      <c r="I129" s="220">
        <f>IF(H129="Y", 1, 0)</f>
        <v>0</v>
      </c>
      <c r="J129" s="224" t="s">
        <v>205</v>
      </c>
      <c r="K129" s="220">
        <f>IF(J129="Y", 1, 0)</f>
        <v>0</v>
      </c>
      <c r="L129" s="133" t="s">
        <v>205</v>
      </c>
      <c r="M129" s="99">
        <f t="shared" si="23"/>
        <v>0</v>
      </c>
    </row>
    <row r="130" spans="1:14" x14ac:dyDescent="0.2">
      <c r="A130" s="102" t="s">
        <v>382</v>
      </c>
      <c r="B130" s="219" t="s">
        <v>205</v>
      </c>
      <c r="C130" s="220">
        <f t="shared" si="30"/>
        <v>0</v>
      </c>
      <c r="D130" s="221" t="s">
        <v>205</v>
      </c>
      <c r="E130" s="220">
        <f t="shared" si="31"/>
        <v>0</v>
      </c>
      <c r="F130" s="222" t="s">
        <v>205</v>
      </c>
      <c r="G130" s="220">
        <f>IF(F130="Y", 1, 0)</f>
        <v>0</v>
      </c>
      <c r="H130" s="223" t="s">
        <v>205</v>
      </c>
      <c r="I130" s="220">
        <f>IF(H130="Y", 1, 0)</f>
        <v>0</v>
      </c>
      <c r="J130" s="224" t="s">
        <v>205</v>
      </c>
      <c r="K130" s="220">
        <f>IF(J130="Y", -1, 0)</f>
        <v>0</v>
      </c>
      <c r="L130" s="133" t="s">
        <v>205</v>
      </c>
      <c r="M130" s="99">
        <f t="shared" si="23"/>
        <v>0</v>
      </c>
    </row>
    <row r="131" spans="1:14" x14ac:dyDescent="0.2">
      <c r="A131" s="102" t="s">
        <v>383</v>
      </c>
      <c r="B131" s="219" t="s">
        <v>205</v>
      </c>
      <c r="C131" s="220">
        <f t="shared" si="30"/>
        <v>0</v>
      </c>
      <c r="D131" s="221" t="s">
        <v>205</v>
      </c>
      <c r="E131" s="220">
        <f t="shared" si="31"/>
        <v>0</v>
      </c>
      <c r="F131" s="222" t="s">
        <v>205</v>
      </c>
      <c r="G131" s="220">
        <f>IF(F131="Y", 1, 0)</f>
        <v>0</v>
      </c>
      <c r="H131" s="223" t="s">
        <v>205</v>
      </c>
      <c r="I131" s="220">
        <f>IF(H131="Y", 1, 0)</f>
        <v>0</v>
      </c>
      <c r="J131" s="224" t="s">
        <v>205</v>
      </c>
      <c r="K131" s="220">
        <f>IF(J131="Y", -1, 0)</f>
        <v>0</v>
      </c>
      <c r="L131" s="133" t="s">
        <v>205</v>
      </c>
      <c r="M131" s="99">
        <v>1</v>
      </c>
    </row>
    <row r="132" spans="1:14" x14ac:dyDescent="0.2">
      <c r="A132" s="102" t="s">
        <v>276</v>
      </c>
      <c r="B132" s="219" t="s">
        <v>205</v>
      </c>
      <c r="C132" s="220">
        <f t="shared" si="30"/>
        <v>0</v>
      </c>
      <c r="D132" s="221" t="s">
        <v>205</v>
      </c>
      <c r="E132" s="220">
        <f t="shared" si="31"/>
        <v>0</v>
      </c>
      <c r="F132" s="222" t="s">
        <v>205</v>
      </c>
      <c r="G132" s="220">
        <f>IF(F132="Y", 1, 0)</f>
        <v>0</v>
      </c>
      <c r="H132" s="223" t="s">
        <v>205</v>
      </c>
      <c r="I132" s="220">
        <f>IF(H132="Y", 1, 0)</f>
        <v>0</v>
      </c>
      <c r="J132" s="224" t="s">
        <v>205</v>
      </c>
      <c r="K132" s="220">
        <f>IF(J132="Y", 1, 0)</f>
        <v>0</v>
      </c>
      <c r="L132" s="133" t="s">
        <v>205</v>
      </c>
      <c r="M132" s="99">
        <f t="shared" si="23"/>
        <v>0</v>
      </c>
    </row>
    <row r="133" spans="1:14" ht="13.5" thickBot="1" x14ac:dyDescent="0.25">
      <c r="A133" s="122" t="s">
        <v>384</v>
      </c>
      <c r="B133" s="226" t="s">
        <v>205</v>
      </c>
      <c r="C133" s="227">
        <f t="shared" si="30"/>
        <v>0</v>
      </c>
      <c r="D133" s="228" t="s">
        <v>205</v>
      </c>
      <c r="E133" s="227">
        <f t="shared" si="31"/>
        <v>0</v>
      </c>
      <c r="F133" s="229" t="s">
        <v>205</v>
      </c>
      <c r="G133" s="227">
        <f>IF(F133="Y", 2, 0)</f>
        <v>0</v>
      </c>
      <c r="H133" s="230" t="s">
        <v>205</v>
      </c>
      <c r="I133" s="227">
        <f>IF(H133="Y", 2, 0)</f>
        <v>0</v>
      </c>
      <c r="J133" s="231" t="s">
        <v>205</v>
      </c>
      <c r="K133" s="227">
        <f>IF(J133="Y", 2, 0)</f>
        <v>0</v>
      </c>
      <c r="L133" s="134" t="s">
        <v>205</v>
      </c>
      <c r="M133" s="107">
        <v>1</v>
      </c>
      <c r="N133" s="88"/>
    </row>
    <row r="134" spans="1:14" ht="13.5" thickBot="1" x14ac:dyDescent="0.25">
      <c r="A134" s="131" t="s">
        <v>309</v>
      </c>
      <c r="B134" s="233"/>
      <c r="D134" s="234"/>
      <c r="F134" s="235"/>
      <c r="H134" s="236"/>
      <c r="J134" s="237"/>
      <c r="L134" s="135"/>
    </row>
    <row r="135" spans="1:14" x14ac:dyDescent="0.2">
      <c r="A135" s="113" t="s">
        <v>385</v>
      </c>
      <c r="B135" s="212" t="s">
        <v>205</v>
      </c>
      <c r="C135" s="213">
        <f>IF(B135="Y", 2, 0)</f>
        <v>0</v>
      </c>
      <c r="D135" s="214" t="s">
        <v>205</v>
      </c>
      <c r="E135" s="213">
        <f>IF(D135="Y", 2, 0)</f>
        <v>0</v>
      </c>
      <c r="F135" s="215" t="s">
        <v>205</v>
      </c>
      <c r="G135" s="213">
        <f>IF(F135="Y", 2, 0)</f>
        <v>0</v>
      </c>
      <c r="H135" s="216" t="s">
        <v>205</v>
      </c>
      <c r="I135" s="213">
        <f>IF(H135="Y", 2, 0)</f>
        <v>0</v>
      </c>
      <c r="J135" s="217" t="s">
        <v>205</v>
      </c>
      <c r="K135" s="213">
        <f>IF(J135="Y", 2, 0)</f>
        <v>0</v>
      </c>
      <c r="L135" s="132" t="s">
        <v>205</v>
      </c>
      <c r="M135" s="94">
        <v>1</v>
      </c>
    </row>
    <row r="136" spans="1:14" x14ac:dyDescent="0.2">
      <c r="A136" s="102" t="s">
        <v>386</v>
      </c>
      <c r="B136" s="219" t="s">
        <v>205</v>
      </c>
      <c r="C136" s="220">
        <f t="shared" ref="C136:C137" si="32">IF(B136="Y", 2, 0)</f>
        <v>0</v>
      </c>
      <c r="D136" s="221" t="s">
        <v>205</v>
      </c>
      <c r="E136" s="220">
        <f t="shared" ref="E136:E137" si="33">IF(D136="Y", 2, 0)</f>
        <v>0</v>
      </c>
      <c r="F136" s="222" t="s">
        <v>205</v>
      </c>
      <c r="G136" s="220">
        <f t="shared" ref="G136:G137" si="34">IF(F136="Y", 2, 0)</f>
        <v>0</v>
      </c>
      <c r="H136" s="223" t="s">
        <v>205</v>
      </c>
      <c r="I136" s="220">
        <f t="shared" ref="I136:I137" si="35">IF(H136="Y", 2, 0)</f>
        <v>0</v>
      </c>
      <c r="J136" s="224" t="s">
        <v>205</v>
      </c>
      <c r="K136" s="220">
        <f t="shared" ref="K136:K137" si="36">IF(J136="Y", 2, 0)</f>
        <v>0</v>
      </c>
      <c r="L136" s="133" t="s">
        <v>205</v>
      </c>
      <c r="M136" s="99">
        <v>1</v>
      </c>
    </row>
    <row r="137" spans="1:14" ht="13.5" thickBot="1" x14ac:dyDescent="0.25">
      <c r="A137" s="122" t="s">
        <v>387</v>
      </c>
      <c r="B137" s="226" t="s">
        <v>205</v>
      </c>
      <c r="C137" s="227">
        <f t="shared" si="32"/>
        <v>0</v>
      </c>
      <c r="D137" s="228" t="s">
        <v>205</v>
      </c>
      <c r="E137" s="227">
        <f t="shared" si="33"/>
        <v>0</v>
      </c>
      <c r="F137" s="229" t="s">
        <v>205</v>
      </c>
      <c r="G137" s="227">
        <f t="shared" si="34"/>
        <v>0</v>
      </c>
      <c r="H137" s="230" t="s">
        <v>205</v>
      </c>
      <c r="I137" s="227">
        <f t="shared" si="35"/>
        <v>0</v>
      </c>
      <c r="J137" s="231" t="s">
        <v>205</v>
      </c>
      <c r="K137" s="227">
        <f t="shared" si="36"/>
        <v>0</v>
      </c>
      <c r="L137" s="134" t="s">
        <v>205</v>
      </c>
      <c r="M137" s="107">
        <v>1</v>
      </c>
    </row>
    <row r="138" spans="1:14" ht="13.5" thickBot="1" x14ac:dyDescent="0.25">
      <c r="A138" s="131" t="s">
        <v>388</v>
      </c>
      <c r="B138" s="233"/>
      <c r="D138" s="234"/>
      <c r="F138" s="235"/>
      <c r="H138" s="236"/>
      <c r="J138" s="237"/>
      <c r="L138" s="135"/>
    </row>
    <row r="139" spans="1:14" x14ac:dyDescent="0.2">
      <c r="A139" s="113" t="s">
        <v>389</v>
      </c>
      <c r="B139" s="212" t="s">
        <v>205</v>
      </c>
      <c r="C139" s="213">
        <f>IF(B139="Y", 2, 0)</f>
        <v>0</v>
      </c>
      <c r="D139" s="214" t="s">
        <v>205</v>
      </c>
      <c r="E139" s="213">
        <f>IF(D139="Y", 2, 0)</f>
        <v>0</v>
      </c>
      <c r="F139" s="215" t="s">
        <v>205</v>
      </c>
      <c r="G139" s="213">
        <f>IF(F139="Y", 2, 0)</f>
        <v>0</v>
      </c>
      <c r="H139" s="216" t="s">
        <v>205</v>
      </c>
      <c r="I139" s="213">
        <f>IF(H139="Y", 2, 0)</f>
        <v>0</v>
      </c>
      <c r="J139" s="217" t="s">
        <v>205</v>
      </c>
      <c r="K139" s="213">
        <f>IF(J139="Y", 2, 0)</f>
        <v>0</v>
      </c>
      <c r="L139" s="132" t="s">
        <v>205</v>
      </c>
      <c r="M139" s="94">
        <v>1</v>
      </c>
      <c r="N139" s="136"/>
    </row>
    <row r="140" spans="1:14" x14ac:dyDescent="0.2">
      <c r="A140" s="102" t="s">
        <v>390</v>
      </c>
      <c r="B140" s="219" t="s">
        <v>205</v>
      </c>
      <c r="C140" s="220">
        <f>IF(B140="Y", 1, 0)</f>
        <v>0</v>
      </c>
      <c r="D140" s="221" t="s">
        <v>205</v>
      </c>
      <c r="E140" s="220">
        <f>IF(D140="Y", 1, 0)</f>
        <v>0</v>
      </c>
      <c r="F140" s="222" t="s">
        <v>205</v>
      </c>
      <c r="G140" s="220">
        <f>IF(F140="Y", 1, 0)</f>
        <v>0</v>
      </c>
      <c r="H140" s="223" t="s">
        <v>205</v>
      </c>
      <c r="I140" s="220">
        <f>IF(H140="Y", 1, 0)</f>
        <v>0</v>
      </c>
      <c r="J140" s="224" t="s">
        <v>205</v>
      </c>
      <c r="K140" s="220">
        <f>IF(J140="Y", 1, 0)</f>
        <v>0</v>
      </c>
      <c r="L140" s="133" t="s">
        <v>205</v>
      </c>
      <c r="M140" s="99">
        <f>IF(L140="Y", 1, 0)</f>
        <v>0</v>
      </c>
    </row>
    <row r="141" spans="1:14" x14ac:dyDescent="0.2">
      <c r="A141" s="102" t="s">
        <v>391</v>
      </c>
      <c r="B141" s="219" t="s">
        <v>205</v>
      </c>
      <c r="C141" s="220">
        <f>IF(B141="Y", 1, 0)</f>
        <v>0</v>
      </c>
      <c r="D141" s="221" t="s">
        <v>205</v>
      </c>
      <c r="E141" s="220">
        <f>IF(D141="Y", 1, 0)</f>
        <v>0</v>
      </c>
      <c r="F141" s="222" t="s">
        <v>205</v>
      </c>
      <c r="G141" s="220">
        <f>IF(F141="Y", 1, 0)</f>
        <v>0</v>
      </c>
      <c r="H141" s="223" t="s">
        <v>205</v>
      </c>
      <c r="I141" s="220">
        <f>IF(H141="Y", 1, 0)</f>
        <v>0</v>
      </c>
      <c r="J141" s="224" t="s">
        <v>205</v>
      </c>
      <c r="K141" s="220">
        <f>IF(J141="Y", 1, 0)</f>
        <v>0</v>
      </c>
      <c r="L141" s="133" t="s">
        <v>205</v>
      </c>
      <c r="M141" s="99">
        <f>IF(L141="Y", 1, 0)</f>
        <v>0</v>
      </c>
    </row>
    <row r="142" spans="1:14" x14ac:dyDescent="0.2">
      <c r="A142" s="102" t="s">
        <v>392</v>
      </c>
      <c r="B142" s="219" t="s">
        <v>205</v>
      </c>
      <c r="C142" s="220">
        <f t="shared" ref="C142:C146" si="37">IF(B142="Y", 2, 0)</f>
        <v>0</v>
      </c>
      <c r="D142" s="221" t="s">
        <v>205</v>
      </c>
      <c r="E142" s="220">
        <f t="shared" ref="E142:E146" si="38">IF(D142="Y", 2, 0)</f>
        <v>0</v>
      </c>
      <c r="F142" s="222" t="s">
        <v>205</v>
      </c>
      <c r="G142" s="220">
        <f t="shared" ref="G142:G146" si="39">IF(F142="Y", 2, 0)</f>
        <v>0</v>
      </c>
      <c r="H142" s="223" t="s">
        <v>205</v>
      </c>
      <c r="I142" s="220">
        <f t="shared" ref="I142:I146" si="40">IF(H142="Y", 2, 0)</f>
        <v>0</v>
      </c>
      <c r="J142" s="224" t="s">
        <v>205</v>
      </c>
      <c r="K142" s="220">
        <f t="shared" ref="K142:K146" si="41">IF(J142="Y", 2, 0)</f>
        <v>0</v>
      </c>
      <c r="L142" s="133" t="s">
        <v>205</v>
      </c>
      <c r="M142" s="99">
        <v>1</v>
      </c>
    </row>
    <row r="143" spans="1:14" x14ac:dyDescent="0.2">
      <c r="A143" s="102" t="s">
        <v>393</v>
      </c>
      <c r="B143" s="219" t="s">
        <v>205</v>
      </c>
      <c r="C143" s="220">
        <f>IF(B143="Y", 1, 0)</f>
        <v>0</v>
      </c>
      <c r="D143" s="221" t="s">
        <v>205</v>
      </c>
      <c r="E143" s="220">
        <f>IF(D143="Y", 1, 0)</f>
        <v>0</v>
      </c>
      <c r="F143" s="222" t="s">
        <v>205</v>
      </c>
      <c r="G143" s="220">
        <f>IF(F143="Y", 1, 0)</f>
        <v>0</v>
      </c>
      <c r="H143" s="223" t="s">
        <v>205</v>
      </c>
      <c r="I143" s="220">
        <f>IF(H143="Y", 1, 0)</f>
        <v>0</v>
      </c>
      <c r="J143" s="224" t="s">
        <v>205</v>
      </c>
      <c r="K143" s="220">
        <f>IF(J143="Y", 1, 0)</f>
        <v>0</v>
      </c>
      <c r="L143" s="133" t="s">
        <v>205</v>
      </c>
      <c r="M143" s="99">
        <v>1</v>
      </c>
    </row>
    <row r="144" spans="1:14" x14ac:dyDescent="0.2">
      <c r="A144" s="102" t="s">
        <v>394</v>
      </c>
      <c r="B144" s="219" t="s">
        <v>205</v>
      </c>
      <c r="C144" s="220">
        <f>IF(B144="Y", 1, 0)</f>
        <v>0</v>
      </c>
      <c r="D144" s="221" t="s">
        <v>205</v>
      </c>
      <c r="E144" s="220">
        <f>IF(D144="Y", 1, 0)</f>
        <v>0</v>
      </c>
      <c r="F144" s="222" t="s">
        <v>205</v>
      </c>
      <c r="G144" s="220">
        <f>IF(F144="Y", 1, 0)</f>
        <v>0</v>
      </c>
      <c r="H144" s="223" t="s">
        <v>205</v>
      </c>
      <c r="I144" s="220">
        <f>IF(H144="Y", 1, 0)</f>
        <v>0</v>
      </c>
      <c r="J144" s="224" t="s">
        <v>205</v>
      </c>
      <c r="K144" s="220">
        <f>IF(J144="Y", 1, 0)</f>
        <v>0</v>
      </c>
      <c r="L144" s="133" t="s">
        <v>205</v>
      </c>
      <c r="M144" s="99">
        <f>IF(L144="Y", 1, 0)</f>
        <v>0</v>
      </c>
    </row>
    <row r="145" spans="1:15" x14ac:dyDescent="0.2">
      <c r="A145" s="102" t="s">
        <v>395</v>
      </c>
      <c r="B145" s="219" t="s">
        <v>205</v>
      </c>
      <c r="C145" s="220">
        <f t="shared" si="37"/>
        <v>0</v>
      </c>
      <c r="D145" s="221" t="s">
        <v>205</v>
      </c>
      <c r="E145" s="220">
        <f t="shared" si="38"/>
        <v>0</v>
      </c>
      <c r="F145" s="222" t="s">
        <v>205</v>
      </c>
      <c r="G145" s="220">
        <f t="shared" si="39"/>
        <v>0</v>
      </c>
      <c r="H145" s="223" t="s">
        <v>205</v>
      </c>
      <c r="I145" s="220">
        <f t="shared" si="40"/>
        <v>0</v>
      </c>
      <c r="J145" s="224" t="s">
        <v>205</v>
      </c>
      <c r="K145" s="220">
        <f t="shared" si="41"/>
        <v>0</v>
      </c>
      <c r="L145" s="133" t="s">
        <v>205</v>
      </c>
      <c r="M145" s="99">
        <f t="shared" ref="M145:M146" si="42">IF(L145="Y", 2, 0)</f>
        <v>0</v>
      </c>
    </row>
    <row r="146" spans="1:15" ht="13.5" thickBot="1" x14ac:dyDescent="0.25">
      <c r="A146" s="122" t="s">
        <v>396</v>
      </c>
      <c r="B146" s="226" t="s">
        <v>205</v>
      </c>
      <c r="C146" s="227">
        <f t="shared" si="37"/>
        <v>0</v>
      </c>
      <c r="D146" s="228" t="s">
        <v>205</v>
      </c>
      <c r="E146" s="227">
        <f t="shared" si="38"/>
        <v>0</v>
      </c>
      <c r="F146" s="229" t="s">
        <v>205</v>
      </c>
      <c r="G146" s="227">
        <f t="shared" si="39"/>
        <v>0</v>
      </c>
      <c r="H146" s="230" t="s">
        <v>205</v>
      </c>
      <c r="I146" s="227">
        <f t="shared" si="40"/>
        <v>0</v>
      </c>
      <c r="J146" s="231" t="s">
        <v>205</v>
      </c>
      <c r="K146" s="227">
        <f t="shared" si="41"/>
        <v>0</v>
      </c>
      <c r="L146" s="134" t="s">
        <v>205</v>
      </c>
      <c r="M146" s="107">
        <f t="shared" si="42"/>
        <v>0</v>
      </c>
    </row>
    <row r="147" spans="1:15" ht="13.5" thickBot="1" x14ac:dyDescent="0.25">
      <c r="A147" s="131" t="s">
        <v>397</v>
      </c>
      <c r="B147" s="233"/>
      <c r="D147" s="234"/>
      <c r="F147" s="235"/>
      <c r="H147" s="236"/>
      <c r="J147" s="237"/>
      <c r="L147" s="135"/>
    </row>
    <row r="148" spans="1:15" x14ac:dyDescent="0.2">
      <c r="A148" s="113" t="s">
        <v>398</v>
      </c>
      <c r="B148" s="212" t="s">
        <v>205</v>
      </c>
      <c r="C148" s="213">
        <f>IF(B148="Y", 1, 0)</f>
        <v>0</v>
      </c>
      <c r="D148" s="214" t="s">
        <v>205</v>
      </c>
      <c r="E148" s="213">
        <f>IF(D148="Y", 1, 0)</f>
        <v>0</v>
      </c>
      <c r="F148" s="215" t="s">
        <v>205</v>
      </c>
      <c r="G148" s="213">
        <f>IF(F148="Y", 1, 0)</f>
        <v>0</v>
      </c>
      <c r="H148" s="216" t="s">
        <v>205</v>
      </c>
      <c r="I148" s="213">
        <f>IF(H148="Y", 1, 0)</f>
        <v>0</v>
      </c>
      <c r="J148" s="217" t="s">
        <v>205</v>
      </c>
      <c r="K148" s="213">
        <f>IF(J148="Y", 1, 0)</f>
        <v>0</v>
      </c>
      <c r="L148" s="132" t="s">
        <v>205</v>
      </c>
      <c r="M148" s="94">
        <v>1</v>
      </c>
    </row>
    <row r="149" spans="1:15" ht="13.5" thickBot="1" x14ac:dyDescent="0.25">
      <c r="A149" s="122" t="s">
        <v>399</v>
      </c>
      <c r="B149" s="226" t="s">
        <v>205</v>
      </c>
      <c r="C149" s="227">
        <f>IF(B149="Y", 1, 0)</f>
        <v>0</v>
      </c>
      <c r="D149" s="228" t="s">
        <v>205</v>
      </c>
      <c r="E149" s="227">
        <f>IF(D149="Y", 1, 0)</f>
        <v>0</v>
      </c>
      <c r="F149" s="229" t="s">
        <v>205</v>
      </c>
      <c r="G149" s="227">
        <f>IF(F149="Y", 1, 0)</f>
        <v>0</v>
      </c>
      <c r="H149" s="230" t="s">
        <v>205</v>
      </c>
      <c r="I149" s="227">
        <f>IF(H149="Y", 1, 0)</f>
        <v>0</v>
      </c>
      <c r="J149" s="231" t="s">
        <v>205</v>
      </c>
      <c r="K149" s="227">
        <f>IF(J149="Y", 1, 0)</f>
        <v>0</v>
      </c>
      <c r="L149" s="134" t="s">
        <v>205</v>
      </c>
      <c r="M149" s="107">
        <f>IF(L149="Y", 1, 0)</f>
        <v>0</v>
      </c>
    </row>
    <row r="150" spans="1:15" x14ac:dyDescent="0.2">
      <c r="A150" s="88"/>
      <c r="N150" s="88"/>
      <c r="O150" s="88"/>
    </row>
    <row r="151" spans="1:15" x14ac:dyDescent="0.2">
      <c r="A151" s="137" t="s">
        <v>400</v>
      </c>
      <c r="C151" s="211">
        <f>SUM(C2:C149)</f>
        <v>0</v>
      </c>
      <c r="E151" s="211">
        <f>SUM(E2:E149)</f>
        <v>0</v>
      </c>
      <c r="G151" s="211">
        <f>SUM(G2:G149)</f>
        <v>0</v>
      </c>
      <c r="I151" s="211">
        <f>SUM(I2:I133)</f>
        <v>0</v>
      </c>
      <c r="K151" s="211">
        <f>SUM(K2:K133)</f>
        <v>0</v>
      </c>
      <c r="M151" s="88">
        <f>SUM(M2:M149)</f>
        <v>14</v>
      </c>
    </row>
    <row r="152" spans="1:15" x14ac:dyDescent="0.2">
      <c r="A152" s="137" t="s">
        <v>401</v>
      </c>
      <c r="C152" s="211">
        <v>148</v>
      </c>
      <c r="E152" s="211">
        <v>143</v>
      </c>
      <c r="G152" s="211">
        <v>128</v>
      </c>
      <c r="I152" s="211">
        <v>114</v>
      </c>
      <c r="K152" s="211">
        <v>99</v>
      </c>
      <c r="M152" s="88">
        <v>53</v>
      </c>
    </row>
    <row r="153" spans="1:15" x14ac:dyDescent="0.2">
      <c r="A153" s="137" t="s">
        <v>402</v>
      </c>
      <c r="C153" s="264">
        <f>C151/C152</f>
        <v>0</v>
      </c>
      <c r="E153" s="264">
        <f>E151/E152</f>
        <v>0</v>
      </c>
      <c r="G153" s="265">
        <f>G151/G152</f>
        <v>0</v>
      </c>
      <c r="I153" s="264">
        <f>I151/I152</f>
        <v>0</v>
      </c>
      <c r="K153" s="264">
        <f>K151/K152</f>
        <v>0</v>
      </c>
      <c r="M153" s="138">
        <f>M151/M152</f>
        <v>0.26415094339622641</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52CA9A5F-6103-42A4-97BC-89A8F95B04F4}">
      <formula1>"-,Y"</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29FB-B82E-4DDE-A0CD-7ABDB10A8DEE}">
  <dimension ref="A1:M100"/>
  <sheetViews>
    <sheetView topLeftCell="E16" zoomScale="60" zoomScaleNormal="60" workbookViewId="0">
      <selection activeCell="I35" sqref="I35"/>
    </sheetView>
  </sheetViews>
  <sheetFormatPr defaultRowHeight="15" x14ac:dyDescent="0.25"/>
  <cols>
    <col min="1" max="1" width="36.875" style="3" customWidth="1"/>
    <col min="2" max="2" width="38.5" style="3" customWidth="1"/>
    <col min="3" max="3" width="25.37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249</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30" x14ac:dyDescent="0.25">
      <c r="B5" s="551" t="s">
        <v>6</v>
      </c>
      <c r="C5" s="553" t="s">
        <v>7</v>
      </c>
      <c r="D5" s="16" t="s">
        <v>218</v>
      </c>
      <c r="E5" s="16" t="s">
        <v>220</v>
      </c>
      <c r="F5" s="73" t="s">
        <v>250</v>
      </c>
      <c r="G5" s="71">
        <f>IF(F5="Y", 'read first'!$B$23, 0)</f>
        <v>0</v>
      </c>
      <c r="H5" s="65" t="s">
        <v>217</v>
      </c>
      <c r="I5" s="65"/>
    </row>
    <row r="6" spans="2:9" ht="30" x14ac:dyDescent="0.25">
      <c r="B6" s="552"/>
      <c r="C6" s="548"/>
      <c r="D6" s="16" t="s">
        <v>179</v>
      </c>
      <c r="E6" s="16" t="s">
        <v>221</v>
      </c>
      <c r="F6" s="73" t="s">
        <v>250</v>
      </c>
      <c r="G6" s="71">
        <f>IF(F6="Y", 'read first'!$B$23, 0)</f>
        <v>0</v>
      </c>
      <c r="H6" s="65" t="s">
        <v>196</v>
      </c>
      <c r="I6" s="65"/>
    </row>
    <row r="7" spans="2:9" ht="45" x14ac:dyDescent="0.25">
      <c r="B7" s="65" t="s">
        <v>10</v>
      </c>
      <c r="C7" s="19" t="s">
        <v>11</v>
      </c>
      <c r="D7" s="16" t="s">
        <v>12</v>
      </c>
      <c r="E7" s="16" t="s">
        <v>222</v>
      </c>
      <c r="F7" s="73" t="s">
        <v>251</v>
      </c>
      <c r="G7" s="71">
        <f>IF(F7="Y", 'read first'!$B$23, 0)</f>
        <v>2.2229999999999999</v>
      </c>
      <c r="H7" s="65" t="s">
        <v>176</v>
      </c>
      <c r="I7" s="65"/>
    </row>
    <row r="8" spans="2:9" ht="30" x14ac:dyDescent="0.25">
      <c r="B8" s="551" t="s">
        <v>14</v>
      </c>
      <c r="C8" s="19" t="s">
        <v>15</v>
      </c>
      <c r="D8" s="16" t="s">
        <v>197</v>
      </c>
      <c r="E8" s="16" t="s">
        <v>223</v>
      </c>
      <c r="F8" s="73" t="s">
        <v>251</v>
      </c>
      <c r="G8" s="71">
        <f>IF(F8="Y", 'read first'!$B$23, 0)</f>
        <v>2.2229999999999999</v>
      </c>
      <c r="H8" s="65" t="s">
        <v>16</v>
      </c>
      <c r="I8" s="65"/>
    </row>
    <row r="9" spans="2:9" ht="45" x14ac:dyDescent="0.25">
      <c r="B9" s="552"/>
      <c r="C9" s="19" t="s">
        <v>17</v>
      </c>
      <c r="D9" s="16" t="s">
        <v>180</v>
      </c>
      <c r="E9" s="16" t="s">
        <v>224</v>
      </c>
      <c r="F9" s="73" t="s">
        <v>251</v>
      </c>
      <c r="G9" s="71">
        <f>IF(F9="Y", 'read first'!$B$23, 0)</f>
        <v>2.2229999999999999</v>
      </c>
      <c r="H9" s="65" t="s">
        <v>18</v>
      </c>
      <c r="I9" s="65"/>
    </row>
    <row r="10" spans="2:9" ht="45" x14ac:dyDescent="0.25">
      <c r="B10" s="65" t="s">
        <v>19</v>
      </c>
      <c r="C10" s="19" t="s">
        <v>20</v>
      </c>
      <c r="D10" s="140" t="s">
        <v>415</v>
      </c>
      <c r="E10" s="16" t="s">
        <v>225</v>
      </c>
      <c r="F10" s="73" t="s">
        <v>251</v>
      </c>
      <c r="G10" s="71">
        <f>IF(F10="Y", 'read first'!$B$23, 0)</f>
        <v>2.2229999999999999</v>
      </c>
      <c r="H10" s="65" t="s">
        <v>175</v>
      </c>
      <c r="I10" s="65"/>
    </row>
    <row r="11" spans="2:9" ht="30" x14ac:dyDescent="0.25">
      <c r="B11" s="554" t="s">
        <v>22</v>
      </c>
      <c r="C11" s="19" t="s">
        <v>23</v>
      </c>
      <c r="D11" s="16" t="s">
        <v>24</v>
      </c>
      <c r="E11" s="16" t="s">
        <v>226</v>
      </c>
      <c r="F11" s="73" t="s">
        <v>251</v>
      </c>
      <c r="G11" s="71">
        <f>IF(F11="Y", 'read first'!$B$23, 0)</f>
        <v>2.2229999999999999</v>
      </c>
      <c r="H11" s="65" t="s">
        <v>25</v>
      </c>
      <c r="I11" s="65"/>
    </row>
    <row r="12" spans="2:9" ht="105" x14ac:dyDescent="0.25">
      <c r="B12" s="554"/>
      <c r="C12" s="65" t="s">
        <v>26</v>
      </c>
      <c r="D12" s="20" t="s">
        <v>198</v>
      </c>
      <c r="E12" s="20" t="s">
        <v>227</v>
      </c>
      <c r="F12" s="35" t="s">
        <v>251</v>
      </c>
      <c r="G12" s="71">
        <f>IF(F12="Y", 'read first'!$B$23, 0)</f>
        <v>2.2229999999999999</v>
      </c>
      <c r="H12" s="31" t="s">
        <v>177</v>
      </c>
      <c r="I12" s="391" t="s">
        <v>540</v>
      </c>
    </row>
    <row r="13" spans="2:9" ht="75" x14ac:dyDescent="0.25">
      <c r="B13" s="65" t="s">
        <v>28</v>
      </c>
      <c r="C13" s="19" t="s">
        <v>29</v>
      </c>
      <c r="D13" s="20" t="s">
        <v>199</v>
      </c>
      <c r="E13" s="20" t="s">
        <v>227</v>
      </c>
      <c r="F13" s="35" t="s">
        <v>251</v>
      </c>
      <c r="G13" s="71">
        <f>IF(F13="Y", 'read first'!$B$23, 0)</f>
        <v>2.2229999999999999</v>
      </c>
      <c r="H13" s="31" t="s">
        <v>30</v>
      </c>
      <c r="I13" s="391" t="s">
        <v>541</v>
      </c>
    </row>
    <row r="14" spans="2:9" x14ac:dyDescent="0.25">
      <c r="D14" s="21" t="s">
        <v>31</v>
      </c>
      <c r="E14" s="21"/>
      <c r="G14" s="71">
        <f>SUM(G5:G13)</f>
        <v>15.560999999999996</v>
      </c>
    </row>
    <row r="15" spans="2:9" x14ac:dyDescent="0.25">
      <c r="D15" s="21"/>
      <c r="E15" s="21"/>
      <c r="G15" s="22">
        <f>G14/'read first'!$B$24</f>
        <v>0.77777777777777768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5" x14ac:dyDescent="0.25">
      <c r="B19" s="555" t="s">
        <v>33</v>
      </c>
      <c r="C19" s="19" t="s">
        <v>34</v>
      </c>
      <c r="D19" s="67" t="s">
        <v>182</v>
      </c>
      <c r="E19" s="67" t="s">
        <v>228</v>
      </c>
      <c r="F19" s="73" t="s">
        <v>251</v>
      </c>
      <c r="G19" s="68">
        <f>IF(F19="Y", 'read first'!$C$23, 0)</f>
        <v>1.65</v>
      </c>
      <c r="H19" s="66" t="s">
        <v>200</v>
      </c>
      <c r="I19" s="66"/>
    </row>
    <row r="20" spans="2:9" ht="45" x14ac:dyDescent="0.25">
      <c r="B20" s="549"/>
      <c r="C20" s="1" t="s">
        <v>35</v>
      </c>
      <c r="D20" s="556" t="s">
        <v>36</v>
      </c>
      <c r="E20" s="562" t="s">
        <v>227</v>
      </c>
      <c r="F20" s="562" t="s">
        <v>251</v>
      </c>
      <c r="G20" s="565">
        <f>IF(F20="Y", 'read first'!$C$23, 0)</f>
        <v>1.65</v>
      </c>
      <c r="H20" s="555" t="s">
        <v>183</v>
      </c>
      <c r="I20" s="555" t="s">
        <v>542</v>
      </c>
    </row>
    <row r="21" spans="2:9" ht="30" x14ac:dyDescent="0.25">
      <c r="B21" s="549"/>
      <c r="C21" s="19" t="s">
        <v>37</v>
      </c>
      <c r="D21" s="557"/>
      <c r="E21" s="563"/>
      <c r="F21" s="563"/>
      <c r="G21" s="566">
        <f>IF(F21="Y", 'read first'!$C$23, 0)</f>
        <v>0</v>
      </c>
      <c r="H21" s="549"/>
      <c r="I21" s="549"/>
    </row>
    <row r="22" spans="2:9" ht="30" x14ac:dyDescent="0.25">
      <c r="B22" s="550"/>
      <c r="C22" s="69" t="s">
        <v>38</v>
      </c>
      <c r="D22" s="558"/>
      <c r="E22" s="564"/>
      <c r="F22" s="564"/>
      <c r="G22" s="567">
        <f>IF(F22="Y", 'read first'!$C$23, 0)</f>
        <v>0</v>
      </c>
      <c r="H22" s="550"/>
      <c r="I22" s="550"/>
    </row>
    <row r="23" spans="2:9" x14ac:dyDescent="0.25">
      <c r="B23" s="543" t="s">
        <v>39</v>
      </c>
      <c r="C23" s="19" t="s">
        <v>40</v>
      </c>
      <c r="D23" s="544" t="s">
        <v>41</v>
      </c>
      <c r="E23" s="545"/>
      <c r="F23" s="545"/>
      <c r="G23" s="546"/>
      <c r="H23" s="69" t="s">
        <v>252</v>
      </c>
      <c r="I23" s="69"/>
    </row>
    <row r="24" spans="2:9" ht="45"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760</v>
      </c>
    </row>
    <row r="25" spans="2:9" ht="30" x14ac:dyDescent="0.25">
      <c r="B25" s="543"/>
      <c r="C25" s="548"/>
      <c r="D25" s="27" t="s">
        <v>201</v>
      </c>
      <c r="E25" s="27" t="s">
        <v>227</v>
      </c>
      <c r="F25" s="35" t="s">
        <v>251</v>
      </c>
      <c r="G25" s="71">
        <f>IF(F25="Y", 'read first'!$C$23, 0)</f>
        <v>1.65</v>
      </c>
      <c r="H25" s="34" t="s">
        <v>204</v>
      </c>
      <c r="I25" s="550"/>
    </row>
    <row r="26" spans="2:9" ht="30" customHeight="1" x14ac:dyDescent="0.25">
      <c r="B26" s="543" t="s">
        <v>45</v>
      </c>
      <c r="C26" s="19" t="s">
        <v>44</v>
      </c>
      <c r="D26" s="28" t="s">
        <v>46</v>
      </c>
      <c r="E26" s="647" t="s">
        <v>227</v>
      </c>
      <c r="F26" s="571" t="s">
        <v>250</v>
      </c>
      <c r="G26" s="565">
        <f>IF(F26="Y", G17, 0)</f>
        <v>0</v>
      </c>
      <c r="H26" s="574" t="s">
        <v>202</v>
      </c>
      <c r="I26" s="559" t="s">
        <v>543</v>
      </c>
    </row>
    <row r="27" spans="2:9" x14ac:dyDescent="0.25">
      <c r="B27" s="543"/>
      <c r="C27" s="543" t="s">
        <v>47</v>
      </c>
      <c r="D27" s="28" t="s">
        <v>48</v>
      </c>
      <c r="E27" s="648"/>
      <c r="F27" s="572"/>
      <c r="G27" s="566"/>
      <c r="H27" s="575"/>
      <c r="I27" s="560"/>
    </row>
    <row r="28" spans="2:9" ht="30" x14ac:dyDescent="0.25">
      <c r="B28" s="543"/>
      <c r="C28" s="543"/>
      <c r="D28" s="28" t="s">
        <v>49</v>
      </c>
      <c r="E28" s="649"/>
      <c r="F28" s="573"/>
      <c r="G28" s="567"/>
      <c r="H28" s="576"/>
      <c r="I28" s="561"/>
    </row>
    <row r="29" spans="2:9" ht="15" customHeight="1" x14ac:dyDescent="0.25">
      <c r="B29" s="543" t="s">
        <v>50</v>
      </c>
      <c r="C29" s="19" t="s">
        <v>118</v>
      </c>
      <c r="D29" s="29" t="s">
        <v>51</v>
      </c>
      <c r="E29" s="27" t="s">
        <v>229</v>
      </c>
      <c r="F29" s="35" t="s">
        <v>251</v>
      </c>
      <c r="G29" s="71">
        <f>IF(F29="Y", 0.83, 0)</f>
        <v>0.83</v>
      </c>
      <c r="H29" s="577" t="s">
        <v>167</v>
      </c>
      <c r="I29" s="578" t="s">
        <v>544</v>
      </c>
    </row>
    <row r="30" spans="2:9" ht="30" x14ac:dyDescent="0.25">
      <c r="B30" s="543"/>
      <c r="C30" s="19" t="s">
        <v>119</v>
      </c>
      <c r="D30" s="579" t="s">
        <v>168</v>
      </c>
      <c r="E30" s="579" t="s">
        <v>230</v>
      </c>
      <c r="F30" s="571" t="s">
        <v>251</v>
      </c>
      <c r="G30" s="581">
        <f>IF(F30="Y", 0.83, 0)</f>
        <v>0.83</v>
      </c>
      <c r="H30" s="577"/>
      <c r="I30" s="578"/>
    </row>
    <row r="31" spans="2:9" ht="30" x14ac:dyDescent="0.25">
      <c r="B31" s="543"/>
      <c r="C31" s="19" t="s">
        <v>130</v>
      </c>
      <c r="D31" s="580"/>
      <c r="E31" s="580"/>
      <c r="F31" s="573"/>
      <c r="G31" s="581">
        <f>IF(F31="Y", 0.83, 0)</f>
        <v>0</v>
      </c>
      <c r="H31" s="577"/>
      <c r="I31" s="578"/>
    </row>
    <row r="32" spans="2:9" ht="30" x14ac:dyDescent="0.25">
      <c r="B32" s="543" t="s">
        <v>54</v>
      </c>
      <c r="C32" s="553" t="s">
        <v>55</v>
      </c>
      <c r="D32" s="30" t="s">
        <v>56</v>
      </c>
      <c r="E32" s="30" t="s">
        <v>231</v>
      </c>
      <c r="F32" s="73" t="s">
        <v>250</v>
      </c>
      <c r="G32" s="71">
        <f>IF(F32="Y",'read first'!$C$23, 0)</f>
        <v>0</v>
      </c>
      <c r="H32" s="554" t="s">
        <v>166</v>
      </c>
      <c r="I32" s="646"/>
    </row>
    <row r="33" spans="2:9" ht="30" x14ac:dyDescent="0.25">
      <c r="B33" s="543"/>
      <c r="C33" s="547"/>
      <c r="D33" s="30" t="s">
        <v>57</v>
      </c>
      <c r="E33" s="30" t="s">
        <v>232</v>
      </c>
      <c r="F33" s="73" t="s">
        <v>251</v>
      </c>
      <c r="G33" s="71">
        <f>IF(F33="Y", 'read first'!$C$23, 0)</f>
        <v>1.65</v>
      </c>
      <c r="H33" s="554"/>
      <c r="I33" s="646"/>
    </row>
    <row r="34" spans="2:9" ht="30" x14ac:dyDescent="0.25">
      <c r="B34" s="543"/>
      <c r="C34" s="548"/>
      <c r="D34" s="30" t="s">
        <v>184</v>
      </c>
      <c r="E34" s="30" t="s">
        <v>233</v>
      </c>
      <c r="F34" s="73" t="s">
        <v>251</v>
      </c>
      <c r="G34" s="71">
        <f>IF(F34="Y", 'read first'!$C$23, 0)</f>
        <v>1.65</v>
      </c>
      <c r="H34" s="554"/>
      <c r="I34" s="646"/>
    </row>
    <row r="35" spans="2:9" ht="180" x14ac:dyDescent="0.25">
      <c r="B35" s="543"/>
      <c r="C35" s="69" t="s">
        <v>58</v>
      </c>
      <c r="D35" s="28" t="s">
        <v>59</v>
      </c>
      <c r="E35" s="28" t="s">
        <v>227</v>
      </c>
      <c r="F35" s="35" t="s">
        <v>251</v>
      </c>
      <c r="G35" s="71">
        <f>IF(F35="Y", 'read first'!$C$23, 0)</f>
        <v>1.65</v>
      </c>
      <c r="H35" s="31" t="s">
        <v>203</v>
      </c>
      <c r="I35" s="391" t="s">
        <v>545</v>
      </c>
    </row>
    <row r="36" spans="2:9" ht="60" x14ac:dyDescent="0.25">
      <c r="B36" s="69" t="s">
        <v>60</v>
      </c>
      <c r="C36" s="19" t="s">
        <v>61</v>
      </c>
      <c r="D36" s="30" t="s">
        <v>62</v>
      </c>
      <c r="E36" s="30" t="s">
        <v>234</v>
      </c>
      <c r="F36" s="73" t="s">
        <v>251</v>
      </c>
      <c r="G36" s="71">
        <f>IF(F36="Y", 'read first'!$C$23, 0)</f>
        <v>1.65</v>
      </c>
      <c r="H36" s="65" t="s">
        <v>178</v>
      </c>
      <c r="I36" s="65"/>
    </row>
    <row r="37" spans="2:9" x14ac:dyDescent="0.25">
      <c r="D37" s="21" t="s">
        <v>31</v>
      </c>
      <c r="E37" s="21"/>
      <c r="G37" s="71">
        <f>SUM(G19:G36)</f>
        <v>14.06</v>
      </c>
    </row>
    <row r="38" spans="2:9" x14ac:dyDescent="0.25">
      <c r="D38" s="21"/>
      <c r="E38" s="21"/>
      <c r="G38" s="22">
        <f>G37/'read first'!$C$24</f>
        <v>0.71010101010101023</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0" x14ac:dyDescent="0.25">
      <c r="B42" s="555" t="s">
        <v>65</v>
      </c>
      <c r="C42" s="19" t="s">
        <v>66</v>
      </c>
      <c r="D42" s="16" t="s">
        <v>67</v>
      </c>
      <c r="E42" s="16" t="s">
        <v>235</v>
      </c>
      <c r="F42" s="73" t="s">
        <v>251</v>
      </c>
      <c r="G42" s="71">
        <f>IF(F42="Y", 'read first'!$D$23, 0)</f>
        <v>2.2000000000000002</v>
      </c>
      <c r="H42" s="65" t="s">
        <v>68</v>
      </c>
      <c r="I42" s="65"/>
    </row>
    <row r="43" spans="2:9" ht="45" x14ac:dyDescent="0.25">
      <c r="B43" s="549"/>
      <c r="C43" s="19" t="s">
        <v>69</v>
      </c>
      <c r="D43" s="72" t="s">
        <v>70</v>
      </c>
      <c r="E43" s="74" t="s">
        <v>227</v>
      </c>
      <c r="F43" s="73" t="s">
        <v>250</v>
      </c>
      <c r="G43" s="71">
        <f>IF(F43="Y", 'read first'!$D$23, 0)</f>
        <v>0</v>
      </c>
      <c r="H43" s="65" t="s">
        <v>71</v>
      </c>
      <c r="I43" s="65"/>
    </row>
    <row r="44" spans="2:9" ht="45" x14ac:dyDescent="0.25">
      <c r="B44" s="550"/>
      <c r="C44" s="19" t="s">
        <v>72</v>
      </c>
      <c r="D44" s="16" t="s">
        <v>73</v>
      </c>
      <c r="E44" s="16" t="s">
        <v>227</v>
      </c>
      <c r="F44" s="73" t="s">
        <v>250</v>
      </c>
      <c r="G44" s="71">
        <f>IF(F44="Y", 'read first'!$D$23, 0)</f>
        <v>0</v>
      </c>
      <c r="H44" s="65" t="s">
        <v>74</v>
      </c>
      <c r="I44" s="65"/>
    </row>
    <row r="45" spans="2:9" ht="30" x14ac:dyDescent="0.25">
      <c r="B45" s="69" t="s">
        <v>75</v>
      </c>
      <c r="C45" s="19" t="s">
        <v>76</v>
      </c>
      <c r="D45" s="16" t="s">
        <v>77</v>
      </c>
      <c r="E45" s="16" t="s">
        <v>227</v>
      </c>
      <c r="F45" s="73" t="s">
        <v>251</v>
      </c>
      <c r="G45" s="71">
        <f>IF(F45="Y", 'read first'!$D$23, 0)</f>
        <v>2.2000000000000002</v>
      </c>
      <c r="H45" s="65" t="s">
        <v>78</v>
      </c>
      <c r="I45" s="65"/>
    </row>
    <row r="46" spans="2:9" ht="75" x14ac:dyDescent="0.25">
      <c r="B46" s="33" t="s">
        <v>79</v>
      </c>
      <c r="C46" s="33" t="s">
        <v>80</v>
      </c>
      <c r="D46" s="34" t="s">
        <v>81</v>
      </c>
      <c r="E46" s="34" t="s">
        <v>227</v>
      </c>
      <c r="F46" s="73" t="s">
        <v>251</v>
      </c>
      <c r="G46" s="71">
        <f>IF(F46="Y", 'read first'!$D$23, 0)</f>
        <v>2.2000000000000002</v>
      </c>
      <c r="H46" s="31" t="s">
        <v>165</v>
      </c>
      <c r="I46" s="391" t="s">
        <v>546</v>
      </c>
    </row>
    <row r="47" spans="2:9" ht="60" x14ac:dyDescent="0.25">
      <c r="B47" s="69" t="s">
        <v>82</v>
      </c>
      <c r="C47" s="19" t="s">
        <v>83</v>
      </c>
      <c r="D47" s="16" t="s">
        <v>84</v>
      </c>
      <c r="E47" s="16" t="s">
        <v>227</v>
      </c>
      <c r="F47" s="73" t="s">
        <v>250</v>
      </c>
      <c r="G47" s="71">
        <f>IF(F47="Y", 'read first'!$D$23, 0)</f>
        <v>0</v>
      </c>
      <c r="H47" s="65" t="s">
        <v>85</v>
      </c>
      <c r="I47" s="391" t="s">
        <v>547</v>
      </c>
    </row>
    <row r="48" spans="2:9" ht="30" x14ac:dyDescent="0.25">
      <c r="B48" s="69" t="s">
        <v>86</v>
      </c>
      <c r="C48" s="19" t="s">
        <v>87</v>
      </c>
      <c r="D48" s="16" t="s">
        <v>88</v>
      </c>
      <c r="E48" s="16" t="s">
        <v>236</v>
      </c>
      <c r="F48" s="73" t="s">
        <v>251</v>
      </c>
      <c r="G48" s="71">
        <f>IF(F48="Y", 'read first'!$D$23, 0)</f>
        <v>2.2000000000000002</v>
      </c>
      <c r="H48" s="65" t="s">
        <v>89</v>
      </c>
      <c r="I48" s="65"/>
    </row>
    <row r="49" spans="1:9" ht="45" x14ac:dyDescent="0.25">
      <c r="B49" s="69" t="s">
        <v>90</v>
      </c>
      <c r="C49" s="19" t="s">
        <v>91</v>
      </c>
      <c r="D49" s="16" t="s">
        <v>92</v>
      </c>
      <c r="E49" s="16" t="s">
        <v>237</v>
      </c>
      <c r="F49" s="73" t="s">
        <v>251</v>
      </c>
      <c r="G49" s="71">
        <f>IF(F49="Y", 'read first'!$D$23, 0)</f>
        <v>2.2000000000000002</v>
      </c>
      <c r="H49" s="65" t="s">
        <v>93</v>
      </c>
      <c r="I49" s="65"/>
    </row>
    <row r="50" spans="1:9" s="58" customFormat="1" x14ac:dyDescent="0.25">
      <c r="A50" s="3"/>
      <c r="B50" s="37"/>
      <c r="C50" s="3"/>
      <c r="D50" s="3"/>
      <c r="E50" s="3"/>
      <c r="F50" s="3"/>
      <c r="G50" s="71">
        <f>SUM(G42:G49)</f>
        <v>11</v>
      </c>
      <c r="H50" s="5"/>
      <c r="I50" s="3"/>
    </row>
    <row r="51" spans="1:9" s="58" customFormat="1" x14ac:dyDescent="0.25">
      <c r="A51" s="3"/>
      <c r="B51" s="37"/>
      <c r="C51" s="3"/>
      <c r="D51" s="3"/>
      <c r="E51" s="3"/>
      <c r="F51" s="3"/>
      <c r="G51" s="22">
        <f>G50/'read first'!$D$24</f>
        <v>0.55555555555555558</v>
      </c>
      <c r="H51" s="5"/>
      <c r="I51" s="3"/>
    </row>
    <row r="52" spans="1:9" s="58" customFormat="1" x14ac:dyDescent="0.25">
      <c r="A52" s="3"/>
      <c r="B52" s="37"/>
      <c r="C52" s="3"/>
      <c r="D52" s="3"/>
      <c r="E52" s="3"/>
      <c r="F52" s="3"/>
      <c r="G52" s="23"/>
      <c r="H52" s="5"/>
      <c r="I52" s="3"/>
    </row>
    <row r="53" spans="1:9" s="58" customFormat="1" ht="18.75" x14ac:dyDescent="0.3">
      <c r="A53" s="3"/>
      <c r="B53" s="24" t="s">
        <v>94</v>
      </c>
      <c r="C53" s="7"/>
      <c r="D53" s="7"/>
      <c r="E53" s="7"/>
      <c r="F53" s="7"/>
      <c r="G53" s="8"/>
      <c r="H53" s="25"/>
      <c r="I53" s="10"/>
    </row>
    <row r="54" spans="1:9" s="58" customFormat="1" x14ac:dyDescent="0.25">
      <c r="A54" s="3"/>
      <c r="B54" s="15" t="s">
        <v>1</v>
      </c>
      <c r="C54" s="13" t="s">
        <v>2</v>
      </c>
      <c r="D54" s="13" t="s">
        <v>64</v>
      </c>
      <c r="E54" s="38"/>
      <c r="F54" s="38" t="s">
        <v>4</v>
      </c>
      <c r="G54" s="38"/>
      <c r="H54" s="38" t="s">
        <v>5</v>
      </c>
      <c r="I54" s="38" t="s">
        <v>137</v>
      </c>
    </row>
    <row r="55" spans="1:9" s="58" customFormat="1" ht="75" x14ac:dyDescent="0.25">
      <c r="A55" s="3"/>
      <c r="B55" s="543" t="s">
        <v>95</v>
      </c>
      <c r="C55" s="19" t="s">
        <v>96</v>
      </c>
      <c r="D55" s="16" t="s">
        <v>97</v>
      </c>
      <c r="E55" s="75" t="s">
        <v>227</v>
      </c>
      <c r="F55" s="73" t="s">
        <v>251</v>
      </c>
      <c r="G55" s="71">
        <f>IF(F55="Y", 'read first'!$E$23, 0)</f>
        <v>2.5</v>
      </c>
      <c r="H55" s="70" t="s">
        <v>98</v>
      </c>
      <c r="I55" s="70"/>
    </row>
    <row r="56" spans="1:9" s="58" customFormat="1" ht="45" x14ac:dyDescent="0.25">
      <c r="A56" s="3"/>
      <c r="B56" s="543"/>
      <c r="C56" s="19" t="s">
        <v>99</v>
      </c>
      <c r="D56" s="16" t="s">
        <v>100</v>
      </c>
      <c r="E56" s="75" t="s">
        <v>227</v>
      </c>
      <c r="F56" s="73" t="s">
        <v>251</v>
      </c>
      <c r="G56" s="71">
        <f>IF(F56="Y", 'read first'!$E$23, 0)</f>
        <v>2.5</v>
      </c>
      <c r="H56" s="70" t="s">
        <v>101</v>
      </c>
      <c r="I56" s="70"/>
    </row>
    <row r="57" spans="1:9" s="58" customFormat="1" ht="45" x14ac:dyDescent="0.25">
      <c r="A57" s="3"/>
      <c r="B57" s="69" t="s">
        <v>102</v>
      </c>
      <c r="C57" s="19" t="s">
        <v>44</v>
      </c>
      <c r="D57" s="16" t="s">
        <v>103</v>
      </c>
      <c r="E57" s="75" t="s">
        <v>227</v>
      </c>
      <c r="F57" s="39" t="s">
        <v>209</v>
      </c>
      <c r="G57" s="71">
        <f>G26</f>
        <v>0</v>
      </c>
      <c r="H57" s="70" t="s">
        <v>207</v>
      </c>
      <c r="I57" s="70"/>
    </row>
    <row r="58" spans="1:9" s="58" customFormat="1" ht="30" x14ac:dyDescent="0.25">
      <c r="A58" s="3"/>
      <c r="B58" s="69" t="s">
        <v>104</v>
      </c>
      <c r="C58" s="19" t="s">
        <v>96</v>
      </c>
      <c r="D58" s="16" t="s">
        <v>131</v>
      </c>
      <c r="E58" s="75" t="s">
        <v>230</v>
      </c>
      <c r="F58" s="39" t="s">
        <v>210</v>
      </c>
      <c r="G58" s="71">
        <f>G29+G30</f>
        <v>1.66</v>
      </c>
      <c r="H58" s="70" t="s">
        <v>208</v>
      </c>
      <c r="I58" s="70"/>
    </row>
    <row r="59" spans="1:9" s="58" customFormat="1" ht="45" x14ac:dyDescent="0.25">
      <c r="A59" s="3"/>
      <c r="B59" s="543" t="s">
        <v>105</v>
      </c>
      <c r="C59" s="19" t="s">
        <v>72</v>
      </c>
      <c r="D59" s="16" t="s">
        <v>106</v>
      </c>
      <c r="E59" s="75" t="s">
        <v>227</v>
      </c>
      <c r="F59" s="73" t="s">
        <v>250</v>
      </c>
      <c r="G59" s="71">
        <f>IF(F59="Y", 'read first'!$E$23, 0)</f>
        <v>0</v>
      </c>
      <c r="H59" s="70" t="s">
        <v>132</v>
      </c>
      <c r="I59" s="70"/>
    </row>
    <row r="60" spans="1:9" s="58" customFormat="1" ht="45" x14ac:dyDescent="0.25">
      <c r="A60" s="3"/>
      <c r="B60" s="543"/>
      <c r="C60" s="19" t="s">
        <v>99</v>
      </c>
      <c r="D60" s="16" t="s">
        <v>133</v>
      </c>
      <c r="E60" s="75" t="s">
        <v>238</v>
      </c>
      <c r="F60" s="73" t="s">
        <v>251</v>
      </c>
      <c r="G60" s="71">
        <f>IF(F60="Y", 'read first'!$E$23, 0)</f>
        <v>2.5</v>
      </c>
      <c r="H60" s="70" t="s">
        <v>134</v>
      </c>
      <c r="I60" s="70"/>
    </row>
    <row r="61" spans="1:9" s="58" customFormat="1" ht="30" x14ac:dyDescent="0.25">
      <c r="A61" s="3"/>
      <c r="B61" s="69" t="s">
        <v>107</v>
      </c>
      <c r="C61" s="19" t="s">
        <v>108</v>
      </c>
      <c r="D61" s="16" t="s">
        <v>185</v>
      </c>
      <c r="E61" s="75" t="s">
        <v>239</v>
      </c>
      <c r="F61" s="73" t="s">
        <v>251</v>
      </c>
      <c r="G61" s="71">
        <f>IF(F61="Y", 'read first'!$E$23, 0)</f>
        <v>2.5</v>
      </c>
      <c r="H61" s="70" t="s">
        <v>135</v>
      </c>
      <c r="I61" s="70"/>
    </row>
    <row r="62" spans="1:9" s="58" customFormat="1" ht="45" x14ac:dyDescent="0.25">
      <c r="A62" s="3"/>
      <c r="B62" s="69" t="s">
        <v>109</v>
      </c>
      <c r="C62" s="19" t="s">
        <v>110</v>
      </c>
      <c r="D62" s="16" t="s">
        <v>111</v>
      </c>
      <c r="E62" s="75" t="s">
        <v>227</v>
      </c>
      <c r="F62" s="73" t="s">
        <v>251</v>
      </c>
      <c r="G62" s="71">
        <f>IF(F62="Y", 'read first'!$E$23, 0)</f>
        <v>2.5</v>
      </c>
      <c r="H62" s="70" t="s">
        <v>136</v>
      </c>
      <c r="I62" s="70"/>
    </row>
    <row r="63" spans="1:9" s="58" customFormat="1" x14ac:dyDescent="0.25">
      <c r="A63" s="3"/>
      <c r="B63" s="3"/>
      <c r="C63" s="3"/>
      <c r="D63" s="3"/>
      <c r="E63" s="3"/>
      <c r="F63" s="3"/>
      <c r="G63" s="71">
        <f>SUM(G55:G62)</f>
        <v>14.16</v>
      </c>
      <c r="H63" s="5"/>
      <c r="I63" s="3"/>
    </row>
    <row r="64" spans="1:9" x14ac:dyDescent="0.25">
      <c r="G64" s="41">
        <f>G63/'read first'!$E$24</f>
        <v>0.70799999999999996</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0" x14ac:dyDescent="0.25">
      <c r="B68" s="69" t="s">
        <v>121</v>
      </c>
      <c r="C68" s="19" t="s">
        <v>170</v>
      </c>
      <c r="D68" s="16" t="s">
        <v>171</v>
      </c>
      <c r="E68" s="16" t="s">
        <v>226</v>
      </c>
      <c r="F68" s="73" t="s">
        <v>251</v>
      </c>
      <c r="G68" s="71">
        <f>IF(F68="Y", 'read first'!$G$23, 0)</f>
        <v>2</v>
      </c>
      <c r="H68" s="69" t="s">
        <v>172</v>
      </c>
      <c r="I68" s="69"/>
    </row>
    <row r="69" spans="1:13" s="4" customFormat="1" ht="60" x14ac:dyDescent="0.25">
      <c r="A69" s="3"/>
      <c r="B69" s="69" t="s">
        <v>122</v>
      </c>
      <c r="C69" s="19" t="s">
        <v>123</v>
      </c>
      <c r="D69" s="16" t="s">
        <v>124</v>
      </c>
      <c r="E69" s="16" t="s">
        <v>240</v>
      </c>
      <c r="F69" s="73" t="s">
        <v>251</v>
      </c>
      <c r="G69" s="71">
        <f>IF(F69="Y", 'read first'!$G$23, 0)</f>
        <v>2</v>
      </c>
      <c r="H69" s="69" t="s">
        <v>143</v>
      </c>
      <c r="I69" s="69"/>
      <c r="J69" s="59"/>
      <c r="K69" s="59"/>
      <c r="L69" s="59"/>
      <c r="M69" s="59"/>
    </row>
    <row r="70" spans="1:13" s="4" customFormat="1" ht="60" x14ac:dyDescent="0.25">
      <c r="A70" s="3"/>
      <c r="B70" s="69" t="s">
        <v>125</v>
      </c>
      <c r="C70" s="19" t="s">
        <v>144</v>
      </c>
      <c r="D70" s="16" t="s">
        <v>126</v>
      </c>
      <c r="E70" s="16" t="s">
        <v>241</v>
      </c>
      <c r="F70" s="73" t="s">
        <v>251</v>
      </c>
      <c r="G70" s="71">
        <f>IF(F70="Y", 'read first'!$G$23, 0)</f>
        <v>2</v>
      </c>
      <c r="H70" s="69" t="s">
        <v>142</v>
      </c>
      <c r="I70" s="69"/>
      <c r="J70" s="59"/>
      <c r="K70" s="59"/>
      <c r="L70" s="59"/>
      <c r="M70" s="59"/>
    </row>
    <row r="71" spans="1:13" s="4" customFormat="1" ht="60" x14ac:dyDescent="0.25">
      <c r="A71" s="3"/>
      <c r="B71" s="69" t="s">
        <v>127</v>
      </c>
      <c r="C71" s="19" t="s">
        <v>128</v>
      </c>
      <c r="D71" s="16" t="s">
        <v>129</v>
      </c>
      <c r="E71" s="16" t="s">
        <v>242</v>
      </c>
      <c r="F71" s="73" t="s">
        <v>251</v>
      </c>
      <c r="G71" s="71">
        <f>IF(F71="Y", 'read first'!$G$23, 0)</f>
        <v>2</v>
      </c>
      <c r="H71" s="69" t="s">
        <v>169</v>
      </c>
      <c r="I71" s="69"/>
      <c r="J71" s="59"/>
      <c r="K71" s="59"/>
      <c r="L71" s="59"/>
      <c r="M71" s="59"/>
    </row>
    <row r="72" spans="1:13" s="4" customFormat="1" ht="30" x14ac:dyDescent="0.25">
      <c r="A72" s="3"/>
      <c r="B72" s="543" t="s">
        <v>186</v>
      </c>
      <c r="C72" s="19" t="s">
        <v>108</v>
      </c>
      <c r="D72" s="582" t="s">
        <v>139</v>
      </c>
      <c r="E72" s="590" t="s">
        <v>243</v>
      </c>
      <c r="F72" s="584" t="s">
        <v>250</v>
      </c>
      <c r="G72" s="565">
        <f>IF(F72="Y", 'read first'!$G$23, 0)</f>
        <v>0</v>
      </c>
      <c r="H72" s="554" t="s">
        <v>141</v>
      </c>
      <c r="I72" s="585"/>
      <c r="J72" s="59"/>
      <c r="K72" s="59"/>
      <c r="L72" s="59"/>
      <c r="M72" s="59"/>
    </row>
    <row r="73" spans="1:13" s="4" customFormat="1" ht="30" x14ac:dyDescent="0.25">
      <c r="A73" s="3"/>
      <c r="B73" s="543"/>
      <c r="C73" s="19" t="s">
        <v>140</v>
      </c>
      <c r="D73" s="583"/>
      <c r="E73" s="591"/>
      <c r="F73" s="584"/>
      <c r="G73" s="567"/>
      <c r="H73" s="554"/>
      <c r="I73" s="585"/>
      <c r="J73" s="59"/>
      <c r="K73" s="59"/>
      <c r="L73" s="59"/>
      <c r="M73" s="59"/>
    </row>
    <row r="74" spans="1:13" s="4" customFormat="1" x14ac:dyDescent="0.25">
      <c r="A74" s="3"/>
      <c r="B74" s="37"/>
      <c r="C74" s="3"/>
      <c r="D74" s="3"/>
      <c r="E74" s="3"/>
      <c r="F74" s="3"/>
      <c r="G74" s="71">
        <f>SUM(G68:G73)/2</f>
        <v>4</v>
      </c>
      <c r="H74" s="5"/>
      <c r="J74" s="59"/>
      <c r="K74" s="59"/>
      <c r="L74" s="59"/>
      <c r="M74" s="59"/>
    </row>
    <row r="75" spans="1:13" s="4" customFormat="1" x14ac:dyDescent="0.25">
      <c r="A75" s="3"/>
      <c r="B75" s="37"/>
      <c r="C75" s="3"/>
      <c r="D75" s="3"/>
      <c r="E75" s="3"/>
      <c r="F75" s="3"/>
      <c r="G75" s="22">
        <f>G74/'read first'!$G$24</f>
        <v>0.4</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69" t="s">
        <v>187</v>
      </c>
      <c r="B79" s="69" t="s">
        <v>114</v>
      </c>
      <c r="C79" s="36" t="s">
        <v>145</v>
      </c>
      <c r="D79" s="16" t="s">
        <v>164</v>
      </c>
      <c r="E79" s="16" t="s">
        <v>244</v>
      </c>
      <c r="F79" s="274" t="s">
        <v>205</v>
      </c>
      <c r="G79" s="44">
        <f>IF(F79="Y", 'read first'!$F$23, 0)</f>
        <v>0</v>
      </c>
      <c r="H79" s="45" t="s">
        <v>146</v>
      </c>
    </row>
    <row r="80" spans="1:13" ht="45" x14ac:dyDescent="0.25">
      <c r="A80" s="66" t="s">
        <v>188</v>
      </c>
      <c r="B80" s="66" t="s">
        <v>115</v>
      </c>
      <c r="C80" s="36" t="s">
        <v>145</v>
      </c>
      <c r="D80" s="72" t="s">
        <v>116</v>
      </c>
      <c r="E80" s="72" t="s">
        <v>245</v>
      </c>
      <c r="F80" s="274" t="s">
        <v>205</v>
      </c>
      <c r="G80" s="44">
        <f>IF(F80="Y", 'read first'!$F$23, 0)</f>
        <v>0</v>
      </c>
      <c r="H80" s="47" t="s">
        <v>147</v>
      </c>
    </row>
    <row r="81" spans="1:8" x14ac:dyDescent="0.25">
      <c r="A81" s="555" t="s">
        <v>189</v>
      </c>
      <c r="B81" s="587" t="s">
        <v>117</v>
      </c>
      <c r="C81" s="48" t="s">
        <v>118</v>
      </c>
      <c r="D81" s="16" t="s">
        <v>51</v>
      </c>
      <c r="E81" s="16" t="s">
        <v>246</v>
      </c>
      <c r="F81" s="274" t="str">
        <f>F29</f>
        <v>Y</v>
      </c>
      <c r="G81" s="44">
        <f>IF(F81="Y", 1, 0)</f>
        <v>1</v>
      </c>
      <c r="H81" s="551" t="s">
        <v>52</v>
      </c>
    </row>
    <row r="82" spans="1:8" ht="30" x14ac:dyDescent="0.25">
      <c r="A82" s="586"/>
      <c r="B82" s="588"/>
      <c r="C82" s="48" t="s">
        <v>119</v>
      </c>
      <c r="D82" s="582" t="s">
        <v>53</v>
      </c>
      <c r="E82" s="590" t="s">
        <v>247</v>
      </c>
      <c r="F82" s="590" t="str">
        <f>F30</f>
        <v>Y</v>
      </c>
      <c r="G82" s="593">
        <f t="shared" ref="G82:G83" si="0">IF(F82="Y", 1, 0)</f>
        <v>1</v>
      </c>
      <c r="H82" s="586"/>
    </row>
    <row r="83" spans="1:8" ht="30" x14ac:dyDescent="0.25">
      <c r="A83" s="586"/>
      <c r="B83" s="589"/>
      <c r="C83" s="48" t="s">
        <v>130</v>
      </c>
      <c r="D83" s="552"/>
      <c r="E83" s="591"/>
      <c r="F83" s="591"/>
      <c r="G83" s="594">
        <f t="shared" si="0"/>
        <v>0</v>
      </c>
      <c r="H83" s="552"/>
    </row>
    <row r="84" spans="1:8" ht="30" x14ac:dyDescent="0.25">
      <c r="A84" s="552"/>
      <c r="B84" s="69" t="s">
        <v>138</v>
      </c>
      <c r="C84" s="19" t="s">
        <v>148</v>
      </c>
      <c r="D84" s="16" t="s">
        <v>149</v>
      </c>
      <c r="E84" s="16" t="s">
        <v>248</v>
      </c>
      <c r="F84" s="274" t="s">
        <v>205</v>
      </c>
      <c r="G84" s="44">
        <f>IF(F84="Y", 'read first'!$F$23, 0)</f>
        <v>0</v>
      </c>
      <c r="H84" s="70" t="s">
        <v>150</v>
      </c>
    </row>
    <row r="85" spans="1:8" ht="60" x14ac:dyDescent="0.25">
      <c r="A85" s="66" t="s">
        <v>190</v>
      </c>
      <c r="B85" s="49" t="s">
        <v>151</v>
      </c>
      <c r="C85" s="65" t="s">
        <v>152</v>
      </c>
      <c r="D85" s="20" t="s">
        <v>162</v>
      </c>
      <c r="E85" s="20" t="s">
        <v>227</v>
      </c>
      <c r="F85" s="274" t="s">
        <v>205</v>
      </c>
      <c r="G85" s="44">
        <f>IF(F85="Y", 'read first'!$F$23, 0)</f>
        <v>0</v>
      </c>
      <c r="H85" s="20" t="s">
        <v>153</v>
      </c>
    </row>
    <row r="86" spans="1:8" ht="45" x14ac:dyDescent="0.25">
      <c r="A86" s="69" t="s">
        <v>191</v>
      </c>
      <c r="B86" s="69" t="s">
        <v>154</v>
      </c>
      <c r="C86" s="69" t="s">
        <v>155</v>
      </c>
      <c r="D86" s="20" t="s">
        <v>163</v>
      </c>
      <c r="E86" s="20" t="s">
        <v>227</v>
      </c>
      <c r="F86" s="274" t="s">
        <v>205</v>
      </c>
      <c r="G86" s="44">
        <f>IF(F86="Y", 'read first'!$F$23, 0)</f>
        <v>0</v>
      </c>
      <c r="H86" s="20" t="s">
        <v>156</v>
      </c>
    </row>
    <row r="87" spans="1:8" ht="30" x14ac:dyDescent="0.25">
      <c r="A87" s="587" t="s">
        <v>192</v>
      </c>
      <c r="B87" s="554" t="s">
        <v>22</v>
      </c>
      <c r="C87" s="19" t="s">
        <v>23</v>
      </c>
      <c r="D87" s="16" t="s">
        <v>24</v>
      </c>
      <c r="E87" s="16" t="s">
        <v>226</v>
      </c>
      <c r="F87" s="274" t="str">
        <f>F11</f>
        <v>Y</v>
      </c>
      <c r="G87" s="272">
        <f>IF(F87="Y", 'read first'!$F$23, 0)</f>
        <v>2</v>
      </c>
      <c r="H87" s="65" t="s">
        <v>25</v>
      </c>
    </row>
    <row r="88" spans="1:8" ht="45" x14ac:dyDescent="0.25">
      <c r="A88" s="595"/>
      <c r="B88" s="554"/>
      <c r="C88" s="65" t="s">
        <v>26</v>
      </c>
      <c r="D88" s="20" t="s">
        <v>27</v>
      </c>
      <c r="E88" s="20" t="s">
        <v>227</v>
      </c>
      <c r="F88" s="274" t="s">
        <v>205</v>
      </c>
      <c r="G88" s="44">
        <f>IF(F88="Y", 'read first'!$F$23, 0)</f>
        <v>0</v>
      </c>
      <c r="H88" s="20" t="s">
        <v>157</v>
      </c>
    </row>
    <row r="89" spans="1:8" ht="30" x14ac:dyDescent="0.25">
      <c r="A89" s="555" t="s">
        <v>193</v>
      </c>
      <c r="B89" s="555" t="s">
        <v>65</v>
      </c>
      <c r="C89" s="19" t="s">
        <v>66</v>
      </c>
      <c r="D89" s="16" t="s">
        <v>67</v>
      </c>
      <c r="E89" s="16" t="s">
        <v>235</v>
      </c>
      <c r="F89" s="274" t="str">
        <f>F42</f>
        <v>Y</v>
      </c>
      <c r="G89" s="44">
        <f>IF(F89="Y", 'read first'!$F$23, 0)</f>
        <v>2</v>
      </c>
      <c r="H89" s="65" t="s">
        <v>68</v>
      </c>
    </row>
    <row r="90" spans="1:8" ht="45" x14ac:dyDescent="0.25">
      <c r="A90" s="586"/>
      <c r="B90" s="549"/>
      <c r="C90" s="19" t="s">
        <v>69</v>
      </c>
      <c r="D90" s="72" t="s">
        <v>70</v>
      </c>
      <c r="E90" s="74" t="s">
        <v>227</v>
      </c>
      <c r="F90" s="274" t="str">
        <f>F43</f>
        <v>N</v>
      </c>
      <c r="G90" s="44">
        <f>IF(F90="Y", 'read first'!$F$23, 0)</f>
        <v>0</v>
      </c>
      <c r="H90" s="65" t="s">
        <v>71</v>
      </c>
    </row>
    <row r="91" spans="1:8" ht="45" x14ac:dyDescent="0.25">
      <c r="A91" s="586"/>
      <c r="B91" s="550"/>
      <c r="C91" s="19" t="s">
        <v>72</v>
      </c>
      <c r="D91" s="16" t="s">
        <v>73</v>
      </c>
      <c r="E91" s="16" t="s">
        <v>227</v>
      </c>
      <c r="F91" s="274" t="str">
        <f>F60</f>
        <v>Y</v>
      </c>
      <c r="G91" s="44">
        <f>IF(F91="Y", 'read first'!$F$23, 0)</f>
        <v>2</v>
      </c>
      <c r="H91" s="65" t="s">
        <v>74</v>
      </c>
    </row>
    <row r="92" spans="1:8" x14ac:dyDescent="0.25">
      <c r="A92" s="596" t="s">
        <v>194</v>
      </c>
      <c r="B92" s="551" t="s">
        <v>6</v>
      </c>
      <c r="C92" s="553" t="s">
        <v>7</v>
      </c>
      <c r="D92" s="16" t="s">
        <v>173</v>
      </c>
      <c r="E92" s="16" t="s">
        <v>220</v>
      </c>
      <c r="F92" s="274" t="str">
        <f>F5</f>
        <v>N</v>
      </c>
      <c r="G92" s="44">
        <f>IF(F92="Y", 'read first'!$F$23, 0)</f>
        <v>0</v>
      </c>
      <c r="H92" s="65" t="s">
        <v>8</v>
      </c>
    </row>
    <row r="93" spans="1:8" ht="30" x14ac:dyDescent="0.25">
      <c r="A93" s="597"/>
      <c r="B93" s="552"/>
      <c r="C93" s="548"/>
      <c r="D93" s="16" t="s">
        <v>179</v>
      </c>
      <c r="E93" s="16" t="s">
        <v>221</v>
      </c>
      <c r="F93" s="274" t="str">
        <f>F6</f>
        <v>N</v>
      </c>
      <c r="G93" s="44">
        <f>IF(F93="Y", 'read first'!$F$23, 0)</f>
        <v>0</v>
      </c>
      <c r="H93" s="65" t="s">
        <v>9</v>
      </c>
    </row>
    <row r="94" spans="1:8" ht="45" x14ac:dyDescent="0.25">
      <c r="A94" s="597"/>
      <c r="B94" s="65" t="s">
        <v>10</v>
      </c>
      <c r="C94" s="19" t="s">
        <v>11</v>
      </c>
      <c r="D94" s="16" t="s">
        <v>12</v>
      </c>
      <c r="E94" s="16" t="s">
        <v>222</v>
      </c>
      <c r="F94" s="274" t="str">
        <f>F7</f>
        <v>Y</v>
      </c>
      <c r="G94" s="44">
        <f>IF(F94="Y", 'read first'!$F$23, 0)</f>
        <v>2</v>
      </c>
      <c r="H94" s="65" t="s">
        <v>13</v>
      </c>
    </row>
    <row r="95" spans="1:8" ht="45" x14ac:dyDescent="0.25">
      <c r="A95" s="597"/>
      <c r="B95" s="65" t="s">
        <v>19</v>
      </c>
      <c r="C95" s="19" t="s">
        <v>20</v>
      </c>
      <c r="D95" s="16" t="s">
        <v>181</v>
      </c>
      <c r="E95" s="16" t="s">
        <v>225</v>
      </c>
      <c r="F95" s="274" t="str">
        <f>F10</f>
        <v>Y</v>
      </c>
      <c r="G95" s="44">
        <f>IF(F95="Y", 'read first'!$F$23, 0)</f>
        <v>2</v>
      </c>
      <c r="H95" s="65" t="s">
        <v>21</v>
      </c>
    </row>
    <row r="96" spans="1:8" ht="30" x14ac:dyDescent="0.25">
      <c r="A96" s="597"/>
      <c r="B96" s="554" t="s">
        <v>22</v>
      </c>
      <c r="C96" s="19" t="s">
        <v>23</v>
      </c>
      <c r="D96" s="16" t="s">
        <v>24</v>
      </c>
      <c r="E96" s="16" t="s">
        <v>226</v>
      </c>
      <c r="F96" s="274" t="str">
        <f>F11</f>
        <v>Y</v>
      </c>
      <c r="G96" s="44">
        <f>IF(F96="Y", 'read first'!$F$23, 0)</f>
        <v>2</v>
      </c>
      <c r="H96" s="65" t="s">
        <v>25</v>
      </c>
    </row>
    <row r="97" spans="1:8" ht="45" x14ac:dyDescent="0.25">
      <c r="A97" s="598"/>
      <c r="B97" s="554"/>
      <c r="C97" s="65" t="s">
        <v>26</v>
      </c>
      <c r="D97" s="20" t="s">
        <v>27</v>
      </c>
      <c r="E97" s="20" t="s">
        <v>227</v>
      </c>
      <c r="F97" s="274" t="s">
        <v>205</v>
      </c>
      <c r="G97" s="44">
        <f>IF(F97="Y", 'read first'!$F$23, 0)</f>
        <v>0</v>
      </c>
      <c r="H97" s="20" t="s">
        <v>174</v>
      </c>
    </row>
    <row r="98" spans="1:8" ht="45" x14ac:dyDescent="0.25">
      <c r="A98" s="65" t="s">
        <v>195</v>
      </c>
      <c r="B98" s="65" t="s">
        <v>158</v>
      </c>
      <c r="C98" s="65" t="s">
        <v>159</v>
      </c>
      <c r="D98" s="16" t="s">
        <v>160</v>
      </c>
      <c r="E98" s="75" t="s">
        <v>227</v>
      </c>
      <c r="F98" s="274" t="s">
        <v>205</v>
      </c>
      <c r="G98" s="44">
        <f>IF(F98="Y", 'read first'!$F$23, 0)</f>
        <v>0</v>
      </c>
      <c r="H98" s="70" t="s">
        <v>161</v>
      </c>
    </row>
    <row r="99" spans="1:8" x14ac:dyDescent="0.25">
      <c r="G99" s="44">
        <f>SUM(G79:G98)</f>
        <v>14</v>
      </c>
    </row>
    <row r="100" spans="1:8" x14ac:dyDescent="0.25">
      <c r="G100" s="22" t="s">
        <v>227</v>
      </c>
    </row>
  </sheetData>
  <mergeCells count="58">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6B8A57FA-75A8-4FB9-94EB-60C13022D673}">
      <formula1>"-,H, M, L, NEG"</formula1>
    </dataValidation>
    <dataValidation type="list" allowBlank="1" showInputMessage="1" showErrorMessage="1" sqref="F5:F13 F25:F26 F42:F49 F79:F81 F84:F95 F29:F30 F32:F36 F19:F22 F55:F56 F59:F62 F68:F73 F97:F98" xr:uid="{6731B16F-F533-4A6F-A7AC-ED3C4062F6FE}">
      <formula1>"-,Y,N"</formula1>
    </dataValidation>
    <dataValidation type="list" allowBlank="1" showInputMessage="1" showErrorMessage="1" sqref="H23" xr:uid="{299768E7-B2EC-46D2-BCD3-DE588F614C59}">
      <formula1>"[Choose from list], Regional Boulevard, Community Boulevard, Regional Street, Community Street, Industrial Street, Regional Trail, Greenway"</formula1>
    </dataValidation>
  </dataValidations>
  <hyperlinks>
    <hyperlink ref="C5:C6" r:id="rId1" display="Equity Focus Area map layer" xr:uid="{31A10230-3A66-4A29-ACD2-1F8BE4B90CF2}"/>
    <hyperlink ref="C7" r:id="rId2" display="Economic Value Atlas walkability and Community Service accessibility score" xr:uid="{8DCB3697-7266-4BF2-BE13-1F5992594985}"/>
    <hyperlink ref="C8" r:id="rId3" display="Regional Barometer: Life expectancy at birth layer" xr:uid="{77ADA123-49A1-45C1-B7D5-6464970F875C}"/>
    <hyperlink ref="C10" r:id="rId4" display="Economic Value Atlas: Job access layers (for both low and middle/high wage jobs)" xr:uid="{C7D1E04B-BC7E-4C19-A7AF-5207B07ADFEE}"/>
    <hyperlink ref="C11" r:id="rId5" display="·         Regional Investment Measure project list" xr:uid="{4BCCD0CA-9B39-463F-8729-8011B2FD0E20}"/>
    <hyperlink ref="C19" r:id="rId6" display="HCC network map" xr:uid="{8B1A7998-47BB-4A87-9B06-5113A50D637B}"/>
    <hyperlink ref="C23" r:id="rId7" display="Regional Trails and Greenways network" xr:uid="{40D194CB-6FE1-464A-A025-C99B6EEF0F1D}"/>
    <hyperlink ref="C29" r:id="rId8" display="·         Regional Bike Network Map" xr:uid="{9711A55E-E458-4016-A959-E626DE543D75}"/>
    <hyperlink ref="C26" r:id="rId9" display="·         Livable Streets design guide" xr:uid="{0C755D7E-0935-47BA-B8B3-7CAB6C322735}"/>
    <hyperlink ref="C32" r:id="rId10" display="·         Economic Value Atlas Mobility map layer" xr:uid="{202422E6-19B4-431E-932A-1746D9E3B8B5}"/>
    <hyperlink ref="C36" r:id="rId11" display="Safe Routes to School Regional Framework school map" xr:uid="{833C908C-D63A-41C0-A3B9-510AE450FBE4}"/>
    <hyperlink ref="C45" r:id="rId12" xr:uid="{A87ED46F-119E-465F-8625-88E6685A1B46}"/>
    <hyperlink ref="C47" r:id="rId13" xr:uid="{E3433774-C136-46D3-A2D3-E83446F600FB}"/>
    <hyperlink ref="C48" r:id="rId14" xr:uid="{3D2BA540-45C0-4F2A-848C-8B3408992BD2}"/>
    <hyperlink ref="C49" r:id="rId15" xr:uid="{11E814B4-6F9C-4AED-9B75-AE505839E1C0}"/>
    <hyperlink ref="C55" r:id="rId16" xr:uid="{DAD8C00D-7ECE-4010-AECD-67A24EEB0465}"/>
    <hyperlink ref="C58" r:id="rId17" xr:uid="{20371DB8-A041-4091-812B-0AFFC59003C8}"/>
    <hyperlink ref="C56" r:id="rId18" display="Congestion Management Process network" xr:uid="{375A7CC0-5D2E-4BB5-97FE-9E26E99B1DB4}"/>
    <hyperlink ref="C60" r:id="rId19" display="Congestion Management Process network map" xr:uid="{219846BE-C4C9-41E3-98D9-A81DFAF80B4B}"/>
    <hyperlink ref="C62" r:id="rId20" xr:uid="{BE1A748F-A9C1-4D58-A0BD-F3698FDD3E5E}"/>
    <hyperlink ref="C61" r:id="rId21" xr:uid="{4E996F56-095F-425F-BC31-0D83CD4F581C}"/>
    <hyperlink ref="C44" r:id="rId22" xr:uid="{8AF1BA43-0411-457E-A031-D5CAF2DEE6B6}"/>
    <hyperlink ref="C42" r:id="rId23" location="/" display="TriMet Prioritzed Access to Transit map" xr:uid="{C01B3FD0-7832-47B4-A65C-9F747A70252D}"/>
    <hyperlink ref="C43" r:id="rId24" xr:uid="{B1AF5AF8-BA7D-45EC-9727-7746E811FC42}"/>
    <hyperlink ref="C9" r:id="rId25" display="Regional Barometer: Diesel particulate matter concentration layer" xr:uid="{E4A68A4C-990E-4374-BA6A-F0EF92E59ADB}"/>
    <hyperlink ref="C21" r:id="rId26" display="https://tooledesign.maps.arcgis.com/apps/MapSeries/index.html?appid=69225c1c028c440bbcef6ca40365f854" xr:uid="{F4BA34E3-BBC4-4DB5-A60B-73A36EE2AB38}"/>
    <hyperlink ref="C13" r:id="rId27" xr:uid="{2FEBFB28-288E-4824-ABE3-613E019291B1}"/>
    <hyperlink ref="C30" r:id="rId28" xr:uid="{14E70A01-3ADD-4A5E-AE11-F54522ED6E62}"/>
    <hyperlink ref="C31" r:id="rId29" xr:uid="{2AC73FD5-F70E-4963-8D53-3D1E23CD4B01}"/>
    <hyperlink ref="C57" r:id="rId30" display="·         Livable Streets design guide" xr:uid="{A2C44092-0540-42C0-BD91-ED6DAEF9859B}"/>
    <hyperlink ref="C59" r:id="rId31" xr:uid="{E2E6B3B7-9CF3-4635-BB4A-C38E857242C9}"/>
    <hyperlink ref="C72" r:id="rId32" xr:uid="{C222DE9A-3730-4805-9426-D68422C223EF}"/>
    <hyperlink ref="C73" r:id="rId33" display="FHWA: Intermodal connector list" xr:uid="{D513B77F-D8AC-4B00-B54E-F783B73DADD4}"/>
    <hyperlink ref="C71" r:id="rId34" xr:uid="{854EFFD8-25A5-4667-B5DF-031CE68138F2}"/>
    <hyperlink ref="C70" r:id="rId35" xr:uid="{D30AA63A-21F6-4E8F-A4ED-6DDAB58DC388}"/>
    <hyperlink ref="C69" r:id="rId36" xr:uid="{F54B649F-7A43-4C32-A9B4-3E80ED2310E4}"/>
    <hyperlink ref="C81" r:id="rId37" display="·         Regional Bike Network Map" xr:uid="{3F8AC545-E1C4-431A-B41B-BF388D8FF43F}"/>
    <hyperlink ref="C82" r:id="rId38" xr:uid="{65F97682-6F4F-4B35-B2EE-EBA86A7CBB1A}"/>
    <hyperlink ref="C83" r:id="rId39" xr:uid="{11BF0A35-48A2-4115-9F5B-097E5518BECD}"/>
    <hyperlink ref="C92:C93" r:id="rId40" display="Equity Focus Area map layer" xr:uid="{390933AA-E80C-4CEA-AB80-8A87481624C4}"/>
    <hyperlink ref="C94" r:id="rId41" display="Economic Value Atlas walkability and Community Service accessibility score" xr:uid="{C38F36E3-E887-4617-A480-EE4A267C89D9}"/>
    <hyperlink ref="C95" r:id="rId42" display="Economic Value Atlas: Job access layers (for both low and middle/high wage jobs)" xr:uid="{120803E0-D383-472B-9332-8225E361776D}"/>
    <hyperlink ref="C96" r:id="rId43" display="·         Regional Investment Measure project list" xr:uid="{62D70224-BBFE-4A4B-803F-102A000CC517}"/>
    <hyperlink ref="C91" r:id="rId44" xr:uid="{FA5E526C-004B-43B2-B9C2-B4B9D69AD1F8}"/>
    <hyperlink ref="C89" r:id="rId45" location="/" display="TriMet Prioritzed Access to Transit map" xr:uid="{45B2B072-6F4C-4C05-9BD3-7178A1E19B3A}"/>
    <hyperlink ref="C90" r:id="rId46" xr:uid="{77C3FA3B-F5C6-426D-9CDC-24C467540456}"/>
    <hyperlink ref="C87" r:id="rId47" display="·         Regional Investment Measure project list" xr:uid="{44D3FF4C-BFDD-438C-968E-FD5CEF7D28D1}"/>
    <hyperlink ref="C84" r:id="rId48" display="Bond trail acquisition prioritization tool " xr:uid="{0387109D-33A8-4B92-A143-5A2A9B9EB89D}"/>
    <hyperlink ref="C68" r:id="rId49" display="On Regional Investment Measure project list " xr:uid="{4C980B2D-2151-4DAB-B79E-0009AC36CB86}"/>
    <hyperlink ref="C20" r:id="rId50" xr:uid="{F66FB634-CA0F-4429-86D8-B4DF8D259427}"/>
  </hyperlinks>
  <pageMargins left="0.7" right="0.7" top="0.75" bottom="0.75" header="0.3" footer="0.3"/>
  <pageSetup orientation="portrait" r:id="rId51"/>
  <legacyDrawing r:id="rId5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78187-6DDB-47A1-9A59-AE3D851E79FE}">
  <dimension ref="A1:O153"/>
  <sheetViews>
    <sheetView workbookViewId="0">
      <pane ySplit="1" topLeftCell="A2" activePane="bottomLeft" state="frozen"/>
      <selection activeCell="I35" sqref="I35"/>
      <selection pane="bottomLeft" activeCell="I35" sqref="I35"/>
    </sheetView>
  </sheetViews>
  <sheetFormatPr defaultColWidth="9" defaultRowHeight="12.75" x14ac:dyDescent="0.2"/>
  <cols>
    <col min="1" max="1" width="62.5" style="60" customWidth="1"/>
    <col min="2" max="5" width="4.625" style="89" customWidth="1"/>
    <col min="6" max="9" width="4.625" style="88" customWidth="1"/>
    <col min="10" max="11" width="4.625" style="89" customWidth="1"/>
    <col min="12" max="13" width="4.625" style="88" customWidth="1"/>
    <col min="14" max="16384" width="9" style="60"/>
  </cols>
  <sheetData>
    <row r="1" spans="1:13" s="86" customFormat="1" ht="25.5" customHeight="1" thickBot="1" x14ac:dyDescent="0.3">
      <c r="A1" s="85" t="s">
        <v>249</v>
      </c>
      <c r="B1" s="601" t="s">
        <v>253</v>
      </c>
      <c r="C1" s="601"/>
      <c r="D1" s="602" t="s">
        <v>254</v>
      </c>
      <c r="E1" s="602"/>
      <c r="F1" s="640" t="s">
        <v>255</v>
      </c>
      <c r="G1" s="640"/>
      <c r="H1" s="604" t="s">
        <v>256</v>
      </c>
      <c r="I1" s="604"/>
      <c r="J1" s="605" t="s">
        <v>257</v>
      </c>
      <c r="K1" s="606"/>
      <c r="L1" s="626" t="s">
        <v>258</v>
      </c>
      <c r="M1" s="627"/>
    </row>
    <row r="2" spans="1:13" ht="13.5" thickBot="1" x14ac:dyDescent="0.25">
      <c r="A2" s="87" t="s">
        <v>259</v>
      </c>
      <c r="L2" s="89"/>
      <c r="M2" s="89"/>
    </row>
    <row r="3" spans="1:13" x14ac:dyDescent="0.2">
      <c r="A3" s="90" t="s">
        <v>260</v>
      </c>
      <c r="B3" s="141"/>
      <c r="C3" s="142"/>
      <c r="D3" s="143"/>
      <c r="E3" s="142"/>
      <c r="F3" s="92"/>
      <c r="G3" s="91"/>
      <c r="H3" s="93"/>
      <c r="I3" s="91"/>
      <c r="J3" s="164"/>
      <c r="K3" s="165"/>
      <c r="L3" s="89"/>
      <c r="M3" s="89"/>
    </row>
    <row r="4" spans="1:13" x14ac:dyDescent="0.2">
      <c r="A4" s="95" t="s">
        <v>261</v>
      </c>
      <c r="B4" s="144" t="s">
        <v>205</v>
      </c>
      <c r="C4" s="145">
        <f>IF(B4="Y", 2, 0)</f>
        <v>0</v>
      </c>
      <c r="D4" s="146" t="s">
        <v>205</v>
      </c>
      <c r="E4" s="145">
        <f t="shared" ref="E4:E5" si="0">IF(D4="Y", 2, 0)</f>
        <v>0</v>
      </c>
      <c r="F4" s="97" t="s">
        <v>205</v>
      </c>
      <c r="G4" s="96">
        <f t="shared" ref="G4:G7" si="1">IF(F4="Y", 1, 0)</f>
        <v>0</v>
      </c>
      <c r="H4" s="98" t="s">
        <v>205</v>
      </c>
      <c r="I4" s="96">
        <f t="shared" ref="I4:I5" si="2">IF(H4="Y", 1, 0)</f>
        <v>0</v>
      </c>
      <c r="J4" s="166" t="s">
        <v>205</v>
      </c>
      <c r="K4" s="167">
        <f>IF(J4="Y", -1, 0)</f>
        <v>0</v>
      </c>
      <c r="L4" s="89"/>
      <c r="M4" s="89"/>
    </row>
    <row r="5" spans="1:13" x14ac:dyDescent="0.2">
      <c r="A5" s="95" t="s">
        <v>262</v>
      </c>
      <c r="B5" s="144" t="s">
        <v>205</v>
      </c>
      <c r="C5" s="145">
        <f>IF(B5="Y", 1, 0)</f>
        <v>0</v>
      </c>
      <c r="D5" s="146" t="s">
        <v>205</v>
      </c>
      <c r="E5" s="145">
        <f t="shared" si="0"/>
        <v>0</v>
      </c>
      <c r="F5" s="97" t="s">
        <v>205</v>
      </c>
      <c r="G5" s="96">
        <f t="shared" si="1"/>
        <v>0</v>
      </c>
      <c r="H5" s="98" t="s">
        <v>205</v>
      </c>
      <c r="I5" s="96">
        <f t="shared" si="2"/>
        <v>0</v>
      </c>
      <c r="J5" s="166" t="s">
        <v>205</v>
      </c>
      <c r="K5" s="167">
        <f>IF(J5="Y", -1, 0)</f>
        <v>0</v>
      </c>
      <c r="L5" s="89"/>
      <c r="M5" s="89"/>
    </row>
    <row r="6" spans="1:13" x14ac:dyDescent="0.2">
      <c r="A6" s="100" t="s">
        <v>403</v>
      </c>
      <c r="B6" s="144"/>
      <c r="C6" s="145"/>
      <c r="D6" s="146"/>
      <c r="E6" s="145"/>
      <c r="F6" s="97"/>
      <c r="G6" s="96"/>
      <c r="H6" s="98"/>
      <c r="I6" s="96"/>
      <c r="J6" s="166"/>
      <c r="K6" s="167"/>
      <c r="L6" s="89"/>
      <c r="M6" s="89"/>
    </row>
    <row r="7" spans="1:13" x14ac:dyDescent="0.2">
      <c r="A7" s="101" t="s">
        <v>263</v>
      </c>
      <c r="B7" s="144" t="s">
        <v>205</v>
      </c>
      <c r="C7" s="145">
        <f>IF(B7="Y", -1, 0)</f>
        <v>0</v>
      </c>
      <c r="D7" s="146" t="s">
        <v>205</v>
      </c>
      <c r="E7" s="145">
        <f>IF(D7="Y", -1, 0)</f>
        <v>0</v>
      </c>
      <c r="F7" s="97" t="s">
        <v>251</v>
      </c>
      <c r="G7" s="96">
        <f t="shared" si="1"/>
        <v>1</v>
      </c>
      <c r="H7" s="98" t="s">
        <v>251</v>
      </c>
      <c r="I7" s="96">
        <f t="shared" ref="I7" si="3">IF(H7="Y", 2, 0)</f>
        <v>2</v>
      </c>
      <c r="J7" s="166" t="s">
        <v>205</v>
      </c>
      <c r="K7" s="167">
        <f>IF(J7="Y", 2, 0)</f>
        <v>0</v>
      </c>
      <c r="L7" s="89"/>
      <c r="M7" s="89"/>
    </row>
    <row r="8" spans="1:13" x14ac:dyDescent="0.2">
      <c r="A8" s="101" t="s">
        <v>264</v>
      </c>
      <c r="B8" s="144" t="s">
        <v>205</v>
      </c>
      <c r="C8" s="145">
        <f t="shared" ref="C8:K9" si="4">IF(B8="Y", 1, 0)</f>
        <v>0</v>
      </c>
      <c r="D8" s="146" t="s">
        <v>205</v>
      </c>
      <c r="E8" s="145">
        <f t="shared" si="4"/>
        <v>0</v>
      </c>
      <c r="F8" s="97" t="s">
        <v>205</v>
      </c>
      <c r="G8" s="96">
        <f t="shared" si="4"/>
        <v>0</v>
      </c>
      <c r="H8" s="98" t="s">
        <v>205</v>
      </c>
      <c r="I8" s="96">
        <f t="shared" si="4"/>
        <v>0</v>
      </c>
      <c r="J8" s="166" t="s">
        <v>205</v>
      </c>
      <c r="K8" s="167">
        <f t="shared" si="4"/>
        <v>0</v>
      </c>
      <c r="L8" s="89"/>
      <c r="M8" s="89"/>
    </row>
    <row r="9" spans="1:13" x14ac:dyDescent="0.2">
      <c r="A9" s="101" t="s">
        <v>265</v>
      </c>
      <c r="B9" s="144" t="s">
        <v>205</v>
      </c>
      <c r="C9" s="145">
        <f t="shared" ref="C9" si="5">IF(B9="Y", 2, 0)</f>
        <v>0</v>
      </c>
      <c r="D9" s="146" t="s">
        <v>205</v>
      </c>
      <c r="E9" s="145">
        <f t="shared" ref="E9" si="6">IF(D9="Y", 2, 0)</f>
        <v>0</v>
      </c>
      <c r="F9" s="97" t="s">
        <v>205</v>
      </c>
      <c r="G9" s="96">
        <f t="shared" si="4"/>
        <v>0</v>
      </c>
      <c r="H9" s="98" t="s">
        <v>205</v>
      </c>
      <c r="I9" s="96">
        <f t="shared" si="4"/>
        <v>0</v>
      </c>
      <c r="J9" s="166" t="s">
        <v>205</v>
      </c>
      <c r="K9" s="167">
        <f t="shared" si="4"/>
        <v>0</v>
      </c>
      <c r="L9" s="89"/>
      <c r="M9" s="89"/>
    </row>
    <row r="10" spans="1:13" x14ac:dyDescent="0.2">
      <c r="A10" s="102" t="s">
        <v>266</v>
      </c>
      <c r="B10" s="144" t="s">
        <v>205</v>
      </c>
      <c r="C10" s="145">
        <f>IF(B10="Y", 1, 0)</f>
        <v>0</v>
      </c>
      <c r="D10" s="146" t="s">
        <v>205</v>
      </c>
      <c r="E10" s="145">
        <f>IF(D10="Y", 1, 0)</f>
        <v>0</v>
      </c>
      <c r="F10" s="97" t="s">
        <v>251</v>
      </c>
      <c r="G10" s="96">
        <f>IF(F10="Y", 1, 0)</f>
        <v>1</v>
      </c>
      <c r="H10" s="98" t="s">
        <v>251</v>
      </c>
      <c r="I10" s="96">
        <f>IF(H10="Y", 1, 0)</f>
        <v>1</v>
      </c>
      <c r="J10" s="166" t="s">
        <v>205</v>
      </c>
      <c r="K10" s="167">
        <f>IF(J10="Y", 1, 0)</f>
        <v>0</v>
      </c>
      <c r="L10" s="89"/>
      <c r="M10" s="89"/>
    </row>
    <row r="11" spans="1:13" x14ac:dyDescent="0.2">
      <c r="A11" s="100" t="s">
        <v>404</v>
      </c>
      <c r="B11" s="144"/>
      <c r="C11" s="145"/>
      <c r="D11" s="146"/>
      <c r="E11" s="145"/>
      <c r="F11" s="97"/>
      <c r="G11" s="96"/>
      <c r="H11" s="98"/>
      <c r="I11" s="96"/>
      <c r="J11" s="166"/>
      <c r="K11" s="167"/>
      <c r="L11" s="89"/>
      <c r="M11" s="89"/>
    </row>
    <row r="12" spans="1:13" x14ac:dyDescent="0.2">
      <c r="A12" s="101" t="s">
        <v>267</v>
      </c>
      <c r="B12" s="144" t="s">
        <v>205</v>
      </c>
      <c r="C12" s="145">
        <f>IF(B12="Y", -1, 0)</f>
        <v>0</v>
      </c>
      <c r="D12" s="146" t="s">
        <v>205</v>
      </c>
      <c r="E12" s="145">
        <f>IF(D12="Y", -1, 0)</f>
        <v>0</v>
      </c>
      <c r="F12" s="97" t="s">
        <v>205</v>
      </c>
      <c r="G12" s="96">
        <f>IF(F12="Y", -1, 0)</f>
        <v>0</v>
      </c>
      <c r="H12" s="98" t="s">
        <v>205</v>
      </c>
      <c r="I12" s="96">
        <f>IF(H12="Y", -1, 0)</f>
        <v>0</v>
      </c>
      <c r="J12" s="166" t="s">
        <v>205</v>
      </c>
      <c r="K12" s="167">
        <f>IF(J12="Y", 1, 0)</f>
        <v>0</v>
      </c>
      <c r="L12" s="89"/>
      <c r="M12" s="89"/>
    </row>
    <row r="13" spans="1:13" ht="13.5" thickBot="1" x14ac:dyDescent="0.25">
      <c r="A13" s="103" t="s">
        <v>268</v>
      </c>
      <c r="B13" s="147" t="s">
        <v>205</v>
      </c>
      <c r="C13" s="148">
        <f t="shared" ref="C13" si="7">IF(B13="Y", 2, 0)</f>
        <v>0</v>
      </c>
      <c r="D13" s="149" t="s">
        <v>205</v>
      </c>
      <c r="E13" s="148">
        <f t="shared" ref="E13" si="8">IF(D13="Y", 2, 0)</f>
        <v>0</v>
      </c>
      <c r="F13" s="105" t="s">
        <v>251</v>
      </c>
      <c r="G13" s="104">
        <f t="shared" ref="G13" si="9">IF(F13="Y", 2, 0)</f>
        <v>2</v>
      </c>
      <c r="H13" s="106" t="s">
        <v>251</v>
      </c>
      <c r="I13" s="104">
        <f t="shared" ref="I13" si="10">IF(H13="Y", 2, 0)</f>
        <v>2</v>
      </c>
      <c r="J13" s="168" t="s">
        <v>205</v>
      </c>
      <c r="K13" s="169">
        <f t="shared" ref="K13" si="11">IF(J13="Y", 2, 0)</f>
        <v>0</v>
      </c>
      <c r="L13" s="89"/>
      <c r="M13" s="89"/>
    </row>
    <row r="14" spans="1:13" ht="13.5" thickBot="1" x14ac:dyDescent="0.25">
      <c r="A14" s="87" t="s">
        <v>269</v>
      </c>
      <c r="B14" s="150"/>
      <c r="D14" s="151"/>
      <c r="F14" s="108"/>
      <c r="H14" s="109"/>
      <c r="J14" s="170"/>
      <c r="L14" s="89"/>
      <c r="M14" s="89"/>
    </row>
    <row r="15" spans="1:13" x14ac:dyDescent="0.2">
      <c r="A15" s="90" t="s">
        <v>270</v>
      </c>
      <c r="B15" s="141" t="s">
        <v>205</v>
      </c>
      <c r="C15" s="142">
        <f>IF(B15="Y", -1, 0)</f>
        <v>0</v>
      </c>
      <c r="D15" s="143" t="s">
        <v>205</v>
      </c>
      <c r="E15" s="142">
        <f>IF(D15="Y", -1, 0)</f>
        <v>0</v>
      </c>
      <c r="F15" s="92" t="s">
        <v>205</v>
      </c>
      <c r="G15" s="91">
        <f>IF(F15="Y", -1, 0)</f>
        <v>0</v>
      </c>
      <c r="H15" s="93" t="s">
        <v>205</v>
      </c>
      <c r="I15" s="91">
        <f>IF(H15="Y", -1, 0)</f>
        <v>0</v>
      </c>
      <c r="J15" s="164" t="s">
        <v>205</v>
      </c>
      <c r="K15" s="165">
        <f>IF(J15="Y", -1, 0)</f>
        <v>0</v>
      </c>
      <c r="L15" s="89"/>
      <c r="M15" s="89"/>
    </row>
    <row r="16" spans="1:13" x14ac:dyDescent="0.2">
      <c r="A16" s="100" t="s">
        <v>271</v>
      </c>
      <c r="B16" s="144" t="s">
        <v>205</v>
      </c>
      <c r="C16" s="145">
        <f>IF(B16="Y", 2, 0)</f>
        <v>0</v>
      </c>
      <c r="D16" s="146" t="s">
        <v>205</v>
      </c>
      <c r="E16" s="145">
        <f>IF(D16="Y", 2, 0)</f>
        <v>0</v>
      </c>
      <c r="F16" s="97" t="s">
        <v>251</v>
      </c>
      <c r="G16" s="96">
        <f>IF(F16="Y", 2, 0)</f>
        <v>2</v>
      </c>
      <c r="H16" s="98" t="s">
        <v>251</v>
      </c>
      <c r="I16" s="96">
        <f>IF(H16="Y", 2, 0)</f>
        <v>2</v>
      </c>
      <c r="J16" s="166" t="s">
        <v>205</v>
      </c>
      <c r="K16" s="167">
        <f>IF(J16="Y", 2, 0)</f>
        <v>0</v>
      </c>
      <c r="L16" s="89"/>
      <c r="M16" s="89"/>
    </row>
    <row r="17" spans="1:13" x14ac:dyDescent="0.2">
      <c r="A17" s="100" t="s">
        <v>272</v>
      </c>
      <c r="B17" s="144" t="s">
        <v>205</v>
      </c>
      <c r="C17" s="145">
        <f>IF(B17="Y", 2, 0)</f>
        <v>0</v>
      </c>
      <c r="D17" s="146" t="s">
        <v>205</v>
      </c>
      <c r="E17" s="145">
        <f>IF(D17="Y", 2, 0)</f>
        <v>0</v>
      </c>
      <c r="F17" s="97" t="s">
        <v>205</v>
      </c>
      <c r="G17" s="96">
        <f t="shared" ref="G17" si="12">IF(F17="Y", 1, 0)</f>
        <v>0</v>
      </c>
      <c r="H17" s="98" t="s">
        <v>205</v>
      </c>
      <c r="I17" s="96">
        <f t="shared" ref="I17" si="13">IF(H17="Y", 1, 0)</f>
        <v>0</v>
      </c>
      <c r="J17" s="166" t="s">
        <v>205</v>
      </c>
      <c r="K17" s="167">
        <f>IF(J17="Y", -1, 0)</f>
        <v>0</v>
      </c>
      <c r="L17" s="89"/>
      <c r="M17" s="89"/>
    </row>
    <row r="18" spans="1:13" x14ac:dyDescent="0.2">
      <c r="A18" s="100" t="s">
        <v>273</v>
      </c>
      <c r="B18" s="144" t="s">
        <v>205</v>
      </c>
      <c r="C18" s="145">
        <f>IF(B18="Y", -1, 0)</f>
        <v>0</v>
      </c>
      <c r="D18" s="146" t="s">
        <v>205</v>
      </c>
      <c r="E18" s="145">
        <f>IF(D18="Y", -1, 0)</f>
        <v>0</v>
      </c>
      <c r="F18" s="97" t="s">
        <v>205</v>
      </c>
      <c r="G18" s="96">
        <f>IF(F18="Y", -1, 0)</f>
        <v>0</v>
      </c>
      <c r="H18" s="98" t="s">
        <v>205</v>
      </c>
      <c r="I18" s="96">
        <f>IF(H18="Y", -1, 0)</f>
        <v>0</v>
      </c>
      <c r="J18" s="166" t="s">
        <v>205</v>
      </c>
      <c r="K18" s="167">
        <f>IF(J18="Y", 2, 0)</f>
        <v>0</v>
      </c>
      <c r="L18" s="89"/>
      <c r="M18" s="89"/>
    </row>
    <row r="19" spans="1:13" x14ac:dyDescent="0.2">
      <c r="A19" s="100" t="s">
        <v>274</v>
      </c>
      <c r="B19" s="144" t="s">
        <v>205</v>
      </c>
      <c r="C19" s="145">
        <f>IF(B19="Y", 2, 0)</f>
        <v>0</v>
      </c>
      <c r="D19" s="146" t="s">
        <v>205</v>
      </c>
      <c r="E19" s="145">
        <f>IF(D19="Y", 2, 0)</f>
        <v>0</v>
      </c>
      <c r="F19" s="97" t="s">
        <v>205</v>
      </c>
      <c r="G19" s="96">
        <f>IF(F19="Y", 2, 0)</f>
        <v>0</v>
      </c>
      <c r="H19" s="98" t="s">
        <v>205</v>
      </c>
      <c r="I19" s="96">
        <f>IF(H19="Y", 2, 0)</f>
        <v>0</v>
      </c>
      <c r="J19" s="166" t="s">
        <v>205</v>
      </c>
      <c r="K19" s="167">
        <f>IF(J19="Y", 1, 0)</f>
        <v>0</v>
      </c>
      <c r="L19" s="89"/>
      <c r="M19" s="89"/>
    </row>
    <row r="20" spans="1:13" x14ac:dyDescent="0.2">
      <c r="A20" s="100" t="s">
        <v>275</v>
      </c>
      <c r="B20" s="144" t="s">
        <v>205</v>
      </c>
      <c r="C20" s="145">
        <f>IF(B20="Y", 2, 0)</f>
        <v>0</v>
      </c>
      <c r="D20" s="146" t="s">
        <v>205</v>
      </c>
      <c r="E20" s="145">
        <f>IF(D20="Y", 2, 0)</f>
        <v>0</v>
      </c>
      <c r="F20" s="97" t="s">
        <v>205</v>
      </c>
      <c r="G20" s="96">
        <f>IF(F20="Y", 2, 0)</f>
        <v>0</v>
      </c>
      <c r="H20" s="98" t="s">
        <v>205</v>
      </c>
      <c r="I20" s="96">
        <f>IF(H20="Y", 2, 0)</f>
        <v>0</v>
      </c>
      <c r="J20" s="166" t="s">
        <v>205</v>
      </c>
      <c r="K20" s="167">
        <f>IF(J20="Y", 2, 0)</f>
        <v>0</v>
      </c>
      <c r="L20" s="89"/>
      <c r="M20" s="89"/>
    </row>
    <row r="21" spans="1:13" ht="13.5" thickBot="1" x14ac:dyDescent="0.25">
      <c r="A21" s="110" t="s">
        <v>276</v>
      </c>
      <c r="B21" s="147" t="s">
        <v>205</v>
      </c>
      <c r="C21" s="148">
        <f>IF(B21="Y", 2, 0)</f>
        <v>0</v>
      </c>
      <c r="D21" s="149" t="s">
        <v>205</v>
      </c>
      <c r="E21" s="148">
        <f>IF(D21="Y", 2, 0)</f>
        <v>0</v>
      </c>
      <c r="F21" s="105" t="s">
        <v>251</v>
      </c>
      <c r="G21" s="104">
        <f>IF(F21="Y", 2, 0)</f>
        <v>2</v>
      </c>
      <c r="H21" s="106" t="s">
        <v>251</v>
      </c>
      <c r="I21" s="104">
        <f>IF(H21="Y", 2, 0)</f>
        <v>2</v>
      </c>
      <c r="J21" s="168" t="s">
        <v>205</v>
      </c>
      <c r="K21" s="169">
        <f>IF(J21="Y", 1, 0)</f>
        <v>0</v>
      </c>
      <c r="L21" s="89"/>
      <c r="M21" s="89"/>
    </row>
    <row r="22" spans="1:13" ht="13.5" thickBot="1" x14ac:dyDescent="0.25">
      <c r="A22" s="87" t="s">
        <v>277</v>
      </c>
      <c r="F22" s="108"/>
      <c r="H22" s="109"/>
      <c r="J22" s="170"/>
      <c r="L22" s="89"/>
      <c r="M22" s="89"/>
    </row>
    <row r="23" spans="1:13" x14ac:dyDescent="0.2">
      <c r="A23" s="90" t="s">
        <v>278</v>
      </c>
      <c r="B23" s="141" t="s">
        <v>205</v>
      </c>
      <c r="C23" s="142">
        <f>IF(B23="Y", 1, 0)</f>
        <v>0</v>
      </c>
      <c r="D23" s="143" t="s">
        <v>205</v>
      </c>
      <c r="E23" s="142">
        <f>IF(D23="Y", 2, 0)</f>
        <v>0</v>
      </c>
      <c r="F23" s="92" t="s">
        <v>205</v>
      </c>
      <c r="G23" s="91">
        <f>IF(F23="Y", 1, 0)</f>
        <v>0</v>
      </c>
      <c r="H23" s="93" t="s">
        <v>205</v>
      </c>
      <c r="I23" s="91">
        <f>IF(H23="Y", 1, 0)</f>
        <v>0</v>
      </c>
      <c r="J23" s="164" t="s">
        <v>205</v>
      </c>
      <c r="K23" s="165">
        <f>IF(J23="Y", 1, 0)</f>
        <v>0</v>
      </c>
      <c r="L23" s="89"/>
      <c r="M23" s="89"/>
    </row>
    <row r="24" spans="1:13" x14ac:dyDescent="0.2">
      <c r="A24" s="100" t="s">
        <v>279</v>
      </c>
      <c r="B24" s="144" t="s">
        <v>205</v>
      </c>
      <c r="C24" s="145">
        <f>IF(B24="Y", 2, 0)</f>
        <v>0</v>
      </c>
      <c r="D24" s="146" t="s">
        <v>205</v>
      </c>
      <c r="E24" s="145">
        <f>IF(D24="Y", 2, 0)</f>
        <v>0</v>
      </c>
      <c r="F24" s="97" t="s">
        <v>205</v>
      </c>
      <c r="G24" s="96">
        <f>IF(F24="Y", -1, 0)</f>
        <v>0</v>
      </c>
      <c r="H24" s="98" t="s">
        <v>205</v>
      </c>
      <c r="I24" s="96">
        <f>IF(H24="Y", 1, 0)</f>
        <v>0</v>
      </c>
      <c r="J24" s="166" t="s">
        <v>205</v>
      </c>
      <c r="K24" s="167">
        <f>IF(J24="Y", -1, 0)</f>
        <v>0</v>
      </c>
      <c r="L24" s="89"/>
      <c r="M24" s="89"/>
    </row>
    <row r="25" spans="1:13" x14ac:dyDescent="0.2">
      <c r="A25" s="100" t="s">
        <v>280</v>
      </c>
      <c r="B25" s="144" t="s">
        <v>205</v>
      </c>
      <c r="C25" s="145">
        <f>IF(B25="Y", 1, 0)</f>
        <v>0</v>
      </c>
      <c r="D25" s="146" t="s">
        <v>205</v>
      </c>
      <c r="E25" s="145">
        <f>IF(D25="Y", 1, 0)</f>
        <v>0</v>
      </c>
      <c r="F25" s="97" t="s">
        <v>205</v>
      </c>
      <c r="G25" s="96">
        <f>IF(F25="Y", 1, 0)</f>
        <v>0</v>
      </c>
      <c r="H25" s="98" t="s">
        <v>205</v>
      </c>
      <c r="I25" s="96">
        <f>IF(H25="Y", 1, 0)</f>
        <v>0</v>
      </c>
      <c r="J25" s="166" t="s">
        <v>205</v>
      </c>
      <c r="K25" s="167">
        <f>IF(J25="Y", 1, 0)</f>
        <v>0</v>
      </c>
      <c r="L25" s="89"/>
      <c r="M25" s="89"/>
    </row>
    <row r="26" spans="1:13" x14ac:dyDescent="0.2">
      <c r="A26" s="100" t="s">
        <v>281</v>
      </c>
      <c r="B26" s="144" t="s">
        <v>205</v>
      </c>
      <c r="C26" s="145">
        <f>IF(B26="Y", 1, 0)</f>
        <v>0</v>
      </c>
      <c r="D26" s="146" t="s">
        <v>205</v>
      </c>
      <c r="E26" s="145">
        <f>IF(D26="Y", 1, 0)</f>
        <v>0</v>
      </c>
      <c r="F26" s="97" t="s">
        <v>205</v>
      </c>
      <c r="G26" s="96">
        <f>IF(F26="Y", 1, 0)</f>
        <v>0</v>
      </c>
      <c r="H26" s="98" t="s">
        <v>205</v>
      </c>
      <c r="I26" s="96">
        <f>IF(H26="Y", 1, 0)</f>
        <v>0</v>
      </c>
      <c r="J26" s="166" t="s">
        <v>205</v>
      </c>
      <c r="K26" s="167">
        <f>IF(J26="Y", -1, 0)</f>
        <v>0</v>
      </c>
      <c r="L26" s="89"/>
      <c r="M26" s="89"/>
    </row>
    <row r="27" spans="1:13" x14ac:dyDescent="0.2">
      <c r="A27" s="100" t="s">
        <v>282</v>
      </c>
      <c r="B27" s="144" t="s">
        <v>205</v>
      </c>
      <c r="C27" s="145">
        <f>IF(B27="Y", 1, 0)</f>
        <v>0</v>
      </c>
      <c r="D27" s="146" t="s">
        <v>205</v>
      </c>
      <c r="E27" s="145">
        <f>IF(D27="Y", 1, 0)</f>
        <v>0</v>
      </c>
      <c r="F27" s="97" t="s">
        <v>205</v>
      </c>
      <c r="G27" s="96">
        <f>IF(F27="Y", -1, 0)</f>
        <v>0</v>
      </c>
      <c r="H27" s="98" t="s">
        <v>205</v>
      </c>
      <c r="I27" s="96">
        <f>IF(H27="Y", -1, 0)</f>
        <v>0</v>
      </c>
      <c r="J27" s="166" t="s">
        <v>205</v>
      </c>
      <c r="K27" s="167">
        <f>IF(J27="Y", -1, 0)</f>
        <v>0</v>
      </c>
      <c r="L27" s="89"/>
      <c r="M27" s="89"/>
    </row>
    <row r="28" spans="1:13" x14ac:dyDescent="0.2">
      <c r="A28" s="100" t="s">
        <v>283</v>
      </c>
      <c r="B28" s="144" t="s">
        <v>205</v>
      </c>
      <c r="C28" s="145">
        <f>IF(B28="Y", 1, 0)</f>
        <v>0</v>
      </c>
      <c r="D28" s="146" t="s">
        <v>205</v>
      </c>
      <c r="E28" s="145">
        <f>IF(D28="Y", 1, 0)</f>
        <v>0</v>
      </c>
      <c r="F28" s="97" t="s">
        <v>205</v>
      </c>
      <c r="G28" s="96">
        <f>IF(F28="Y", 1, 0)</f>
        <v>0</v>
      </c>
      <c r="H28" s="98" t="s">
        <v>205</v>
      </c>
      <c r="I28" s="96">
        <f>IF(H28="Y", 1, 0)</f>
        <v>0</v>
      </c>
      <c r="J28" s="166" t="s">
        <v>205</v>
      </c>
      <c r="K28" s="167">
        <f>IF(J28="Y", 1, 0)</f>
        <v>0</v>
      </c>
      <c r="L28" s="89"/>
      <c r="M28" s="89"/>
    </row>
    <row r="29" spans="1:13" x14ac:dyDescent="0.2">
      <c r="A29" s="100" t="s">
        <v>284</v>
      </c>
      <c r="B29" s="144" t="s">
        <v>205</v>
      </c>
      <c r="C29" s="145">
        <f>IF(B29="Y", 2, 0)</f>
        <v>0</v>
      </c>
      <c r="D29" s="146" t="s">
        <v>205</v>
      </c>
      <c r="E29" s="145">
        <f>IF(D29="Y", 2, 0)</f>
        <v>0</v>
      </c>
      <c r="F29" s="97" t="s">
        <v>251</v>
      </c>
      <c r="G29" s="96">
        <f>IF(F29="Y", 2, 0)</f>
        <v>2</v>
      </c>
      <c r="H29" s="98" t="s">
        <v>251</v>
      </c>
      <c r="I29" s="96">
        <f>IF(H29="Y", 2, 0)</f>
        <v>2</v>
      </c>
      <c r="J29" s="166" t="s">
        <v>205</v>
      </c>
      <c r="K29" s="167">
        <f>IF(J29="Y", 2, 0)</f>
        <v>0</v>
      </c>
      <c r="L29" s="89"/>
      <c r="M29" s="89"/>
    </row>
    <row r="30" spans="1:13" x14ac:dyDescent="0.2">
      <c r="A30" s="100" t="s">
        <v>285</v>
      </c>
      <c r="B30" s="144" t="s">
        <v>205</v>
      </c>
      <c r="C30" s="145">
        <f>IF(B30="Y", 2, 0)</f>
        <v>0</v>
      </c>
      <c r="D30" s="146" t="s">
        <v>205</v>
      </c>
      <c r="E30" s="145">
        <f>IF(D30="Y", 2, 0)</f>
        <v>0</v>
      </c>
      <c r="F30" s="97" t="s">
        <v>251</v>
      </c>
      <c r="G30" s="96">
        <f>IF(F30="Y", 1, 0)</f>
        <v>1</v>
      </c>
      <c r="H30" s="98" t="s">
        <v>251</v>
      </c>
      <c r="I30" s="96">
        <f>IF(H30="Y", 1, 0)</f>
        <v>1</v>
      </c>
      <c r="J30" s="166" t="s">
        <v>205</v>
      </c>
      <c r="K30" s="167">
        <f>IF(J30="Y", 2, 0)</f>
        <v>0</v>
      </c>
      <c r="L30" s="89"/>
      <c r="M30" s="89"/>
    </row>
    <row r="31" spans="1:13" x14ac:dyDescent="0.2">
      <c r="A31" s="100" t="s">
        <v>286</v>
      </c>
      <c r="B31" s="144" t="s">
        <v>205</v>
      </c>
      <c r="C31" s="145">
        <f>IF(B31="Y", 1, 0)</f>
        <v>0</v>
      </c>
      <c r="D31" s="146" t="s">
        <v>205</v>
      </c>
      <c r="E31" s="145">
        <f>IF(D31="Y", 2, 0)</f>
        <v>0</v>
      </c>
      <c r="F31" s="97" t="s">
        <v>251</v>
      </c>
      <c r="G31" s="96">
        <f>IF(F31="Y", 2, 0)</f>
        <v>2</v>
      </c>
      <c r="H31" s="98" t="s">
        <v>205</v>
      </c>
      <c r="I31" s="96">
        <f>IF(H31="Y", 2, 0)</f>
        <v>0</v>
      </c>
      <c r="J31" s="166" t="s">
        <v>205</v>
      </c>
      <c r="K31" s="167">
        <f>IF(J31="Y", 1, 0)</f>
        <v>0</v>
      </c>
      <c r="L31" s="89"/>
      <c r="M31" s="89"/>
    </row>
    <row r="32" spans="1:13" ht="13.5" thickBot="1" x14ac:dyDescent="0.25">
      <c r="A32" s="110" t="s">
        <v>287</v>
      </c>
      <c r="B32" s="147" t="s">
        <v>205</v>
      </c>
      <c r="C32" s="148">
        <f>IF(B32="Y", -1, 0)</f>
        <v>0</v>
      </c>
      <c r="D32" s="149" t="s">
        <v>205</v>
      </c>
      <c r="E32" s="148">
        <f>IF(D32="Y", -1, 0)</f>
        <v>0</v>
      </c>
      <c r="F32" s="105" t="s">
        <v>205</v>
      </c>
      <c r="G32" s="104">
        <f>IF(F32="Y", 1, 0)</f>
        <v>0</v>
      </c>
      <c r="H32" s="106" t="s">
        <v>205</v>
      </c>
      <c r="I32" s="104">
        <f>IF(H32="Y", 1, 0)</f>
        <v>0</v>
      </c>
      <c r="J32" s="168" t="s">
        <v>205</v>
      </c>
      <c r="K32" s="169">
        <f>IF(J32="Y", 1, 0)</f>
        <v>0</v>
      </c>
      <c r="L32" s="89"/>
      <c r="M32" s="89"/>
    </row>
    <row r="33" spans="1:13" ht="13.5" thickBot="1" x14ac:dyDescent="0.25">
      <c r="A33" s="87" t="s">
        <v>288</v>
      </c>
      <c r="B33" s="152"/>
      <c r="D33" s="153"/>
      <c r="F33" s="111"/>
      <c r="H33" s="112"/>
      <c r="J33" s="171"/>
      <c r="L33" s="89"/>
      <c r="M33" s="89"/>
    </row>
    <row r="34" spans="1:13" x14ac:dyDescent="0.2">
      <c r="A34" s="113" t="s">
        <v>289</v>
      </c>
      <c r="B34" s="141"/>
      <c r="C34" s="142"/>
      <c r="D34" s="143"/>
      <c r="E34" s="142"/>
      <c r="F34" s="92"/>
      <c r="G34" s="91"/>
      <c r="H34" s="93"/>
      <c r="I34" s="91"/>
      <c r="J34" s="164"/>
      <c r="K34" s="165"/>
      <c r="L34" s="89"/>
      <c r="M34" s="89"/>
    </row>
    <row r="35" spans="1:13" x14ac:dyDescent="0.2">
      <c r="A35" s="101" t="s">
        <v>290</v>
      </c>
      <c r="B35" s="144" t="s">
        <v>205</v>
      </c>
      <c r="C35" s="145">
        <f>IF(B35="Y", 1, 0)</f>
        <v>0</v>
      </c>
      <c r="D35" s="146" t="s">
        <v>205</v>
      </c>
      <c r="E35" s="145">
        <f>IF(D35="Y", 1, 0)</f>
        <v>0</v>
      </c>
      <c r="F35" s="97" t="s">
        <v>205</v>
      </c>
      <c r="G35" s="96">
        <f>IF(F35="Y", 1, 0)</f>
        <v>0</v>
      </c>
      <c r="H35" s="98" t="s">
        <v>205</v>
      </c>
      <c r="I35" s="96">
        <f>IF(H35="Y", 1, 0)</f>
        <v>0</v>
      </c>
      <c r="J35" s="166" t="s">
        <v>205</v>
      </c>
      <c r="K35" s="167">
        <f>IF(J35="Y", -1, 0)</f>
        <v>0</v>
      </c>
      <c r="L35" s="89"/>
      <c r="M35" s="89"/>
    </row>
    <row r="36" spans="1:13" x14ac:dyDescent="0.2">
      <c r="A36" s="101" t="s">
        <v>291</v>
      </c>
      <c r="B36" s="144" t="s">
        <v>205</v>
      </c>
      <c r="C36" s="145">
        <f>IF(B36="Y", 2, 0)</f>
        <v>0</v>
      </c>
      <c r="D36" s="146" t="s">
        <v>205</v>
      </c>
      <c r="E36" s="145">
        <f>IF(D36="Y", 2, 0)</f>
        <v>0</v>
      </c>
      <c r="F36" s="97" t="s">
        <v>251</v>
      </c>
      <c r="G36" s="96">
        <f>IF(F36="Y", 2, 0)</f>
        <v>2</v>
      </c>
      <c r="H36" s="98" t="s">
        <v>251</v>
      </c>
      <c r="I36" s="96">
        <f>IF(H36="Y", 2, 0)</f>
        <v>2</v>
      </c>
      <c r="J36" s="166" t="s">
        <v>205</v>
      </c>
      <c r="K36" s="167">
        <f>IF(J36="Y", -1, 0)</f>
        <v>0</v>
      </c>
      <c r="L36" s="89"/>
      <c r="M36" s="89"/>
    </row>
    <row r="37" spans="1:13" x14ac:dyDescent="0.2">
      <c r="A37" s="101" t="s">
        <v>292</v>
      </c>
      <c r="B37" s="144" t="s">
        <v>205</v>
      </c>
      <c r="C37" s="145">
        <f>IF(B37="Y", 1, 0)</f>
        <v>0</v>
      </c>
      <c r="D37" s="146" t="s">
        <v>205</v>
      </c>
      <c r="E37" s="145">
        <f>IF(D37="Y", 1, 0)</f>
        <v>0</v>
      </c>
      <c r="F37" s="97" t="s">
        <v>205</v>
      </c>
      <c r="G37" s="96">
        <f>IF(F37="Y", 2, 0)</f>
        <v>0</v>
      </c>
      <c r="H37" s="98" t="s">
        <v>205</v>
      </c>
      <c r="I37" s="96">
        <f>IF(H37="Y", 2, 0)</f>
        <v>0</v>
      </c>
      <c r="J37" s="166" t="s">
        <v>205</v>
      </c>
      <c r="K37" s="167">
        <f>IF(J37="Y", 2, 0)</f>
        <v>0</v>
      </c>
      <c r="L37" s="89"/>
      <c r="M37" s="89"/>
    </row>
    <row r="38" spans="1:13" x14ac:dyDescent="0.2">
      <c r="A38" s="101" t="s">
        <v>293</v>
      </c>
      <c r="B38" s="144" t="s">
        <v>205</v>
      </c>
      <c r="C38" s="145">
        <f>IF(B38="Y", 1, 0)</f>
        <v>0</v>
      </c>
      <c r="D38" s="146" t="s">
        <v>205</v>
      </c>
      <c r="E38" s="145">
        <f>IF(D38="Y", 1, 0)</f>
        <v>0</v>
      </c>
      <c r="F38" s="97" t="s">
        <v>205</v>
      </c>
      <c r="G38" s="96">
        <f>IF(F38="Y", 1, 0)</f>
        <v>0</v>
      </c>
      <c r="H38" s="98" t="s">
        <v>205</v>
      </c>
      <c r="I38" s="96">
        <f>IF(H38="Y", 1, 0)</f>
        <v>0</v>
      </c>
      <c r="J38" s="166" t="s">
        <v>205</v>
      </c>
      <c r="K38" s="167">
        <f>IF(J38="Y", 2, 0)</f>
        <v>0</v>
      </c>
      <c r="L38" s="89"/>
      <c r="M38" s="89"/>
    </row>
    <row r="39" spans="1:13" ht="13.5" thickBot="1" x14ac:dyDescent="0.25">
      <c r="A39" s="114" t="s">
        <v>294</v>
      </c>
      <c r="B39" s="154" t="s">
        <v>205</v>
      </c>
      <c r="C39" s="155">
        <f>IF(B39="Y", -1, 0)</f>
        <v>0</v>
      </c>
      <c r="D39" s="156" t="s">
        <v>205</v>
      </c>
      <c r="E39" s="155">
        <f>IF(D39="Y", -1, 0)</f>
        <v>0</v>
      </c>
      <c r="F39" s="116" t="s">
        <v>205</v>
      </c>
      <c r="G39" s="115">
        <f>IF(F39="Y", -1, 0)</f>
        <v>0</v>
      </c>
      <c r="H39" s="117" t="s">
        <v>205</v>
      </c>
      <c r="I39" s="115">
        <f>IF(H39="Y", -1, 0)</f>
        <v>0</v>
      </c>
      <c r="J39" s="172" t="s">
        <v>205</v>
      </c>
      <c r="K39" s="173">
        <f>IF(J39="Y", 1, 0)</f>
        <v>0</v>
      </c>
      <c r="L39" s="89"/>
      <c r="M39" s="89"/>
    </row>
    <row r="40" spans="1:13" ht="13.5" thickTop="1" x14ac:dyDescent="0.2">
      <c r="A40" s="118" t="s">
        <v>295</v>
      </c>
      <c r="B40" s="157" t="s">
        <v>205</v>
      </c>
      <c r="C40" s="158">
        <f>IF(B40="Y", 1, 0)</f>
        <v>0</v>
      </c>
      <c r="D40" s="159" t="s">
        <v>205</v>
      </c>
      <c r="E40" s="158">
        <f>IF(D40="Y", 1, 0)</f>
        <v>0</v>
      </c>
      <c r="F40" s="120" t="s">
        <v>251</v>
      </c>
      <c r="G40" s="119">
        <f>IF(F40="Y", 1, 0)</f>
        <v>1</v>
      </c>
      <c r="H40" s="121" t="s">
        <v>205</v>
      </c>
      <c r="I40" s="119">
        <f>IF(H40="Y", 1, 0)</f>
        <v>0</v>
      </c>
      <c r="J40" s="174" t="s">
        <v>205</v>
      </c>
      <c r="K40" s="175">
        <f>IF(J40="Y", 2, 0)</f>
        <v>0</v>
      </c>
      <c r="L40" s="89"/>
      <c r="M40" s="89"/>
    </row>
    <row r="41" spans="1:13" ht="13.5" thickBot="1" x14ac:dyDescent="0.25">
      <c r="A41" s="122" t="s">
        <v>296</v>
      </c>
      <c r="B41" s="147" t="s">
        <v>205</v>
      </c>
      <c r="C41" s="148">
        <f>IF(B41="Y", -1, 0)</f>
        <v>0</v>
      </c>
      <c r="D41" s="149" t="s">
        <v>205</v>
      </c>
      <c r="E41" s="148">
        <f>IF(D41="Y", -1, 0)</f>
        <v>0</v>
      </c>
      <c r="F41" s="105" t="s">
        <v>205</v>
      </c>
      <c r="G41" s="104">
        <f>IF(F41="Y", 1, 0)</f>
        <v>0</v>
      </c>
      <c r="H41" s="106" t="s">
        <v>205</v>
      </c>
      <c r="I41" s="104">
        <f>IF(H41="Y", 1, 0)</f>
        <v>0</v>
      </c>
      <c r="J41" s="168" t="s">
        <v>205</v>
      </c>
      <c r="K41" s="169">
        <f>IF(J41="Y", 2, 0)</f>
        <v>0</v>
      </c>
      <c r="L41" s="89"/>
      <c r="M41" s="89"/>
    </row>
    <row r="42" spans="1:13" ht="13.5" thickBot="1" x14ac:dyDescent="0.25">
      <c r="A42" s="87" t="s">
        <v>297</v>
      </c>
      <c r="B42" s="150"/>
      <c r="D42" s="151"/>
      <c r="F42" s="108"/>
      <c r="H42" s="109"/>
      <c r="J42" s="170"/>
      <c r="L42" s="89"/>
      <c r="M42" s="89"/>
    </row>
    <row r="43" spans="1:13" x14ac:dyDescent="0.2">
      <c r="A43" s="113" t="s">
        <v>298</v>
      </c>
      <c r="B43" s="141" t="s">
        <v>205</v>
      </c>
      <c r="C43" s="142">
        <f>IF(B43="Y", 2, 0)</f>
        <v>0</v>
      </c>
      <c r="D43" s="143" t="s">
        <v>205</v>
      </c>
      <c r="E43" s="142">
        <f>IF(D43="Y", 1, 0)</f>
        <v>0</v>
      </c>
      <c r="F43" s="92" t="s">
        <v>251</v>
      </c>
      <c r="G43" s="91">
        <f>IF(F43="Y", 2, 0)</f>
        <v>2</v>
      </c>
      <c r="H43" s="93" t="s">
        <v>205</v>
      </c>
      <c r="I43" s="91">
        <f>IF(H43="Y", 1, 0)</f>
        <v>0</v>
      </c>
      <c r="J43" s="164" t="s">
        <v>205</v>
      </c>
      <c r="K43" s="165">
        <f>IF(J43="Y", 1, 0)</f>
        <v>0</v>
      </c>
      <c r="L43" s="89"/>
      <c r="M43" s="89"/>
    </row>
    <row r="44" spans="1:13" x14ac:dyDescent="0.2">
      <c r="A44" s="102" t="s">
        <v>299</v>
      </c>
      <c r="B44" s="144" t="s">
        <v>205</v>
      </c>
      <c r="C44" s="145">
        <f>IF(B44="Y", 2, 0)</f>
        <v>0</v>
      </c>
      <c r="D44" s="146" t="s">
        <v>205</v>
      </c>
      <c r="E44" s="145">
        <f>IF(D44="Y", 2, 0)</f>
        <v>0</v>
      </c>
      <c r="F44" s="97" t="s">
        <v>205</v>
      </c>
      <c r="G44" s="96">
        <f>IF(F44="Y", 2, 0)</f>
        <v>0</v>
      </c>
      <c r="H44" s="98" t="s">
        <v>205</v>
      </c>
      <c r="I44" s="96">
        <f>IF(H44="Y", 2, 0)</f>
        <v>0</v>
      </c>
      <c r="J44" s="166" t="s">
        <v>205</v>
      </c>
      <c r="K44" s="167">
        <f>IF(J44="Y", 2, 0)</f>
        <v>0</v>
      </c>
      <c r="L44" s="89"/>
      <c r="M44" s="89"/>
    </row>
    <row r="45" spans="1:13" x14ac:dyDescent="0.2">
      <c r="A45" s="102" t="s">
        <v>295</v>
      </c>
      <c r="B45" s="144" t="s">
        <v>205</v>
      </c>
      <c r="C45" s="145">
        <f>IF(B45="Y", 1, 0)</f>
        <v>0</v>
      </c>
      <c r="D45" s="146" t="s">
        <v>205</v>
      </c>
      <c r="E45" s="145">
        <f>IF(D45="Y", 1, 0)</f>
        <v>0</v>
      </c>
      <c r="F45" s="97" t="s">
        <v>251</v>
      </c>
      <c r="G45" s="96">
        <f>IF(F45="Y", 1, 0)</f>
        <v>1</v>
      </c>
      <c r="H45" s="98" t="s">
        <v>205</v>
      </c>
      <c r="I45" s="96">
        <f>IF(H45="Y", 1, 0)</f>
        <v>0</v>
      </c>
      <c r="J45" s="166" t="s">
        <v>205</v>
      </c>
      <c r="K45" s="167">
        <f>IF(J45="Y", 2, 0)</f>
        <v>0</v>
      </c>
      <c r="L45" s="89"/>
      <c r="M45" s="89"/>
    </row>
    <row r="46" spans="1:13" x14ac:dyDescent="0.2">
      <c r="A46" s="102" t="s">
        <v>300</v>
      </c>
      <c r="B46" s="144" t="s">
        <v>205</v>
      </c>
      <c r="C46" s="145">
        <f>IF(B46="Y", -1, 0)</f>
        <v>0</v>
      </c>
      <c r="D46" s="146" t="s">
        <v>205</v>
      </c>
      <c r="E46" s="145">
        <f>IF(D46="Y", -1, 0)</f>
        <v>0</v>
      </c>
      <c r="F46" s="97" t="s">
        <v>205</v>
      </c>
      <c r="G46" s="96">
        <f>IF(F46="Y", 1, 0)</f>
        <v>0</v>
      </c>
      <c r="H46" s="98" t="s">
        <v>205</v>
      </c>
      <c r="I46" s="96">
        <f>IF(H46="Y", 1, 0)</f>
        <v>0</v>
      </c>
      <c r="J46" s="166" t="s">
        <v>205</v>
      </c>
      <c r="K46" s="167">
        <f>IF(J46="Y", 2, 0)</f>
        <v>0</v>
      </c>
      <c r="L46" s="89"/>
      <c r="M46" s="89"/>
    </row>
    <row r="47" spans="1:13" x14ac:dyDescent="0.2">
      <c r="A47" s="102" t="s">
        <v>301</v>
      </c>
      <c r="B47" s="144" t="s">
        <v>205</v>
      </c>
      <c r="C47" s="145">
        <f>IF(B47="Y", 2, 0)</f>
        <v>0</v>
      </c>
      <c r="D47" s="146" t="s">
        <v>205</v>
      </c>
      <c r="E47" s="145">
        <f>IF(D47="Y", 2, 0)</f>
        <v>0</v>
      </c>
      <c r="F47" s="97" t="s">
        <v>205</v>
      </c>
      <c r="G47" s="96">
        <f>IF(F47="Y", 2, 0)</f>
        <v>0</v>
      </c>
      <c r="H47" s="98" t="s">
        <v>205</v>
      </c>
      <c r="I47" s="96">
        <f>IF(H47="Y", 2, 0)</f>
        <v>0</v>
      </c>
      <c r="J47" s="166" t="s">
        <v>205</v>
      </c>
      <c r="K47" s="167">
        <f>IF(J47="Y", -1, 0)</f>
        <v>0</v>
      </c>
      <c r="L47" s="89"/>
      <c r="M47" s="89"/>
    </row>
    <row r="48" spans="1:13" x14ac:dyDescent="0.2">
      <c r="A48" s="102" t="s">
        <v>302</v>
      </c>
      <c r="B48" s="144" t="s">
        <v>205</v>
      </c>
      <c r="C48" s="145">
        <f>IF(B48="Y", 1, 0)</f>
        <v>0</v>
      </c>
      <c r="D48" s="146" t="s">
        <v>205</v>
      </c>
      <c r="E48" s="145">
        <f>IF(D48="Y", -1, 0)</f>
        <v>0</v>
      </c>
      <c r="F48" s="97" t="s">
        <v>205</v>
      </c>
      <c r="G48" s="96">
        <f>IF(F48="Y", 1, 0)</f>
        <v>0</v>
      </c>
      <c r="H48" s="98" t="s">
        <v>205</v>
      </c>
      <c r="I48" s="96">
        <f>IF(H48="Y", -1, 0)</f>
        <v>0</v>
      </c>
      <c r="J48" s="166" t="s">
        <v>205</v>
      </c>
      <c r="K48" s="167">
        <f>IF(J48="Y", 1, 0)</f>
        <v>0</v>
      </c>
      <c r="L48" s="89"/>
      <c r="M48" s="89"/>
    </row>
    <row r="49" spans="1:13" x14ac:dyDescent="0.2">
      <c r="A49" s="102" t="s">
        <v>303</v>
      </c>
      <c r="B49" s="144" t="s">
        <v>205</v>
      </c>
      <c r="C49" s="145">
        <f>IF(B49="Y", 2, 0)</f>
        <v>0</v>
      </c>
      <c r="D49" s="146" t="s">
        <v>205</v>
      </c>
      <c r="E49" s="145">
        <f>IF(D49="Y", 2, 0)</f>
        <v>0</v>
      </c>
      <c r="F49" s="97" t="s">
        <v>251</v>
      </c>
      <c r="G49" s="96">
        <f>IF(F49="Y", 2, 0)</f>
        <v>2</v>
      </c>
      <c r="H49" s="98" t="s">
        <v>205</v>
      </c>
      <c r="I49" s="96">
        <f>IF(H49="Y", 2, 0)</f>
        <v>0</v>
      </c>
      <c r="J49" s="166" t="s">
        <v>205</v>
      </c>
      <c r="K49" s="167">
        <f>IF(J49="Y", -1, 0)</f>
        <v>0</v>
      </c>
      <c r="L49" s="89"/>
      <c r="M49" s="89"/>
    </row>
    <row r="50" spans="1:13" x14ac:dyDescent="0.2">
      <c r="A50" s="102" t="s">
        <v>304</v>
      </c>
      <c r="B50" s="144" t="s">
        <v>205</v>
      </c>
      <c r="C50" s="145">
        <f>IF(B50="Y", -1, 0)</f>
        <v>0</v>
      </c>
      <c r="D50" s="146" t="s">
        <v>205</v>
      </c>
      <c r="E50" s="145">
        <f>IF(D50="Y", -1, 0)</f>
        <v>0</v>
      </c>
      <c r="F50" s="97" t="s">
        <v>205</v>
      </c>
      <c r="G50" s="96">
        <f>IF(F50="Y", -1, 0)</f>
        <v>0</v>
      </c>
      <c r="H50" s="98" t="s">
        <v>205</v>
      </c>
      <c r="I50" s="96">
        <f>IF(H50="Y", -1, 0)</f>
        <v>0</v>
      </c>
      <c r="J50" s="166" t="s">
        <v>205</v>
      </c>
      <c r="K50" s="167">
        <f>IF(J50="Y", 1, 0)</f>
        <v>0</v>
      </c>
      <c r="L50" s="89"/>
      <c r="M50" s="89"/>
    </row>
    <row r="51" spans="1:13" ht="13.5" thickBot="1" x14ac:dyDescent="0.25">
      <c r="A51" s="122" t="s">
        <v>305</v>
      </c>
      <c r="B51" s="147" t="s">
        <v>205</v>
      </c>
      <c r="C51" s="148">
        <f>IF(B51="Y", 1, 0)</f>
        <v>0</v>
      </c>
      <c r="D51" s="149" t="s">
        <v>205</v>
      </c>
      <c r="E51" s="148">
        <f>IF(D51="Y", 2, 0)</f>
        <v>0</v>
      </c>
      <c r="F51" s="105" t="s">
        <v>205</v>
      </c>
      <c r="G51" s="104">
        <f>IF(F51="Y", 1, 0)</f>
        <v>0</v>
      </c>
      <c r="H51" s="106" t="s">
        <v>205</v>
      </c>
      <c r="I51" s="104">
        <f>IF(H51="Y", 2, 0)</f>
        <v>0</v>
      </c>
      <c r="J51" s="168" t="s">
        <v>205</v>
      </c>
      <c r="K51" s="169">
        <f>IF(J51="Y", 1, 0)</f>
        <v>0</v>
      </c>
      <c r="L51" s="89"/>
      <c r="M51" s="89"/>
    </row>
    <row r="52" spans="1:13" ht="13.5" thickBot="1" x14ac:dyDescent="0.25">
      <c r="A52" s="87" t="s">
        <v>306</v>
      </c>
      <c r="B52" s="150"/>
      <c r="D52" s="151"/>
      <c r="F52" s="108"/>
      <c r="H52" s="109"/>
      <c r="J52" s="170"/>
      <c r="L52" s="89"/>
      <c r="M52" s="89"/>
    </row>
    <row r="53" spans="1:13" x14ac:dyDescent="0.2">
      <c r="A53" s="113" t="s">
        <v>307</v>
      </c>
      <c r="B53" s="141" t="s">
        <v>205</v>
      </c>
      <c r="C53" s="142">
        <f>IF(B53="Y", 2, 0)</f>
        <v>0</v>
      </c>
      <c r="D53" s="143" t="s">
        <v>205</v>
      </c>
      <c r="E53" s="142">
        <f t="shared" ref="E53:E58" si="14">IF(D53="Y", 1, 0)</f>
        <v>0</v>
      </c>
      <c r="F53" s="92" t="s">
        <v>251</v>
      </c>
      <c r="G53" s="91">
        <f>IF(F53="Y", 2, 0)</f>
        <v>2</v>
      </c>
      <c r="H53" s="93" t="s">
        <v>205</v>
      </c>
      <c r="I53" s="91">
        <f>IF(H53="Y", 2, 0)</f>
        <v>0</v>
      </c>
      <c r="J53" s="164" t="s">
        <v>205</v>
      </c>
      <c r="K53" s="165">
        <f>IF(J53="Y", 1, 0)</f>
        <v>0</v>
      </c>
      <c r="L53" s="89"/>
      <c r="M53" s="89"/>
    </row>
    <row r="54" spans="1:13" x14ac:dyDescent="0.2">
      <c r="A54" s="102" t="s">
        <v>308</v>
      </c>
      <c r="B54" s="144" t="s">
        <v>205</v>
      </c>
      <c r="C54" s="145">
        <f>IF(B54="Y", 2, 0)</f>
        <v>0</v>
      </c>
      <c r="D54" s="146" t="s">
        <v>205</v>
      </c>
      <c r="E54" s="145">
        <f t="shared" si="14"/>
        <v>0</v>
      </c>
      <c r="F54" s="97" t="s">
        <v>251</v>
      </c>
      <c r="G54" s="96">
        <f>IF(F54="Y", 2, 0)</f>
        <v>2</v>
      </c>
      <c r="H54" s="98" t="s">
        <v>205</v>
      </c>
      <c r="I54" s="96">
        <f>IF(H54="Y", 1, 0)</f>
        <v>0</v>
      </c>
      <c r="J54" s="166" t="s">
        <v>205</v>
      </c>
      <c r="K54" s="167">
        <f>IF(J54="Y", 1, 0)</f>
        <v>0</v>
      </c>
      <c r="L54" s="89"/>
      <c r="M54" s="89"/>
    </row>
    <row r="55" spans="1:13" x14ac:dyDescent="0.2">
      <c r="A55" s="102" t="s">
        <v>309</v>
      </c>
      <c r="B55" s="144" t="s">
        <v>205</v>
      </c>
      <c r="C55" s="145">
        <f>IF(B55="Y", 2, 0)</f>
        <v>0</v>
      </c>
      <c r="D55" s="146" t="s">
        <v>205</v>
      </c>
      <c r="E55" s="145">
        <f t="shared" si="14"/>
        <v>0</v>
      </c>
      <c r="F55" s="97" t="s">
        <v>251</v>
      </c>
      <c r="G55" s="96">
        <f>IF(F55="Y", 2, 0)</f>
        <v>2</v>
      </c>
      <c r="H55" s="98" t="s">
        <v>205</v>
      </c>
      <c r="I55" s="96">
        <f>IF(H55="Y", 2, 0)</f>
        <v>0</v>
      </c>
      <c r="J55" s="166" t="s">
        <v>205</v>
      </c>
      <c r="K55" s="167">
        <f>IF(J55="Y", 2, 0)</f>
        <v>0</v>
      </c>
      <c r="L55" s="89"/>
      <c r="M55" s="89"/>
    </row>
    <row r="56" spans="1:13" x14ac:dyDescent="0.2">
      <c r="A56" s="102" t="s">
        <v>310</v>
      </c>
      <c r="B56" s="144" t="s">
        <v>205</v>
      </c>
      <c r="C56" s="145">
        <f>IF(B56="Y", 2, 0)</f>
        <v>0</v>
      </c>
      <c r="D56" s="146" t="s">
        <v>205</v>
      </c>
      <c r="E56" s="145">
        <f t="shared" si="14"/>
        <v>0</v>
      </c>
      <c r="F56" s="97" t="s">
        <v>205</v>
      </c>
      <c r="G56" s="96">
        <f>IF(F56="Y", 2, 0)</f>
        <v>0</v>
      </c>
      <c r="H56" s="98" t="s">
        <v>205</v>
      </c>
      <c r="I56" s="96">
        <f>IF(H56="Y", 1, 0)</f>
        <v>0</v>
      </c>
      <c r="J56" s="166" t="s">
        <v>205</v>
      </c>
      <c r="K56" s="167">
        <f>IF(J56="Y", -1, 0)</f>
        <v>0</v>
      </c>
      <c r="L56" s="89"/>
      <c r="M56" s="89"/>
    </row>
    <row r="57" spans="1:13" x14ac:dyDescent="0.2">
      <c r="A57" s="102" t="s">
        <v>311</v>
      </c>
      <c r="B57" s="144" t="s">
        <v>205</v>
      </c>
      <c r="C57" s="145">
        <f>IF(B57="Y", 2, 0)</f>
        <v>0</v>
      </c>
      <c r="D57" s="146" t="s">
        <v>205</v>
      </c>
      <c r="E57" s="145">
        <f t="shared" si="14"/>
        <v>0</v>
      </c>
      <c r="F57" s="97" t="s">
        <v>205</v>
      </c>
      <c r="G57" s="96">
        <f>IF(F57="Y", 2, 0)</f>
        <v>0</v>
      </c>
      <c r="H57" s="98" t="s">
        <v>205</v>
      </c>
      <c r="I57" s="96">
        <f>IF(H57="Y", 1, 0)</f>
        <v>0</v>
      </c>
      <c r="J57" s="166" t="s">
        <v>205</v>
      </c>
      <c r="K57" s="167">
        <f>IF(J57="Y", 1, 0)</f>
        <v>0</v>
      </c>
      <c r="L57" s="89"/>
      <c r="M57" s="89"/>
    </row>
    <row r="58" spans="1:13" x14ac:dyDescent="0.2">
      <c r="A58" s="102" t="s">
        <v>312</v>
      </c>
      <c r="B58" s="144" t="s">
        <v>205</v>
      </c>
      <c r="C58" s="145">
        <f>IF(B58="Y", 1, 0)</f>
        <v>0</v>
      </c>
      <c r="D58" s="146" t="s">
        <v>205</v>
      </c>
      <c r="E58" s="145">
        <f t="shared" si="14"/>
        <v>0</v>
      </c>
      <c r="F58" s="97" t="s">
        <v>205</v>
      </c>
      <c r="G58" s="96">
        <f>IF(F58="Y", 1, 0)</f>
        <v>0</v>
      </c>
      <c r="H58" s="98" t="s">
        <v>205</v>
      </c>
      <c r="I58" s="96">
        <f>IF(H58="Y", 1, 0)</f>
        <v>0</v>
      </c>
      <c r="J58" s="166" t="s">
        <v>205</v>
      </c>
      <c r="K58" s="167">
        <f>IF(J58="Y", 2, 0)</f>
        <v>0</v>
      </c>
      <c r="L58" s="89"/>
      <c r="M58" s="89"/>
    </row>
    <row r="59" spans="1:13" ht="13.5" thickBot="1" x14ac:dyDescent="0.25">
      <c r="A59" s="122" t="s">
        <v>313</v>
      </c>
      <c r="B59" s="147" t="s">
        <v>205</v>
      </c>
      <c r="C59" s="148">
        <f>IF(B59="Y", -1, 0)</f>
        <v>0</v>
      </c>
      <c r="D59" s="149" t="s">
        <v>205</v>
      </c>
      <c r="E59" s="148">
        <f>IF(D59="Y", -1, 0)</f>
        <v>0</v>
      </c>
      <c r="F59" s="105" t="s">
        <v>205</v>
      </c>
      <c r="G59" s="104">
        <f>IF(F59="Y", -1, 0)</f>
        <v>0</v>
      </c>
      <c r="H59" s="106" t="s">
        <v>205</v>
      </c>
      <c r="I59" s="104">
        <f>IF(H59="Y", -1, 0)</f>
        <v>0</v>
      </c>
      <c r="J59" s="168" t="s">
        <v>205</v>
      </c>
      <c r="K59" s="169">
        <f>IF(J59="Y", 1, 0)</f>
        <v>0</v>
      </c>
      <c r="L59" s="89"/>
      <c r="M59" s="89"/>
    </row>
    <row r="60" spans="1:13" ht="13.5" thickBot="1" x14ac:dyDescent="0.25">
      <c r="A60" s="87" t="s">
        <v>314</v>
      </c>
      <c r="B60" s="150"/>
      <c r="D60" s="151"/>
      <c r="F60" s="108"/>
      <c r="H60" s="109"/>
      <c r="J60" s="170"/>
      <c r="L60" s="89"/>
      <c r="M60" s="89"/>
    </row>
    <row r="61" spans="1:13" x14ac:dyDescent="0.2">
      <c r="A61" s="123" t="s">
        <v>315</v>
      </c>
      <c r="B61" s="141" t="s">
        <v>205</v>
      </c>
      <c r="C61" s="142">
        <f>IF(B61="Y", 2, 0)</f>
        <v>0</v>
      </c>
      <c r="D61" s="143" t="s">
        <v>205</v>
      </c>
      <c r="E61" s="142">
        <f>IF(D61="Y", 1, 0)</f>
        <v>0</v>
      </c>
      <c r="F61" s="92" t="s">
        <v>205</v>
      </c>
      <c r="G61" s="91">
        <f>IF(F61="Y", 2, 0)</f>
        <v>0</v>
      </c>
      <c r="H61" s="93" t="s">
        <v>205</v>
      </c>
      <c r="I61" s="91">
        <f>IF(H61="Y", 1, 0)</f>
        <v>0</v>
      </c>
      <c r="J61" s="164" t="s">
        <v>205</v>
      </c>
      <c r="K61" s="165">
        <f>IF(J61="Y", 1, 0)</f>
        <v>0</v>
      </c>
      <c r="L61" s="89"/>
      <c r="M61" s="89"/>
    </row>
    <row r="62" spans="1:13" x14ac:dyDescent="0.2">
      <c r="A62" s="102" t="s">
        <v>276</v>
      </c>
      <c r="B62" s="144" t="s">
        <v>205</v>
      </c>
      <c r="C62" s="145">
        <f>IF(B62="Y", 2, 0)</f>
        <v>0</v>
      </c>
      <c r="D62" s="146" t="s">
        <v>205</v>
      </c>
      <c r="E62" s="145">
        <f>IF(D62="Y", 2, 0)</f>
        <v>0</v>
      </c>
      <c r="F62" s="97" t="s">
        <v>205</v>
      </c>
      <c r="G62" s="96">
        <f>IF(F62="Y", 2, 0)</f>
        <v>0</v>
      </c>
      <c r="H62" s="98" t="s">
        <v>205</v>
      </c>
      <c r="I62" s="96">
        <f>IF(H62="Y", 2, 0)</f>
        <v>0</v>
      </c>
      <c r="J62" s="166" t="s">
        <v>205</v>
      </c>
      <c r="K62" s="167">
        <f>IF(J62="Y", 1, 0)</f>
        <v>0</v>
      </c>
      <c r="L62" s="89"/>
      <c r="M62" s="89"/>
    </row>
    <row r="63" spans="1:13" x14ac:dyDescent="0.2">
      <c r="A63" s="102" t="s">
        <v>316</v>
      </c>
      <c r="B63" s="144" t="s">
        <v>205</v>
      </c>
      <c r="C63" s="145">
        <f>IF(B63="Y", 1, 0)</f>
        <v>0</v>
      </c>
      <c r="D63" s="146" t="s">
        <v>205</v>
      </c>
      <c r="E63" s="145">
        <f>IF(D63="Y", 1, 0)</f>
        <v>0</v>
      </c>
      <c r="F63" s="97" t="s">
        <v>205</v>
      </c>
      <c r="G63" s="96">
        <f>IF(F63="Y", 1, 0)</f>
        <v>0</v>
      </c>
      <c r="H63" s="98" t="s">
        <v>205</v>
      </c>
      <c r="I63" s="96">
        <f>IF(H63="Y", 1, 0)</f>
        <v>0</v>
      </c>
      <c r="J63" s="166" t="s">
        <v>205</v>
      </c>
      <c r="K63" s="167">
        <f>IF(J63="Y", 1, 0)</f>
        <v>0</v>
      </c>
      <c r="L63" s="89"/>
      <c r="M63" s="89"/>
    </row>
    <row r="64" spans="1:13" x14ac:dyDescent="0.2">
      <c r="A64" s="102" t="s">
        <v>317</v>
      </c>
      <c r="B64" s="144" t="s">
        <v>205</v>
      </c>
      <c r="C64" s="145">
        <f>IF(B64="Y", 2, 0)</f>
        <v>0</v>
      </c>
      <c r="D64" s="146" t="s">
        <v>205</v>
      </c>
      <c r="E64" s="145">
        <f>IF(D64="Y", 2, 0)</f>
        <v>0</v>
      </c>
      <c r="F64" s="97" t="s">
        <v>205</v>
      </c>
      <c r="G64" s="96">
        <f>IF(F64="Y", 2, 0)</f>
        <v>0</v>
      </c>
      <c r="H64" s="98" t="s">
        <v>205</v>
      </c>
      <c r="I64" s="96">
        <f>IF(H64="Y", 2, 0)</f>
        <v>0</v>
      </c>
      <c r="J64" s="166" t="s">
        <v>205</v>
      </c>
      <c r="K64" s="167">
        <f>IF(J64="Y", -1, 0)</f>
        <v>0</v>
      </c>
      <c r="L64" s="89"/>
      <c r="M64" s="89"/>
    </row>
    <row r="65" spans="1:14" x14ac:dyDescent="0.2">
      <c r="A65" s="102" t="s">
        <v>305</v>
      </c>
      <c r="B65" s="144" t="s">
        <v>205</v>
      </c>
      <c r="C65" s="145">
        <f>IF(B65="Y", 1, 0)</f>
        <v>0</v>
      </c>
      <c r="D65" s="146" t="s">
        <v>205</v>
      </c>
      <c r="E65" s="145">
        <f>IF(D65="Y", 2, 0)</f>
        <v>0</v>
      </c>
      <c r="F65" s="97" t="s">
        <v>205</v>
      </c>
      <c r="G65" s="96">
        <f>IF(F65="Y", 1, 0)</f>
        <v>0</v>
      </c>
      <c r="H65" s="98" t="s">
        <v>205</v>
      </c>
      <c r="I65" s="96">
        <f>IF(H65="Y", 2, 0)</f>
        <v>0</v>
      </c>
      <c r="J65" s="166" t="s">
        <v>205</v>
      </c>
      <c r="K65" s="167">
        <f>IF(J65="Y", 1, 0)</f>
        <v>0</v>
      </c>
      <c r="L65" s="89"/>
      <c r="M65" s="89"/>
    </row>
    <row r="66" spans="1:14" x14ac:dyDescent="0.2">
      <c r="A66" s="102" t="s">
        <v>318</v>
      </c>
      <c r="B66" s="144" t="s">
        <v>205</v>
      </c>
      <c r="C66" s="145">
        <f>IF(B66="Y", 2, 0)</f>
        <v>0</v>
      </c>
      <c r="D66" s="146" t="s">
        <v>205</v>
      </c>
      <c r="E66" s="145">
        <f>IF(D66="Y", 1, 0)</f>
        <v>0</v>
      </c>
      <c r="F66" s="97" t="s">
        <v>205</v>
      </c>
      <c r="G66" s="96">
        <f>IF(F66="Y", 2, 0)</f>
        <v>0</v>
      </c>
      <c r="H66" s="98" t="s">
        <v>205</v>
      </c>
      <c r="I66" s="96">
        <f>IF(H66="Y", 1, 0)</f>
        <v>0</v>
      </c>
      <c r="J66" s="166" t="s">
        <v>205</v>
      </c>
      <c r="K66" s="167">
        <f>IF(J66="Y", 1, 0)</f>
        <v>0</v>
      </c>
      <c r="L66" s="89"/>
      <c r="M66" s="89"/>
    </row>
    <row r="67" spans="1:14" x14ac:dyDescent="0.2">
      <c r="A67" s="102" t="s">
        <v>319</v>
      </c>
      <c r="B67" s="144" t="s">
        <v>205</v>
      </c>
      <c r="C67" s="145">
        <f>IF(B67="Y", 2, 0)</f>
        <v>0</v>
      </c>
      <c r="D67" s="146" t="s">
        <v>205</v>
      </c>
      <c r="E67" s="145">
        <f>IF(D67="Y", 2, 0)</f>
        <v>0</v>
      </c>
      <c r="F67" s="97" t="s">
        <v>205</v>
      </c>
      <c r="G67" s="96">
        <f>IF(F67="Y", 2, 0)</f>
        <v>0</v>
      </c>
      <c r="H67" s="98" t="s">
        <v>205</v>
      </c>
      <c r="I67" s="96">
        <f>IF(H67="Y", 2, 0)</f>
        <v>0</v>
      </c>
      <c r="J67" s="166" t="s">
        <v>205</v>
      </c>
      <c r="K67" s="167">
        <f>IF(J67="Y", -1, 0)</f>
        <v>0</v>
      </c>
      <c r="L67" s="89"/>
      <c r="M67" s="89"/>
    </row>
    <row r="68" spans="1:14" x14ac:dyDescent="0.2">
      <c r="A68" s="102" t="s">
        <v>320</v>
      </c>
      <c r="B68" s="144" t="s">
        <v>205</v>
      </c>
      <c r="C68" s="145">
        <f>IF(B68="Y", 2, 0)</f>
        <v>0</v>
      </c>
      <c r="D68" s="146" t="s">
        <v>205</v>
      </c>
      <c r="E68" s="145">
        <f>IF(D68="Y", 2, 0)</f>
        <v>0</v>
      </c>
      <c r="F68" s="97" t="s">
        <v>251</v>
      </c>
      <c r="G68" s="96">
        <f>IF(F68="Y", 2, 0)</f>
        <v>2</v>
      </c>
      <c r="H68" s="98" t="s">
        <v>205</v>
      </c>
      <c r="I68" s="96">
        <f>IF(H68="Y", 2, 0)</f>
        <v>0</v>
      </c>
      <c r="J68" s="166" t="s">
        <v>205</v>
      </c>
      <c r="K68" s="167">
        <f>IF(J68="Y", 1, 0)</f>
        <v>0</v>
      </c>
      <c r="L68" s="89"/>
      <c r="M68" s="89"/>
    </row>
    <row r="69" spans="1:14" x14ac:dyDescent="0.2">
      <c r="A69" s="102" t="s">
        <v>321</v>
      </c>
      <c r="B69" s="144" t="s">
        <v>205</v>
      </c>
      <c r="C69" s="145">
        <f>IF(B69="Y", 2, 0)</f>
        <v>0</v>
      </c>
      <c r="D69" s="146" t="s">
        <v>205</v>
      </c>
      <c r="E69" s="145">
        <f>IF(D69="Y", 2, 0)</f>
        <v>0</v>
      </c>
      <c r="F69" s="97" t="s">
        <v>205</v>
      </c>
      <c r="G69" s="96">
        <f>IF(F69="Y", 1, 0)</f>
        <v>0</v>
      </c>
      <c r="H69" s="98" t="s">
        <v>205</v>
      </c>
      <c r="I69" s="96">
        <f>IF(H69="Y", 1, 0)</f>
        <v>0</v>
      </c>
      <c r="J69" s="166" t="s">
        <v>205</v>
      </c>
      <c r="K69" s="167">
        <f>IF(J69="Y", 1, 0)</f>
        <v>0</v>
      </c>
      <c r="L69" s="89"/>
      <c r="M69" s="89"/>
    </row>
    <row r="70" spans="1:14" x14ac:dyDescent="0.2">
      <c r="A70" s="102" t="s">
        <v>322</v>
      </c>
      <c r="B70" s="144" t="s">
        <v>205</v>
      </c>
      <c r="C70" s="145">
        <f>IF(B70="Y", 2, 0)</f>
        <v>0</v>
      </c>
      <c r="D70" s="146" t="s">
        <v>205</v>
      </c>
      <c r="E70" s="145">
        <f>IF(D70="Y", 2, 0)</f>
        <v>0</v>
      </c>
      <c r="F70" s="97" t="s">
        <v>205</v>
      </c>
      <c r="G70" s="96">
        <f>IF(F70="Y", 2, 0)</f>
        <v>0</v>
      </c>
      <c r="H70" s="98" t="s">
        <v>205</v>
      </c>
      <c r="I70" s="96">
        <f>IF(H70="Y", 2, 0)</f>
        <v>0</v>
      </c>
      <c r="J70" s="166" t="s">
        <v>205</v>
      </c>
      <c r="K70" s="167">
        <f t="shared" ref="K70:K71" si="15">IF(J70="Y", 1, 0)</f>
        <v>0</v>
      </c>
      <c r="L70" s="89"/>
      <c r="M70" s="89"/>
    </row>
    <row r="71" spans="1:14" x14ac:dyDescent="0.2">
      <c r="A71" s="102" t="s">
        <v>323</v>
      </c>
      <c r="B71" s="144" t="s">
        <v>205</v>
      </c>
      <c r="C71" s="145">
        <f>IF(B71="Y", 1, 0)</f>
        <v>0</v>
      </c>
      <c r="D71" s="146" t="s">
        <v>205</v>
      </c>
      <c r="E71" s="145">
        <f>IF(D71="Y", 2, 0)</f>
        <v>0</v>
      </c>
      <c r="F71" s="97" t="s">
        <v>205</v>
      </c>
      <c r="G71" s="96">
        <f>IF(F71="Y", 1, 0)</f>
        <v>0</v>
      </c>
      <c r="H71" s="98" t="s">
        <v>205</v>
      </c>
      <c r="I71" s="96">
        <f>IF(H71="Y", 2, 0)</f>
        <v>0</v>
      </c>
      <c r="J71" s="166" t="s">
        <v>205</v>
      </c>
      <c r="K71" s="167">
        <f t="shared" si="15"/>
        <v>0</v>
      </c>
      <c r="L71" s="89"/>
      <c r="M71" s="89"/>
    </row>
    <row r="72" spans="1:14" x14ac:dyDescent="0.2">
      <c r="A72" s="102" t="s">
        <v>324</v>
      </c>
      <c r="B72" s="144" t="s">
        <v>205</v>
      </c>
      <c r="C72" s="145">
        <f>IF(B72="Y", -1, 0)</f>
        <v>0</v>
      </c>
      <c r="D72" s="146" t="s">
        <v>205</v>
      </c>
      <c r="E72" s="145">
        <f>IF(D72="Y", -1, 0)</f>
        <v>0</v>
      </c>
      <c r="F72" s="97" t="s">
        <v>205</v>
      </c>
      <c r="G72" s="96">
        <f>IF(F72="Y", -1, 0)</f>
        <v>0</v>
      </c>
      <c r="H72" s="98" t="s">
        <v>205</v>
      </c>
      <c r="I72" s="96">
        <f>IF(H72="Y", -1, 0)</f>
        <v>0</v>
      </c>
      <c r="J72" s="166" t="s">
        <v>205</v>
      </c>
      <c r="K72" s="167">
        <f>IF(J72="Y", -1, 0)</f>
        <v>0</v>
      </c>
      <c r="L72" s="89"/>
      <c r="M72" s="89"/>
      <c r="N72" s="88"/>
    </row>
    <row r="73" spans="1:14" x14ac:dyDescent="0.2">
      <c r="A73" s="102" t="s">
        <v>325</v>
      </c>
      <c r="B73" s="144" t="s">
        <v>205</v>
      </c>
      <c r="C73" s="145">
        <f>IF(B73="Y", -1, 0)</f>
        <v>0</v>
      </c>
      <c r="D73" s="146" t="s">
        <v>205</v>
      </c>
      <c r="E73" s="145">
        <f>IF(D73="Y", -1, 0)</f>
        <v>0</v>
      </c>
      <c r="F73" s="97" t="s">
        <v>205</v>
      </c>
      <c r="G73" s="96">
        <f>IF(F73="Y", -1, 0)</f>
        <v>0</v>
      </c>
      <c r="H73" s="98" t="s">
        <v>205</v>
      </c>
      <c r="I73" s="96">
        <f>IF(H73="Y", -1, 0)</f>
        <v>0</v>
      </c>
      <c r="J73" s="166" t="s">
        <v>205</v>
      </c>
      <c r="K73" s="167">
        <f>IF(J73="Y", -1, 0)</f>
        <v>0</v>
      </c>
      <c r="L73" s="89"/>
      <c r="M73" s="89"/>
      <c r="N73" s="88"/>
    </row>
    <row r="74" spans="1:14" ht="13.5" thickBot="1" x14ac:dyDescent="0.25">
      <c r="A74" s="122" t="s">
        <v>326</v>
      </c>
      <c r="B74" s="147" t="s">
        <v>205</v>
      </c>
      <c r="C74" s="148">
        <f>IF(B74="Y", -1, 0)</f>
        <v>0</v>
      </c>
      <c r="D74" s="149" t="s">
        <v>205</v>
      </c>
      <c r="E74" s="148">
        <f>IF(D74="Y", -1, 0)</f>
        <v>0</v>
      </c>
      <c r="F74" s="105" t="s">
        <v>251</v>
      </c>
      <c r="G74" s="104">
        <f>IF(F74="Y", -1, 0)</f>
        <v>-1</v>
      </c>
      <c r="H74" s="106" t="s">
        <v>205</v>
      </c>
      <c r="I74" s="104">
        <f>IF(H74="Y", -1, 0)</f>
        <v>0</v>
      </c>
      <c r="J74" s="168" t="s">
        <v>205</v>
      </c>
      <c r="K74" s="169">
        <f>IF(J74="Y", -1, 0)</f>
        <v>0</v>
      </c>
      <c r="L74" s="89"/>
      <c r="M74" s="89"/>
      <c r="N74" s="88"/>
    </row>
    <row r="75" spans="1:14" ht="13.5" thickBot="1" x14ac:dyDescent="0.25">
      <c r="A75" s="87" t="s">
        <v>327</v>
      </c>
      <c r="B75" s="150"/>
      <c r="D75" s="151"/>
      <c r="F75" s="108"/>
      <c r="H75" s="109"/>
      <c r="J75" s="170"/>
      <c r="L75" s="89"/>
      <c r="M75" s="89"/>
      <c r="N75" s="88"/>
    </row>
    <row r="76" spans="1:14" x14ac:dyDescent="0.2">
      <c r="A76" s="124" t="s">
        <v>328</v>
      </c>
      <c r="B76" s="141" t="s">
        <v>205</v>
      </c>
      <c r="C76" s="142">
        <f>IF(B76="Y", -1, 0)</f>
        <v>0</v>
      </c>
      <c r="D76" s="143" t="s">
        <v>205</v>
      </c>
      <c r="E76" s="142">
        <f>IF(D76="Y", 1, 0)</f>
        <v>0</v>
      </c>
      <c r="F76" s="92" t="s">
        <v>205</v>
      </c>
      <c r="G76" s="91">
        <f>IF(F76="Y", -1, 0)</f>
        <v>0</v>
      </c>
      <c r="H76" s="93" t="s">
        <v>205</v>
      </c>
      <c r="I76" s="91">
        <f>IF(H76="Y", 1, 0)</f>
        <v>0</v>
      </c>
      <c r="J76" s="164" t="s">
        <v>205</v>
      </c>
      <c r="K76" s="165">
        <f>IF(J76="Y", -1, 0)</f>
        <v>0</v>
      </c>
      <c r="L76" s="89"/>
      <c r="M76" s="89"/>
      <c r="N76" s="88"/>
    </row>
    <row r="77" spans="1:14" x14ac:dyDescent="0.2">
      <c r="A77" s="101" t="s">
        <v>329</v>
      </c>
      <c r="B77" s="144"/>
      <c r="C77" s="145">
        <f>IF(B77="Y", -1, 0)</f>
        <v>0</v>
      </c>
      <c r="D77" s="146"/>
      <c r="E77" s="145">
        <f>IF(D77="Y", -1, 0)</f>
        <v>0</v>
      </c>
      <c r="F77" s="97"/>
      <c r="G77" s="96">
        <f>IF(F77="Y", -1, 0)</f>
        <v>0</v>
      </c>
      <c r="H77" s="98"/>
      <c r="I77" s="96">
        <f>IF(H77="Y", -1, 0)</f>
        <v>0</v>
      </c>
      <c r="J77" s="166"/>
      <c r="K77" s="167">
        <f>IF(J77="Y", -1, 0)</f>
        <v>0</v>
      </c>
      <c r="L77" s="89"/>
      <c r="M77" s="89"/>
      <c r="N77" s="88"/>
    </row>
    <row r="78" spans="1:14" x14ac:dyDescent="0.2">
      <c r="A78" s="101" t="s">
        <v>330</v>
      </c>
      <c r="B78" s="144" t="s">
        <v>205</v>
      </c>
      <c r="C78" s="145">
        <f>IF(B78="Y", 1, 0)</f>
        <v>0</v>
      </c>
      <c r="D78" s="146" t="s">
        <v>205</v>
      </c>
      <c r="E78" s="145">
        <f>IF(D78="Y", 1, 0)</f>
        <v>0</v>
      </c>
      <c r="F78" s="97" t="s">
        <v>205</v>
      </c>
      <c r="G78" s="96">
        <f>IF(F78="Y", 1, 0)</f>
        <v>0</v>
      </c>
      <c r="H78" s="98" t="s">
        <v>205</v>
      </c>
      <c r="I78" s="96">
        <f>IF(H78="Y", 1, 0)</f>
        <v>0</v>
      </c>
      <c r="J78" s="166" t="s">
        <v>205</v>
      </c>
      <c r="K78" s="167">
        <f>IF(J78="Y", 1, 0)</f>
        <v>0</v>
      </c>
      <c r="L78" s="89"/>
      <c r="M78" s="89"/>
      <c r="N78" s="88"/>
    </row>
    <row r="79" spans="1:14" x14ac:dyDescent="0.2">
      <c r="A79" s="101" t="s">
        <v>331</v>
      </c>
      <c r="B79" s="144" t="s">
        <v>205</v>
      </c>
      <c r="C79" s="145">
        <f>IF(B79="Y", 2, 0)</f>
        <v>0</v>
      </c>
      <c r="D79" s="146" t="s">
        <v>205</v>
      </c>
      <c r="E79" s="145">
        <f>IF(D79="Y", 2, 0)</f>
        <v>0</v>
      </c>
      <c r="F79" s="97" t="s">
        <v>251</v>
      </c>
      <c r="G79" s="96">
        <f>IF(F79="Y", 2, 0)</f>
        <v>2</v>
      </c>
      <c r="H79" s="98" t="s">
        <v>205</v>
      </c>
      <c r="I79" s="96">
        <f>IF(H79="Y", 2, 0)</f>
        <v>0</v>
      </c>
      <c r="J79" s="166" t="s">
        <v>205</v>
      </c>
      <c r="K79" s="167">
        <f>IF(J79="Y", 2, 0)</f>
        <v>0</v>
      </c>
      <c r="L79" s="89"/>
      <c r="M79" s="89"/>
      <c r="N79" s="88"/>
    </row>
    <row r="80" spans="1:14" x14ac:dyDescent="0.2">
      <c r="A80" s="101" t="s">
        <v>332</v>
      </c>
      <c r="B80" s="144" t="s">
        <v>205</v>
      </c>
      <c r="C80" s="145">
        <f>IF(B80="Y", 1, 0)</f>
        <v>0</v>
      </c>
      <c r="D80" s="146" t="s">
        <v>205</v>
      </c>
      <c r="E80" s="145">
        <f>IF(D80="Y", 1, 0)</f>
        <v>0</v>
      </c>
      <c r="F80" s="97" t="s">
        <v>205</v>
      </c>
      <c r="G80" s="96">
        <f>IF(F80="Y", 1, 0)</f>
        <v>0</v>
      </c>
      <c r="H80" s="98" t="s">
        <v>251</v>
      </c>
      <c r="I80" s="96">
        <f>IF(H80="Y", 1, 0)</f>
        <v>1</v>
      </c>
      <c r="J80" s="166" t="s">
        <v>205</v>
      </c>
      <c r="K80" s="167">
        <f>IF(J80="Y", 1, 0)</f>
        <v>0</v>
      </c>
      <c r="L80" s="89"/>
      <c r="M80" s="89"/>
      <c r="N80" s="88"/>
    </row>
    <row r="81" spans="1:14" x14ac:dyDescent="0.2">
      <c r="A81" s="101" t="s">
        <v>333</v>
      </c>
      <c r="B81" s="144" t="s">
        <v>205</v>
      </c>
      <c r="C81" s="145">
        <f>IF(B81="Y", 1, 0)</f>
        <v>0</v>
      </c>
      <c r="D81" s="146" t="s">
        <v>205</v>
      </c>
      <c r="E81" s="145">
        <f>IF(D81="Y", 1, 0)</f>
        <v>0</v>
      </c>
      <c r="F81" s="97" t="s">
        <v>205</v>
      </c>
      <c r="G81" s="96">
        <f>IF(F81="Y", 1, 0)</f>
        <v>0</v>
      </c>
      <c r="H81" s="98" t="s">
        <v>205</v>
      </c>
      <c r="I81" s="96">
        <f>IF(H81="Y", 1, 0)</f>
        <v>0</v>
      </c>
      <c r="J81" s="166" t="s">
        <v>205</v>
      </c>
      <c r="K81" s="167">
        <f>IF(J81="Y", -1, 0)</f>
        <v>0</v>
      </c>
      <c r="L81" s="89"/>
      <c r="M81" s="89"/>
      <c r="N81" s="88"/>
    </row>
    <row r="82" spans="1:14" x14ac:dyDescent="0.2">
      <c r="A82" s="125" t="s">
        <v>334</v>
      </c>
      <c r="B82" s="144" t="s">
        <v>205</v>
      </c>
      <c r="C82" s="145">
        <f>IF(B82="Y", 1, 0)</f>
        <v>0</v>
      </c>
      <c r="D82" s="146" t="s">
        <v>205</v>
      </c>
      <c r="E82" s="145">
        <f>IF(D82="Y", 1, 0)</f>
        <v>0</v>
      </c>
      <c r="F82" s="97" t="s">
        <v>205</v>
      </c>
      <c r="G82" s="96">
        <f>IF(F82="Y", 1, 0)</f>
        <v>0</v>
      </c>
      <c r="H82" s="98" t="s">
        <v>205</v>
      </c>
      <c r="I82" s="96">
        <f>IF(H82="Y", 1, 0)</f>
        <v>0</v>
      </c>
      <c r="J82" s="166" t="s">
        <v>205</v>
      </c>
      <c r="K82" s="167">
        <f>IF(J82="Y", 2, 0)</f>
        <v>0</v>
      </c>
      <c r="L82" s="89"/>
      <c r="M82" s="89"/>
      <c r="N82" s="88"/>
    </row>
    <row r="83" spans="1:14" ht="13.5" thickBot="1" x14ac:dyDescent="0.25">
      <c r="A83" s="114" t="s">
        <v>335</v>
      </c>
      <c r="B83" s="154" t="s">
        <v>205</v>
      </c>
      <c r="C83" s="155">
        <f>IF(B83="Y", 1, 0)</f>
        <v>0</v>
      </c>
      <c r="D83" s="156" t="s">
        <v>205</v>
      </c>
      <c r="E83" s="155">
        <f>IF(D83="Y", 1, 0)</f>
        <v>0</v>
      </c>
      <c r="F83" s="116" t="s">
        <v>205</v>
      </c>
      <c r="G83" s="115">
        <f>IF(F83="Y", 1, 0)</f>
        <v>0</v>
      </c>
      <c r="H83" s="117" t="s">
        <v>205</v>
      </c>
      <c r="I83" s="115">
        <f>IF(H83="Y", 1, 0)</f>
        <v>0</v>
      </c>
      <c r="J83" s="172" t="s">
        <v>205</v>
      </c>
      <c r="K83" s="173">
        <f>IF(J83="Y", 2, 0)</f>
        <v>0</v>
      </c>
      <c r="L83" s="89"/>
      <c r="M83" s="89"/>
      <c r="N83" s="88"/>
    </row>
    <row r="84" spans="1:14" ht="14.25" thickTop="1" thickBot="1" x14ac:dyDescent="0.25">
      <c r="A84" s="126" t="s">
        <v>336</v>
      </c>
      <c r="B84" s="160" t="s">
        <v>205</v>
      </c>
      <c r="C84" s="161">
        <f>IF(B84="Y", 1, 0)</f>
        <v>0</v>
      </c>
      <c r="D84" s="162" t="s">
        <v>205</v>
      </c>
      <c r="E84" s="161">
        <f>IF(D84="Y", 1, 0)</f>
        <v>0</v>
      </c>
      <c r="F84" s="128" t="s">
        <v>205</v>
      </c>
      <c r="G84" s="127">
        <f>IF(F84="Y", 1, 0)</f>
        <v>0</v>
      </c>
      <c r="H84" s="129" t="s">
        <v>205</v>
      </c>
      <c r="I84" s="127">
        <f>IF(H84="Y", 1, 0)</f>
        <v>0</v>
      </c>
      <c r="J84" s="176" t="s">
        <v>205</v>
      </c>
      <c r="K84" s="177">
        <f>IF(J84="Y", 1, 0)</f>
        <v>0</v>
      </c>
      <c r="L84" s="89"/>
      <c r="M84" s="89"/>
      <c r="N84" s="88"/>
    </row>
    <row r="85" spans="1:14" ht="13.5" thickBot="1" x14ac:dyDescent="0.25">
      <c r="A85" s="87" t="s">
        <v>337</v>
      </c>
      <c r="B85" s="150"/>
      <c r="D85" s="151"/>
      <c r="F85" s="108"/>
      <c r="H85" s="109"/>
      <c r="J85" s="170"/>
      <c r="L85" s="89"/>
      <c r="M85" s="89"/>
      <c r="N85" s="88"/>
    </row>
    <row r="86" spans="1:14" x14ac:dyDescent="0.2">
      <c r="A86" s="90" t="s">
        <v>338</v>
      </c>
      <c r="B86" s="141"/>
      <c r="C86" s="142"/>
      <c r="D86" s="143"/>
      <c r="E86" s="142"/>
      <c r="F86" s="92"/>
      <c r="G86" s="91"/>
      <c r="H86" s="93"/>
      <c r="I86" s="91"/>
      <c r="J86" s="164"/>
      <c r="K86" s="165"/>
      <c r="L86" s="89"/>
      <c r="M86" s="89"/>
      <c r="N86" s="88"/>
    </row>
    <row r="87" spans="1:14" x14ac:dyDescent="0.2">
      <c r="A87" s="101" t="s">
        <v>339</v>
      </c>
      <c r="B87" s="144" t="s">
        <v>205</v>
      </c>
      <c r="C87" s="145">
        <f>IF(B87="Y", 2, 0)</f>
        <v>0</v>
      </c>
      <c r="D87" s="146" t="s">
        <v>205</v>
      </c>
      <c r="E87" s="145">
        <f>IF(D87="Y", 2, 0)</f>
        <v>0</v>
      </c>
      <c r="F87" s="97" t="s">
        <v>205</v>
      </c>
      <c r="G87" s="96">
        <f>IF(F87="Y", 2, 0)</f>
        <v>0</v>
      </c>
      <c r="H87" s="98" t="s">
        <v>205</v>
      </c>
      <c r="I87" s="96">
        <f>IF(H87="Y", 2, 0)</f>
        <v>0</v>
      </c>
      <c r="J87" s="166" t="s">
        <v>205</v>
      </c>
      <c r="K87" s="167">
        <f>IF(J87="Y", 2, 0)</f>
        <v>0</v>
      </c>
      <c r="L87" s="89"/>
      <c r="M87" s="89"/>
      <c r="N87" s="88"/>
    </row>
    <row r="88" spans="1:14" x14ac:dyDescent="0.2">
      <c r="A88" s="101" t="s">
        <v>340</v>
      </c>
      <c r="B88" s="144" t="s">
        <v>205</v>
      </c>
      <c r="C88" s="145">
        <f>IF(B88="Y", 1, 0)</f>
        <v>0</v>
      </c>
      <c r="D88" s="146" t="s">
        <v>205</v>
      </c>
      <c r="E88" s="145">
        <f>IF(D88="Y", 1, 0)</f>
        <v>0</v>
      </c>
      <c r="F88" s="97" t="s">
        <v>205</v>
      </c>
      <c r="G88" s="96">
        <f>IF(F88="Y", 1, 0)</f>
        <v>0</v>
      </c>
      <c r="H88" s="98" t="s">
        <v>205</v>
      </c>
      <c r="I88" s="96">
        <f>IF(H88="Y", 1, 0)</f>
        <v>0</v>
      </c>
      <c r="J88" s="166" t="s">
        <v>205</v>
      </c>
      <c r="K88" s="167">
        <f>IF(J88="Y", 1, 0)</f>
        <v>0</v>
      </c>
      <c r="L88" s="89"/>
      <c r="M88" s="89"/>
      <c r="N88" s="88"/>
    </row>
    <row r="89" spans="1:14" x14ac:dyDescent="0.2">
      <c r="A89" s="101" t="s">
        <v>341</v>
      </c>
      <c r="B89" s="144" t="s">
        <v>205</v>
      </c>
      <c r="C89" s="145">
        <f>IF(B89="Y", 1, 0)</f>
        <v>0</v>
      </c>
      <c r="D89" s="146" t="s">
        <v>205</v>
      </c>
      <c r="E89" s="145">
        <f>IF(D89="Y", 1, 0)</f>
        <v>0</v>
      </c>
      <c r="F89" s="97" t="s">
        <v>205</v>
      </c>
      <c r="G89" s="96">
        <f>IF(F89="Y", 1, 0)</f>
        <v>0</v>
      </c>
      <c r="H89" s="98" t="s">
        <v>205</v>
      </c>
      <c r="I89" s="96">
        <f>IF(H89="Y", 1, 0)</f>
        <v>0</v>
      </c>
      <c r="J89" s="166" t="s">
        <v>205</v>
      </c>
      <c r="K89" s="167">
        <f>IF(J89="Y", 1, 0)</f>
        <v>0</v>
      </c>
      <c r="L89" s="89"/>
      <c r="M89" s="89"/>
      <c r="N89" s="88"/>
    </row>
    <row r="90" spans="1:14" x14ac:dyDescent="0.2">
      <c r="A90" s="101" t="s">
        <v>342</v>
      </c>
      <c r="B90" s="144" t="s">
        <v>205</v>
      </c>
      <c r="C90" s="145">
        <f>IF(B90="Y", 2, 0)</f>
        <v>0</v>
      </c>
      <c r="D90" s="146" t="s">
        <v>205</v>
      </c>
      <c r="E90" s="145">
        <f>IF(D90="Y", 2, 0)</f>
        <v>0</v>
      </c>
      <c r="F90" s="97" t="s">
        <v>205</v>
      </c>
      <c r="G90" s="96">
        <f>IF(F90="Y", 2, 0)</f>
        <v>0</v>
      </c>
      <c r="H90" s="98" t="s">
        <v>205</v>
      </c>
      <c r="I90" s="96">
        <f>IF(H90="Y", 2, 0)</f>
        <v>0</v>
      </c>
      <c r="J90" s="166" t="s">
        <v>205</v>
      </c>
      <c r="K90" s="167">
        <f>IF(J90="Y", 2, 0)</f>
        <v>0</v>
      </c>
      <c r="L90" s="89"/>
      <c r="M90" s="89"/>
      <c r="N90" s="88"/>
    </row>
    <row r="91" spans="1:14" ht="13.5" thickBot="1" x14ac:dyDescent="0.25">
      <c r="A91" s="114" t="s">
        <v>343</v>
      </c>
      <c r="B91" s="154" t="s">
        <v>205</v>
      </c>
      <c r="C91" s="155">
        <f>IF(B91="Y", 1, 0)</f>
        <v>0</v>
      </c>
      <c r="D91" s="156" t="s">
        <v>205</v>
      </c>
      <c r="E91" s="155">
        <f>IF(D91="Y", 1, 0)</f>
        <v>0</v>
      </c>
      <c r="F91" s="116" t="s">
        <v>205</v>
      </c>
      <c r="G91" s="115">
        <f>IF(F91="Y", 1, 0)</f>
        <v>0</v>
      </c>
      <c r="H91" s="117" t="s">
        <v>205</v>
      </c>
      <c r="I91" s="115">
        <f>IF(H91="Y", 1, 0)</f>
        <v>0</v>
      </c>
      <c r="J91" s="172" t="s">
        <v>205</v>
      </c>
      <c r="K91" s="173">
        <f>IF(J91="Y", 1, 0)</f>
        <v>0</v>
      </c>
      <c r="L91" s="89"/>
      <c r="M91" s="89"/>
    </row>
    <row r="92" spans="1:14" ht="13.5" thickTop="1" x14ac:dyDescent="0.2">
      <c r="A92" s="130" t="s">
        <v>344</v>
      </c>
      <c r="B92" s="157"/>
      <c r="C92" s="158"/>
      <c r="D92" s="159"/>
      <c r="E92" s="158"/>
      <c r="F92" s="120"/>
      <c r="G92" s="119"/>
      <c r="H92" s="121"/>
      <c r="I92" s="119"/>
      <c r="J92" s="174"/>
      <c r="K92" s="175"/>
      <c r="L92" s="89"/>
      <c r="M92" s="89"/>
    </row>
    <row r="93" spans="1:14" x14ac:dyDescent="0.2">
      <c r="A93" s="101" t="s">
        <v>345</v>
      </c>
      <c r="B93" s="144" t="s">
        <v>205</v>
      </c>
      <c r="C93" s="145">
        <f>IF(B93="Y", 2, 0)</f>
        <v>0</v>
      </c>
      <c r="D93" s="146" t="s">
        <v>205</v>
      </c>
      <c r="E93" s="145">
        <f>IF(D93="Y", 2, 0)</f>
        <v>0</v>
      </c>
      <c r="F93" s="97" t="s">
        <v>251</v>
      </c>
      <c r="G93" s="96">
        <f>IF(F93="Y", 2, 0)</f>
        <v>2</v>
      </c>
      <c r="H93" s="98" t="s">
        <v>251</v>
      </c>
      <c r="I93" s="96">
        <f>IF(H93="Y", 2, 0)</f>
        <v>2</v>
      </c>
      <c r="J93" s="166" t="s">
        <v>205</v>
      </c>
      <c r="K93" s="167">
        <f>IF(J93="Y", 2, 0)</f>
        <v>0</v>
      </c>
      <c r="L93" s="89"/>
      <c r="M93" s="89"/>
    </row>
    <row r="94" spans="1:14" x14ac:dyDescent="0.2">
      <c r="A94" s="101" t="s">
        <v>346</v>
      </c>
      <c r="B94" s="144" t="s">
        <v>205</v>
      </c>
      <c r="C94" s="145">
        <f>IF(B94="Y", 2, 0)</f>
        <v>0</v>
      </c>
      <c r="D94" s="146" t="s">
        <v>205</v>
      </c>
      <c r="E94" s="145">
        <f>IF(D94="Y", 2, 0)</f>
        <v>0</v>
      </c>
      <c r="F94" s="97" t="s">
        <v>205</v>
      </c>
      <c r="G94" s="96">
        <f>IF(F94="Y", 2, 0)</f>
        <v>0</v>
      </c>
      <c r="H94" s="98" t="s">
        <v>205</v>
      </c>
      <c r="I94" s="96">
        <f>IF(H94="Y", 2, 0)</f>
        <v>0</v>
      </c>
      <c r="J94" s="166" t="s">
        <v>205</v>
      </c>
      <c r="K94" s="167">
        <f>IF(J94="Y", 2, 0)</f>
        <v>0</v>
      </c>
      <c r="L94" s="89"/>
      <c r="M94" s="89"/>
      <c r="N94" s="88"/>
    </row>
    <row r="95" spans="1:14" x14ac:dyDescent="0.2">
      <c r="A95" s="101" t="s">
        <v>347</v>
      </c>
      <c r="B95" s="144" t="s">
        <v>205</v>
      </c>
      <c r="C95" s="145">
        <f>IF(B95="Y", 1, 0)</f>
        <v>0</v>
      </c>
      <c r="D95" s="146" t="s">
        <v>205</v>
      </c>
      <c r="E95" s="145">
        <f>IF(D95="Y", 1, 0)</f>
        <v>0</v>
      </c>
      <c r="F95" s="97" t="s">
        <v>205</v>
      </c>
      <c r="G95" s="96">
        <f>IF(F95="Y", 1, 0)</f>
        <v>0</v>
      </c>
      <c r="H95" s="98" t="s">
        <v>205</v>
      </c>
      <c r="I95" s="96">
        <f>IF(H95="Y", 1, 0)</f>
        <v>0</v>
      </c>
      <c r="J95" s="166" t="s">
        <v>205</v>
      </c>
      <c r="K95" s="167">
        <f>IF(J95="Y", 1, 0)</f>
        <v>0</v>
      </c>
      <c r="L95" s="89"/>
      <c r="M95" s="89"/>
    </row>
    <row r="96" spans="1:14" ht="13.5" thickBot="1" x14ac:dyDescent="0.25">
      <c r="A96" s="103" t="s">
        <v>348</v>
      </c>
      <c r="B96" s="147" t="s">
        <v>205</v>
      </c>
      <c r="C96" s="148">
        <f>IF(B96="Y", -1, 0)</f>
        <v>0</v>
      </c>
      <c r="D96" s="149" t="s">
        <v>205</v>
      </c>
      <c r="E96" s="148">
        <f>IF(D96="Y", 1, 0)</f>
        <v>0</v>
      </c>
      <c r="F96" s="105" t="s">
        <v>205</v>
      </c>
      <c r="G96" s="104">
        <f>IF(F96="Y", -1, 0)</f>
        <v>0</v>
      </c>
      <c r="H96" s="106" t="s">
        <v>205</v>
      </c>
      <c r="I96" s="104">
        <f>IF(H96="Y", 1, 0)</f>
        <v>0</v>
      </c>
      <c r="J96" s="168" t="s">
        <v>205</v>
      </c>
      <c r="K96" s="169">
        <f>IF(J96="Y", 1, 0)</f>
        <v>0</v>
      </c>
      <c r="L96" s="89"/>
      <c r="M96" s="89"/>
    </row>
    <row r="97" spans="1:13" ht="13.5" thickBot="1" x14ac:dyDescent="0.25">
      <c r="A97" s="131" t="s">
        <v>349</v>
      </c>
      <c r="B97" s="150"/>
      <c r="D97" s="151"/>
      <c r="F97" s="108"/>
      <c r="H97" s="109"/>
      <c r="J97" s="170"/>
      <c r="L97" s="89"/>
      <c r="M97" s="89"/>
    </row>
    <row r="98" spans="1:13" x14ac:dyDescent="0.2">
      <c r="A98" s="90" t="s">
        <v>350</v>
      </c>
      <c r="B98" s="141"/>
      <c r="C98" s="142"/>
      <c r="D98" s="143"/>
      <c r="E98" s="142"/>
      <c r="F98" s="92"/>
      <c r="G98" s="91"/>
      <c r="H98" s="93"/>
      <c r="I98" s="91"/>
      <c r="J98" s="164"/>
      <c r="K98" s="165"/>
      <c r="L98" s="89"/>
      <c r="M98" s="89"/>
    </row>
    <row r="99" spans="1:13" x14ac:dyDescent="0.2">
      <c r="A99" s="101" t="s">
        <v>351</v>
      </c>
      <c r="B99" s="144" t="s">
        <v>205</v>
      </c>
      <c r="C99" s="145">
        <f>IF(B99="Y", 1, 0)</f>
        <v>0</v>
      </c>
      <c r="D99" s="146" t="s">
        <v>205</v>
      </c>
      <c r="E99" s="145">
        <f>IF(D99="Y", 1, 0)</f>
        <v>0</v>
      </c>
      <c r="F99" s="97" t="s">
        <v>205</v>
      </c>
      <c r="G99" s="96">
        <f>IF(F99="Y", 1, 0)</f>
        <v>0</v>
      </c>
      <c r="H99" s="98" t="s">
        <v>205</v>
      </c>
      <c r="I99" s="96">
        <f>IF(H99="Y", 1, 0)</f>
        <v>0</v>
      </c>
      <c r="J99" s="166" t="s">
        <v>205</v>
      </c>
      <c r="K99" s="167">
        <f t="shared" ref="K99:K104" si="16">IF(J99="Y", 1, 0)</f>
        <v>0</v>
      </c>
      <c r="L99" s="89"/>
      <c r="M99" s="89"/>
    </row>
    <row r="100" spans="1:13" x14ac:dyDescent="0.2">
      <c r="A100" s="101" t="s">
        <v>352</v>
      </c>
      <c r="B100" s="144" t="s">
        <v>205</v>
      </c>
      <c r="C100" s="145">
        <f>IF(B100="Y", 2, 0)</f>
        <v>0</v>
      </c>
      <c r="D100" s="146" t="s">
        <v>205</v>
      </c>
      <c r="E100" s="145">
        <f>IF(D100="Y", 1, 0)</f>
        <v>0</v>
      </c>
      <c r="F100" s="97" t="s">
        <v>205</v>
      </c>
      <c r="G100" s="96">
        <f>IF(F100="Y", 2, 0)</f>
        <v>0</v>
      </c>
      <c r="H100" s="98" t="s">
        <v>205</v>
      </c>
      <c r="I100" s="96">
        <f>IF(H100="Y", 1, 0)</f>
        <v>0</v>
      </c>
      <c r="J100" s="166" t="s">
        <v>205</v>
      </c>
      <c r="K100" s="167">
        <f t="shared" si="16"/>
        <v>0</v>
      </c>
      <c r="L100" s="89"/>
      <c r="M100" s="89"/>
    </row>
    <row r="101" spans="1:13" x14ac:dyDescent="0.2">
      <c r="A101" s="101" t="s">
        <v>353</v>
      </c>
      <c r="B101" s="144" t="s">
        <v>205</v>
      </c>
      <c r="C101" s="145">
        <f>IF(B101="Y", 2, 0)</f>
        <v>0</v>
      </c>
      <c r="D101" s="146" t="s">
        <v>205</v>
      </c>
      <c r="E101" s="145">
        <f>IF(D101="Y", 2, 0)</f>
        <v>0</v>
      </c>
      <c r="F101" s="97" t="s">
        <v>205</v>
      </c>
      <c r="G101" s="96">
        <f>IF(F101="Y", 2, 0)</f>
        <v>0</v>
      </c>
      <c r="H101" s="98" t="s">
        <v>205</v>
      </c>
      <c r="I101" s="96">
        <f>IF(H101="Y", 2, 0)</f>
        <v>0</v>
      </c>
      <c r="J101" s="166" t="s">
        <v>205</v>
      </c>
      <c r="K101" s="167">
        <f t="shared" si="16"/>
        <v>0</v>
      </c>
      <c r="L101" s="89"/>
      <c r="M101" s="89"/>
    </row>
    <row r="102" spans="1:13" ht="13.5" thickBot="1" x14ac:dyDescent="0.25">
      <c r="A102" s="103" t="s">
        <v>354</v>
      </c>
      <c r="B102" s="147" t="s">
        <v>205</v>
      </c>
      <c r="C102" s="148">
        <f>IF(B102="Y", 1, 0)</f>
        <v>0</v>
      </c>
      <c r="D102" s="149" t="s">
        <v>205</v>
      </c>
      <c r="E102" s="148">
        <f>IF(D102="Y", 1, 0)</f>
        <v>0</v>
      </c>
      <c r="F102" s="105" t="s">
        <v>205</v>
      </c>
      <c r="G102" s="104">
        <f>IF(F102="Y", 1, 0)</f>
        <v>0</v>
      </c>
      <c r="H102" s="106" t="s">
        <v>205</v>
      </c>
      <c r="I102" s="104">
        <f>IF(H102="Y", 1, 0)</f>
        <v>0</v>
      </c>
      <c r="J102" s="168" t="s">
        <v>205</v>
      </c>
      <c r="K102" s="169">
        <f t="shared" si="16"/>
        <v>0</v>
      </c>
      <c r="L102" s="89"/>
      <c r="M102" s="89"/>
    </row>
    <row r="103" spans="1:13" x14ac:dyDescent="0.2">
      <c r="A103" s="118" t="s">
        <v>355</v>
      </c>
      <c r="B103" s="157" t="s">
        <v>205</v>
      </c>
      <c r="C103" s="158">
        <f>IF(B103="Y", 2, 0)</f>
        <v>0</v>
      </c>
      <c r="D103" s="159" t="s">
        <v>205</v>
      </c>
      <c r="E103" s="158">
        <f>IF(D103="Y", 1, 0)</f>
        <v>0</v>
      </c>
      <c r="F103" s="120" t="s">
        <v>205</v>
      </c>
      <c r="G103" s="119">
        <f>IF(F103="Y", 2, 0)</f>
        <v>0</v>
      </c>
      <c r="H103" s="121" t="s">
        <v>205</v>
      </c>
      <c r="I103" s="119">
        <f>IF(H103="Y", 1, 0)</f>
        <v>0</v>
      </c>
      <c r="J103" s="174" t="s">
        <v>205</v>
      </c>
      <c r="K103" s="175">
        <f t="shared" si="16"/>
        <v>0</v>
      </c>
      <c r="L103" s="89"/>
      <c r="M103" s="89"/>
    </row>
    <row r="104" spans="1:13" x14ac:dyDescent="0.2">
      <c r="A104" s="102" t="s">
        <v>356</v>
      </c>
      <c r="B104" s="144" t="s">
        <v>205</v>
      </c>
      <c r="C104" s="145">
        <f>IF(B104="Y", 2, 0)</f>
        <v>0</v>
      </c>
      <c r="D104" s="146" t="s">
        <v>205</v>
      </c>
      <c r="E104" s="145">
        <f>IF(D104="Y", 2, 0)</f>
        <v>0</v>
      </c>
      <c r="F104" s="97" t="s">
        <v>205</v>
      </c>
      <c r="G104" s="96">
        <f>IF(F104="Y", 2, 0)</f>
        <v>0</v>
      </c>
      <c r="H104" s="98" t="s">
        <v>205</v>
      </c>
      <c r="I104" s="96">
        <f>IF(H104="Y", 2, 0)</f>
        <v>0</v>
      </c>
      <c r="J104" s="166" t="s">
        <v>205</v>
      </c>
      <c r="K104" s="167">
        <f t="shared" si="16"/>
        <v>0</v>
      </c>
      <c r="L104" s="89"/>
      <c r="M104" s="89"/>
    </row>
    <row r="105" spans="1:13" x14ac:dyDescent="0.2">
      <c r="A105" s="102" t="s">
        <v>357</v>
      </c>
      <c r="B105" s="144" t="s">
        <v>205</v>
      </c>
      <c r="C105" s="145">
        <f>IF(B105="Y", 2, 0)</f>
        <v>0</v>
      </c>
      <c r="D105" s="146" t="s">
        <v>205</v>
      </c>
      <c r="E105" s="145">
        <f>IF(D105="Y", 1, 0)</f>
        <v>0</v>
      </c>
      <c r="F105" s="97" t="s">
        <v>205</v>
      </c>
      <c r="G105" s="96">
        <f>IF(F105="Y", 2, 0)</f>
        <v>0</v>
      </c>
      <c r="H105" s="98" t="s">
        <v>205</v>
      </c>
      <c r="I105" s="96">
        <f>IF(H105="Y", 1, 0)</f>
        <v>0</v>
      </c>
      <c r="J105" s="166" t="s">
        <v>205</v>
      </c>
      <c r="K105" s="167">
        <f>IF(J105="Y", 2, 0)</f>
        <v>0</v>
      </c>
      <c r="L105" s="89"/>
      <c r="M105" s="89"/>
    </row>
    <row r="106" spans="1:13" x14ac:dyDescent="0.2">
      <c r="A106" s="102" t="s">
        <v>358</v>
      </c>
      <c r="B106" s="144" t="s">
        <v>205</v>
      </c>
      <c r="C106" s="145" t="s">
        <v>359</v>
      </c>
      <c r="D106" s="146" t="s">
        <v>205</v>
      </c>
      <c r="E106" s="145" t="s">
        <v>359</v>
      </c>
      <c r="F106" s="97" t="s">
        <v>205</v>
      </c>
      <c r="G106" s="96" t="s">
        <v>359</v>
      </c>
      <c r="H106" s="98" t="s">
        <v>205</v>
      </c>
      <c r="I106" s="96" t="s">
        <v>359</v>
      </c>
      <c r="J106" s="166" t="s">
        <v>205</v>
      </c>
      <c r="K106" s="167">
        <f>IF(J106="Y", -1, 0)</f>
        <v>0</v>
      </c>
      <c r="L106" s="89"/>
      <c r="M106" s="89"/>
    </row>
    <row r="107" spans="1:13" x14ac:dyDescent="0.2">
      <c r="A107" s="102" t="s">
        <v>360</v>
      </c>
      <c r="B107" s="144" t="s">
        <v>205</v>
      </c>
      <c r="C107" s="145">
        <f>IF(B107="Y", 2, 0)</f>
        <v>0</v>
      </c>
      <c r="D107" s="146" t="s">
        <v>205</v>
      </c>
      <c r="E107" s="145">
        <f>IF(D107="Y", 2, 0)</f>
        <v>0</v>
      </c>
      <c r="F107" s="97" t="s">
        <v>205</v>
      </c>
      <c r="G107" s="96">
        <f>IF(F107="Y", 1, 0)</f>
        <v>0</v>
      </c>
      <c r="H107" s="98" t="s">
        <v>205</v>
      </c>
      <c r="I107" s="96">
        <f>IF(H107="Y", 1, 0)</f>
        <v>0</v>
      </c>
      <c r="J107" s="166" t="s">
        <v>205</v>
      </c>
      <c r="K107" s="167">
        <f>IF(J107="Y", 1, 0)</f>
        <v>0</v>
      </c>
      <c r="L107" s="89"/>
      <c r="M107" s="89"/>
    </row>
    <row r="108" spans="1:13" x14ac:dyDescent="0.2">
      <c r="A108" s="102" t="s">
        <v>361</v>
      </c>
      <c r="B108" s="144" t="s">
        <v>205</v>
      </c>
      <c r="C108" s="145">
        <f>IF(B108="Y", 2, 0)</f>
        <v>0</v>
      </c>
      <c r="D108" s="146" t="s">
        <v>205</v>
      </c>
      <c r="E108" s="145">
        <f>IF(D108="Y", 2, 0)</f>
        <v>0</v>
      </c>
      <c r="F108" s="97" t="s">
        <v>205</v>
      </c>
      <c r="G108" s="96">
        <f>IF(F108="Y", 1, 0)</f>
        <v>0</v>
      </c>
      <c r="H108" s="98" t="s">
        <v>205</v>
      </c>
      <c r="I108" s="96">
        <f>IF(H108="Y", 1, 0)</f>
        <v>0</v>
      </c>
      <c r="J108" s="166" t="s">
        <v>205</v>
      </c>
      <c r="K108" s="167">
        <f>IF(J108="Y", 1, 0)</f>
        <v>0</v>
      </c>
      <c r="L108" s="89"/>
      <c r="M108" s="89"/>
    </row>
    <row r="109" spans="1:13" ht="13.5" thickBot="1" x14ac:dyDescent="0.25">
      <c r="A109" s="122" t="s">
        <v>362</v>
      </c>
      <c r="B109" s="147" t="s">
        <v>205</v>
      </c>
      <c r="C109" s="148">
        <f>IF(B109="Y", 1, 0)</f>
        <v>0</v>
      </c>
      <c r="D109" s="149" t="s">
        <v>205</v>
      </c>
      <c r="E109" s="148">
        <f>IF(D109="Y", 1, 0)</f>
        <v>0</v>
      </c>
      <c r="F109" s="105" t="s">
        <v>205</v>
      </c>
      <c r="G109" s="104">
        <f>IF(F109="Y", 1, 0)</f>
        <v>0</v>
      </c>
      <c r="H109" s="106" t="s">
        <v>205</v>
      </c>
      <c r="I109" s="104">
        <f>IF(H109="Y", 1, 0)</f>
        <v>0</v>
      </c>
      <c r="J109" s="168" t="s">
        <v>205</v>
      </c>
      <c r="K109" s="169">
        <f>IF(J109="Y", 2, 0)</f>
        <v>0</v>
      </c>
      <c r="L109" s="89"/>
      <c r="M109" s="89"/>
    </row>
    <row r="110" spans="1:13" ht="13.5" thickBot="1" x14ac:dyDescent="0.25">
      <c r="A110" s="131" t="s">
        <v>363</v>
      </c>
      <c r="B110" s="150"/>
      <c r="D110" s="151"/>
      <c r="F110" s="108"/>
      <c r="H110" s="109"/>
      <c r="J110" s="170"/>
      <c r="L110" s="89"/>
      <c r="M110" s="89"/>
    </row>
    <row r="111" spans="1:13" x14ac:dyDescent="0.2">
      <c r="A111" s="113" t="s">
        <v>364</v>
      </c>
      <c r="B111" s="141" t="s">
        <v>205</v>
      </c>
      <c r="C111" s="142">
        <f>IF(B111="Y", -1, 0)</f>
        <v>0</v>
      </c>
      <c r="D111" s="143" t="s">
        <v>205</v>
      </c>
      <c r="E111" s="142">
        <f>IF(D111="Y", -1, 0)</f>
        <v>0</v>
      </c>
      <c r="F111" s="92" t="s">
        <v>205</v>
      </c>
      <c r="G111" s="91">
        <f t="shared" ref="G111:G126" si="17">IF(F111="Y", 1, 0)</f>
        <v>0</v>
      </c>
      <c r="H111" s="93" t="s">
        <v>205</v>
      </c>
      <c r="I111" s="91">
        <f>IF(H111="Y", -1, 0)</f>
        <v>0</v>
      </c>
      <c r="J111" s="164" t="s">
        <v>205</v>
      </c>
      <c r="K111" s="142">
        <f t="shared" ref="K111:K127" si="18">IF(J111="Y", 1, 0)</f>
        <v>0</v>
      </c>
      <c r="L111" s="132" t="s">
        <v>205</v>
      </c>
      <c r="M111" s="94">
        <f>IF(L111="Y", 2, 0)</f>
        <v>0</v>
      </c>
    </row>
    <row r="112" spans="1:13" x14ac:dyDescent="0.2">
      <c r="A112" s="102" t="s">
        <v>365</v>
      </c>
      <c r="B112" s="144" t="s">
        <v>205</v>
      </c>
      <c r="C112" s="145">
        <f>IF(B112="Y", 2, 0)</f>
        <v>0</v>
      </c>
      <c r="D112" s="146" t="s">
        <v>205</v>
      </c>
      <c r="E112" s="145">
        <f>IF(D112="Y", 2, 0)</f>
        <v>0</v>
      </c>
      <c r="F112" s="97" t="s">
        <v>205</v>
      </c>
      <c r="G112" s="96">
        <f>IF(F112="Y", 2, 0)</f>
        <v>0</v>
      </c>
      <c r="H112" s="98" t="s">
        <v>205</v>
      </c>
      <c r="I112" s="96">
        <f>IF(H112="Y", 2, 0)</f>
        <v>0</v>
      </c>
      <c r="J112" s="166" t="s">
        <v>205</v>
      </c>
      <c r="K112" s="145">
        <f>IF(J112="Y", 2, 0)</f>
        <v>0</v>
      </c>
      <c r="L112" s="133" t="s">
        <v>205</v>
      </c>
      <c r="M112" s="99">
        <f t="shared" ref="M112:M113" si="19">IF(L112="Y", 2, 0)</f>
        <v>0</v>
      </c>
    </row>
    <row r="113" spans="1:13" x14ac:dyDescent="0.2">
      <c r="A113" s="102" t="s">
        <v>366</v>
      </c>
      <c r="B113" s="144" t="s">
        <v>205</v>
      </c>
      <c r="C113" s="145">
        <f t="shared" ref="C113:C126" si="20">IF(B113="Y", 1, 0)</f>
        <v>0</v>
      </c>
      <c r="D113" s="146" t="s">
        <v>205</v>
      </c>
      <c r="E113" s="145">
        <f t="shared" ref="E113:E126" si="21">IF(D113="Y", 1, 0)</f>
        <v>0</v>
      </c>
      <c r="F113" s="97" t="s">
        <v>251</v>
      </c>
      <c r="G113" s="96">
        <f t="shared" si="17"/>
        <v>1</v>
      </c>
      <c r="H113" s="98" t="s">
        <v>205</v>
      </c>
      <c r="I113" s="96">
        <f t="shared" ref="I113:I126" si="22">IF(H113="Y", 1, 0)</f>
        <v>0</v>
      </c>
      <c r="J113" s="166" t="s">
        <v>205</v>
      </c>
      <c r="K113" s="145">
        <f t="shared" si="18"/>
        <v>0</v>
      </c>
      <c r="L113" s="133" t="s">
        <v>205</v>
      </c>
      <c r="M113" s="99">
        <f t="shared" si="19"/>
        <v>0</v>
      </c>
    </row>
    <row r="114" spans="1:13" x14ac:dyDescent="0.2">
      <c r="A114" s="102" t="s">
        <v>367</v>
      </c>
      <c r="B114" s="144" t="s">
        <v>205</v>
      </c>
      <c r="C114" s="145">
        <f t="shared" si="20"/>
        <v>0</v>
      </c>
      <c r="D114" s="146" t="s">
        <v>205</v>
      </c>
      <c r="E114" s="145">
        <f t="shared" si="21"/>
        <v>0</v>
      </c>
      <c r="F114" s="97" t="s">
        <v>205</v>
      </c>
      <c r="G114" s="96">
        <f t="shared" si="17"/>
        <v>0</v>
      </c>
      <c r="H114" s="98" t="s">
        <v>205</v>
      </c>
      <c r="I114" s="96">
        <f t="shared" si="22"/>
        <v>0</v>
      </c>
      <c r="J114" s="166" t="s">
        <v>205</v>
      </c>
      <c r="K114" s="145">
        <f t="shared" si="18"/>
        <v>0</v>
      </c>
      <c r="L114" s="133" t="s">
        <v>205</v>
      </c>
      <c r="M114" s="99">
        <f t="shared" ref="M114:M132" si="23">IF(L114="Y", 1, 0)</f>
        <v>0</v>
      </c>
    </row>
    <row r="115" spans="1:13" x14ac:dyDescent="0.2">
      <c r="A115" s="102" t="s">
        <v>368</v>
      </c>
      <c r="B115" s="144" t="s">
        <v>205</v>
      </c>
      <c r="C115" s="145">
        <f>IF(B115="Y", 2, 0)</f>
        <v>0</v>
      </c>
      <c r="D115" s="146" t="s">
        <v>205</v>
      </c>
      <c r="E115" s="145">
        <f>IF(D115="Y", 2, 0)</f>
        <v>0</v>
      </c>
      <c r="F115" s="97" t="s">
        <v>251</v>
      </c>
      <c r="G115" s="96">
        <f>IF(F115="Y", 2, 0)</f>
        <v>2</v>
      </c>
      <c r="H115" s="98" t="s">
        <v>251</v>
      </c>
      <c r="I115" s="96">
        <f>IF(H115="Y", 2, 0)</f>
        <v>2</v>
      </c>
      <c r="J115" s="166" t="s">
        <v>205</v>
      </c>
      <c r="K115" s="145">
        <f>IF(J115="Y", 2, 0)</f>
        <v>0</v>
      </c>
      <c r="L115" s="133" t="s">
        <v>205</v>
      </c>
      <c r="M115" s="99">
        <f>IF(L115="Y", 2, 0)</f>
        <v>0</v>
      </c>
    </row>
    <row r="116" spans="1:13" x14ac:dyDescent="0.2">
      <c r="A116" s="102" t="s">
        <v>369</v>
      </c>
      <c r="B116" s="144" t="s">
        <v>205</v>
      </c>
      <c r="C116" s="145">
        <f>IF(B116="Y", 2, 0)</f>
        <v>0</v>
      </c>
      <c r="D116" s="146" t="s">
        <v>205</v>
      </c>
      <c r="E116" s="145">
        <f>IF(D116="Y", 2, 0)</f>
        <v>0</v>
      </c>
      <c r="F116" s="97" t="s">
        <v>205</v>
      </c>
      <c r="G116" s="96">
        <f>IF(F116="Y", 2, 0)</f>
        <v>0</v>
      </c>
      <c r="H116" s="98" t="s">
        <v>205</v>
      </c>
      <c r="I116" s="96">
        <f>IF(H116="Y", 2, 0)</f>
        <v>0</v>
      </c>
      <c r="J116" s="166" t="s">
        <v>205</v>
      </c>
      <c r="K116" s="145">
        <f>IF(J116="Y", 2, 0)</f>
        <v>0</v>
      </c>
      <c r="L116" s="133" t="s">
        <v>205</v>
      </c>
      <c r="M116" s="99">
        <f>IF(L116="Y", 2, 0)</f>
        <v>0</v>
      </c>
    </row>
    <row r="117" spans="1:13" x14ac:dyDescent="0.2">
      <c r="A117" s="102" t="s">
        <v>370</v>
      </c>
      <c r="B117" s="144" t="s">
        <v>205</v>
      </c>
      <c r="C117" s="145">
        <f>IF(B117="Y", 2, 0)</f>
        <v>0</v>
      </c>
      <c r="D117" s="146" t="s">
        <v>205</v>
      </c>
      <c r="E117" s="145">
        <f>IF(D117="Y", 2, 0)</f>
        <v>0</v>
      </c>
      <c r="F117" s="97" t="s">
        <v>205</v>
      </c>
      <c r="G117" s="96">
        <f>IF(F117="Y", 2, 0)</f>
        <v>0</v>
      </c>
      <c r="H117" s="98" t="s">
        <v>205</v>
      </c>
      <c r="I117" s="96">
        <f>IF(H117="Y", 2, 0)</f>
        <v>0</v>
      </c>
      <c r="J117" s="166" t="s">
        <v>205</v>
      </c>
      <c r="K117" s="145">
        <f>IF(J117="Y", 2, 0)</f>
        <v>0</v>
      </c>
      <c r="L117" s="133" t="s">
        <v>205</v>
      </c>
      <c r="M117" s="99">
        <f>IF(L117="Y", 2, 0)</f>
        <v>0</v>
      </c>
    </row>
    <row r="118" spans="1:13" x14ac:dyDescent="0.2">
      <c r="A118" s="102" t="s">
        <v>371</v>
      </c>
      <c r="B118" s="144" t="s">
        <v>205</v>
      </c>
      <c r="C118" s="145">
        <f>IF(B118="Y", 2, 0)</f>
        <v>0</v>
      </c>
      <c r="D118" s="146" t="s">
        <v>205</v>
      </c>
      <c r="E118" s="145">
        <f>IF(D118="Y", 2, 0)</f>
        <v>0</v>
      </c>
      <c r="F118" s="97" t="s">
        <v>205</v>
      </c>
      <c r="G118" s="96">
        <f>IF(F118="Y", 2, 0)</f>
        <v>0</v>
      </c>
      <c r="H118" s="98" t="s">
        <v>205</v>
      </c>
      <c r="I118" s="96">
        <f>IF(H118="Y", 2, 0)</f>
        <v>0</v>
      </c>
      <c r="J118" s="166" t="s">
        <v>205</v>
      </c>
      <c r="K118" s="145">
        <f>IF(J118="Y", 2, 0)</f>
        <v>0</v>
      </c>
      <c r="L118" s="133" t="s">
        <v>205</v>
      </c>
      <c r="M118" s="99">
        <f>IF(L118="Y", 2, 0)</f>
        <v>0</v>
      </c>
    </row>
    <row r="119" spans="1:13" x14ac:dyDescent="0.2">
      <c r="A119" s="102" t="s">
        <v>372</v>
      </c>
      <c r="B119" s="144" t="s">
        <v>205</v>
      </c>
      <c r="C119" s="145">
        <f t="shared" si="20"/>
        <v>0</v>
      </c>
      <c r="D119" s="146" t="s">
        <v>205</v>
      </c>
      <c r="E119" s="145">
        <f t="shared" si="21"/>
        <v>0</v>
      </c>
      <c r="F119" s="97" t="s">
        <v>251</v>
      </c>
      <c r="G119" s="96">
        <f t="shared" si="17"/>
        <v>1</v>
      </c>
      <c r="H119" s="98" t="s">
        <v>251</v>
      </c>
      <c r="I119" s="96">
        <f t="shared" si="22"/>
        <v>1</v>
      </c>
      <c r="J119" s="166" t="s">
        <v>205</v>
      </c>
      <c r="K119" s="145">
        <f t="shared" si="18"/>
        <v>0</v>
      </c>
      <c r="L119" s="133" t="s">
        <v>205</v>
      </c>
      <c r="M119" s="99">
        <f t="shared" si="23"/>
        <v>0</v>
      </c>
    </row>
    <row r="120" spans="1:13" x14ac:dyDescent="0.2">
      <c r="A120" s="102" t="s">
        <v>373</v>
      </c>
      <c r="B120" s="144" t="s">
        <v>205</v>
      </c>
      <c r="C120" s="145">
        <f t="shared" si="20"/>
        <v>0</v>
      </c>
      <c r="D120" s="146" t="s">
        <v>205</v>
      </c>
      <c r="E120" s="145">
        <f t="shared" si="21"/>
        <v>0</v>
      </c>
      <c r="F120" s="97" t="s">
        <v>205</v>
      </c>
      <c r="G120" s="96">
        <f t="shared" si="17"/>
        <v>0</v>
      </c>
      <c r="H120" s="98" t="s">
        <v>205</v>
      </c>
      <c r="I120" s="96">
        <f t="shared" si="22"/>
        <v>0</v>
      </c>
      <c r="J120" s="166" t="s">
        <v>205</v>
      </c>
      <c r="K120" s="145">
        <f t="shared" si="18"/>
        <v>0</v>
      </c>
      <c r="L120" s="133" t="s">
        <v>205</v>
      </c>
      <c r="M120" s="99">
        <f t="shared" si="23"/>
        <v>0</v>
      </c>
    </row>
    <row r="121" spans="1:13" x14ac:dyDescent="0.2">
      <c r="A121" s="102" t="s">
        <v>374</v>
      </c>
      <c r="B121" s="144" t="s">
        <v>205</v>
      </c>
      <c r="C121" s="145">
        <f t="shared" si="20"/>
        <v>0</v>
      </c>
      <c r="D121" s="146" t="s">
        <v>205</v>
      </c>
      <c r="E121" s="145">
        <f t="shared" si="21"/>
        <v>0</v>
      </c>
      <c r="F121" s="97" t="s">
        <v>205</v>
      </c>
      <c r="G121" s="96">
        <f t="shared" si="17"/>
        <v>0</v>
      </c>
      <c r="H121" s="98" t="s">
        <v>205</v>
      </c>
      <c r="I121" s="96">
        <f t="shared" si="22"/>
        <v>0</v>
      </c>
      <c r="J121" s="166" t="s">
        <v>205</v>
      </c>
      <c r="K121" s="145">
        <f t="shared" si="18"/>
        <v>0</v>
      </c>
      <c r="L121" s="133" t="s">
        <v>205</v>
      </c>
      <c r="M121" s="99">
        <f t="shared" si="23"/>
        <v>0</v>
      </c>
    </row>
    <row r="122" spans="1:13" x14ac:dyDescent="0.2">
      <c r="A122" s="102" t="s">
        <v>375</v>
      </c>
      <c r="B122" s="144" t="s">
        <v>205</v>
      </c>
      <c r="C122" s="145">
        <f>IF(B122="Y", -1, 0)</f>
        <v>0</v>
      </c>
      <c r="D122" s="146" t="s">
        <v>205</v>
      </c>
      <c r="E122" s="145">
        <f>IF(D122="Y", -1, 0)</f>
        <v>0</v>
      </c>
      <c r="F122" s="97" t="s">
        <v>251</v>
      </c>
      <c r="G122" s="96">
        <f>IF(F122="Y", -1, 0)</f>
        <v>-1</v>
      </c>
      <c r="H122" s="98" t="s">
        <v>251</v>
      </c>
      <c r="I122" s="96">
        <f>IF(H122="Y", -1, 0)</f>
        <v>-1</v>
      </c>
      <c r="J122" s="166" t="s">
        <v>205</v>
      </c>
      <c r="K122" s="145">
        <f t="shared" si="18"/>
        <v>0</v>
      </c>
      <c r="L122" s="133" t="s">
        <v>205</v>
      </c>
      <c r="M122" s="99">
        <f t="shared" si="23"/>
        <v>0</v>
      </c>
    </row>
    <row r="123" spans="1:13" x14ac:dyDescent="0.2">
      <c r="A123" s="102" t="s">
        <v>376</v>
      </c>
      <c r="B123" s="144" t="s">
        <v>205</v>
      </c>
      <c r="C123" s="145">
        <f t="shared" ref="C123:C124" si="24">IF(B123="Y", 2, 0)</f>
        <v>0</v>
      </c>
      <c r="D123" s="146" t="s">
        <v>205</v>
      </c>
      <c r="E123" s="145">
        <f t="shared" ref="E123:E124" si="25">IF(D123="Y", 2, 0)</f>
        <v>0</v>
      </c>
      <c r="F123" s="97" t="s">
        <v>205</v>
      </c>
      <c r="G123" s="96">
        <f t="shared" ref="G123:G124" si="26">IF(F123="Y", 2, 0)</f>
        <v>0</v>
      </c>
      <c r="H123" s="98" t="s">
        <v>205</v>
      </c>
      <c r="I123" s="96">
        <f t="shared" ref="I123:I124" si="27">IF(H123="Y", 2, 0)</f>
        <v>0</v>
      </c>
      <c r="J123" s="166" t="s">
        <v>205</v>
      </c>
      <c r="K123" s="145">
        <f t="shared" ref="K123:K124" si="28">IF(J123="Y", 2, 0)</f>
        <v>0</v>
      </c>
      <c r="L123" s="133" t="s">
        <v>205</v>
      </c>
      <c r="M123" s="99">
        <f t="shared" ref="M123:M124" si="29">IF(L123="Y", 2, 0)</f>
        <v>0</v>
      </c>
    </row>
    <row r="124" spans="1:13" x14ac:dyDescent="0.2">
      <c r="A124" s="102" t="s">
        <v>377</v>
      </c>
      <c r="B124" s="144" t="s">
        <v>205</v>
      </c>
      <c r="C124" s="145">
        <f t="shared" si="24"/>
        <v>0</v>
      </c>
      <c r="D124" s="146" t="s">
        <v>205</v>
      </c>
      <c r="E124" s="145">
        <f t="shared" si="25"/>
        <v>0</v>
      </c>
      <c r="F124" s="97" t="s">
        <v>205</v>
      </c>
      <c r="G124" s="96">
        <f t="shared" si="26"/>
        <v>0</v>
      </c>
      <c r="H124" s="98" t="s">
        <v>205</v>
      </c>
      <c r="I124" s="96">
        <f t="shared" si="27"/>
        <v>0</v>
      </c>
      <c r="J124" s="166" t="s">
        <v>205</v>
      </c>
      <c r="K124" s="145">
        <f t="shared" si="28"/>
        <v>0</v>
      </c>
      <c r="L124" s="133" t="s">
        <v>205</v>
      </c>
      <c r="M124" s="99">
        <f t="shared" si="29"/>
        <v>0</v>
      </c>
    </row>
    <row r="125" spans="1:13" x14ac:dyDescent="0.2">
      <c r="A125" s="102" t="s">
        <v>378</v>
      </c>
      <c r="B125" s="144" t="s">
        <v>205</v>
      </c>
      <c r="C125" s="145">
        <f t="shared" si="20"/>
        <v>0</v>
      </c>
      <c r="D125" s="146" t="s">
        <v>205</v>
      </c>
      <c r="E125" s="145">
        <f t="shared" si="21"/>
        <v>0</v>
      </c>
      <c r="F125" s="97" t="s">
        <v>205</v>
      </c>
      <c r="G125" s="96">
        <f t="shared" si="17"/>
        <v>0</v>
      </c>
      <c r="H125" s="98" t="s">
        <v>205</v>
      </c>
      <c r="I125" s="96">
        <f t="shared" si="22"/>
        <v>0</v>
      </c>
      <c r="J125" s="166" t="s">
        <v>205</v>
      </c>
      <c r="K125" s="145">
        <f t="shared" si="18"/>
        <v>0</v>
      </c>
      <c r="L125" s="133" t="s">
        <v>205</v>
      </c>
      <c r="M125" s="99">
        <f t="shared" ref="M125" si="30">IF(L125="Y", 1, 0)</f>
        <v>0</v>
      </c>
    </row>
    <row r="126" spans="1:13" x14ac:dyDescent="0.2">
      <c r="A126" s="102" t="s">
        <v>379</v>
      </c>
      <c r="B126" s="144" t="s">
        <v>205</v>
      </c>
      <c r="C126" s="145">
        <f t="shared" si="20"/>
        <v>0</v>
      </c>
      <c r="D126" s="146" t="s">
        <v>205</v>
      </c>
      <c r="E126" s="145">
        <f t="shared" si="21"/>
        <v>0</v>
      </c>
      <c r="F126" s="97" t="s">
        <v>251</v>
      </c>
      <c r="G126" s="96">
        <f t="shared" si="17"/>
        <v>1</v>
      </c>
      <c r="H126" s="98" t="s">
        <v>251</v>
      </c>
      <c r="I126" s="96">
        <f t="shared" si="22"/>
        <v>1</v>
      </c>
      <c r="J126" s="166" t="s">
        <v>205</v>
      </c>
      <c r="K126" s="145">
        <f t="shared" si="18"/>
        <v>0</v>
      </c>
      <c r="L126" s="133" t="s">
        <v>205</v>
      </c>
      <c r="M126" s="99">
        <f t="shared" si="23"/>
        <v>0</v>
      </c>
    </row>
    <row r="127" spans="1:13" x14ac:dyDescent="0.2">
      <c r="A127" s="102" t="s">
        <v>307</v>
      </c>
      <c r="B127" s="144" t="s">
        <v>205</v>
      </c>
      <c r="C127" s="145">
        <f t="shared" ref="C127:C133" si="31">IF(B127="Y", 2, 0)</f>
        <v>0</v>
      </c>
      <c r="D127" s="146" t="s">
        <v>205</v>
      </c>
      <c r="E127" s="145">
        <f t="shared" ref="E127:E133" si="32">IF(D127="Y", 2, 0)</f>
        <v>0</v>
      </c>
      <c r="F127" s="97" t="s">
        <v>251</v>
      </c>
      <c r="G127" s="96">
        <f>IF(F127="Y", 2, 0)</f>
        <v>2</v>
      </c>
      <c r="H127" s="98" t="s">
        <v>205</v>
      </c>
      <c r="I127" s="96">
        <f>IF(H127="Y", 2, 0)</f>
        <v>0</v>
      </c>
      <c r="J127" s="166" t="s">
        <v>205</v>
      </c>
      <c r="K127" s="145">
        <f t="shared" si="18"/>
        <v>0</v>
      </c>
      <c r="L127" s="133" t="s">
        <v>205</v>
      </c>
      <c r="M127" s="99">
        <f t="shared" si="23"/>
        <v>0</v>
      </c>
    </row>
    <row r="128" spans="1:13" x14ac:dyDescent="0.2">
      <c r="A128" s="102" t="s">
        <v>380</v>
      </c>
      <c r="B128" s="144" t="s">
        <v>205</v>
      </c>
      <c r="C128" s="145">
        <f t="shared" si="31"/>
        <v>0</v>
      </c>
      <c r="D128" s="146" t="s">
        <v>205</v>
      </c>
      <c r="E128" s="145">
        <f t="shared" si="32"/>
        <v>0</v>
      </c>
      <c r="F128" s="97" t="s">
        <v>205</v>
      </c>
      <c r="G128" s="96">
        <f>IF(F128="Y", 1, 0)</f>
        <v>0</v>
      </c>
      <c r="H128" s="98" t="s">
        <v>205</v>
      </c>
      <c r="I128" s="96">
        <f>IF(H128="Y", 1, 0)</f>
        <v>0</v>
      </c>
      <c r="J128" s="166" t="s">
        <v>205</v>
      </c>
      <c r="K128" s="145">
        <f>IF(J128="Y", -1, 0)</f>
        <v>0</v>
      </c>
      <c r="L128" s="133" t="s">
        <v>205</v>
      </c>
      <c r="M128" s="99">
        <f t="shared" si="23"/>
        <v>0</v>
      </c>
    </row>
    <row r="129" spans="1:14" x14ac:dyDescent="0.2">
      <c r="A129" s="102" t="s">
        <v>381</v>
      </c>
      <c r="B129" s="144" t="s">
        <v>205</v>
      </c>
      <c r="C129" s="145">
        <f>IF(B129="Y", 1, 0)</f>
        <v>0</v>
      </c>
      <c r="D129" s="146" t="s">
        <v>205</v>
      </c>
      <c r="E129" s="145">
        <f>IF(D129="Y", 1, 0)</f>
        <v>0</v>
      </c>
      <c r="F129" s="97" t="s">
        <v>205</v>
      </c>
      <c r="G129" s="96">
        <f>IF(F129="Y", 1, 0)</f>
        <v>0</v>
      </c>
      <c r="H129" s="98" t="s">
        <v>205</v>
      </c>
      <c r="I129" s="96">
        <f>IF(H129="Y", 1, 0)</f>
        <v>0</v>
      </c>
      <c r="J129" s="166" t="s">
        <v>205</v>
      </c>
      <c r="K129" s="145">
        <f>IF(J129="Y", 1, 0)</f>
        <v>0</v>
      </c>
      <c r="L129" s="133" t="s">
        <v>205</v>
      </c>
      <c r="M129" s="99">
        <f t="shared" si="23"/>
        <v>0</v>
      </c>
    </row>
    <row r="130" spans="1:14" x14ac:dyDescent="0.2">
      <c r="A130" s="102" t="s">
        <v>382</v>
      </c>
      <c r="B130" s="144" t="s">
        <v>205</v>
      </c>
      <c r="C130" s="145">
        <f t="shared" si="31"/>
        <v>0</v>
      </c>
      <c r="D130" s="146" t="s">
        <v>205</v>
      </c>
      <c r="E130" s="145">
        <f t="shared" si="32"/>
        <v>0</v>
      </c>
      <c r="F130" s="97" t="s">
        <v>205</v>
      </c>
      <c r="G130" s="96">
        <f>IF(F130="Y", 1, 0)</f>
        <v>0</v>
      </c>
      <c r="H130" s="98" t="s">
        <v>205</v>
      </c>
      <c r="I130" s="96">
        <f>IF(H130="Y", 1, 0)</f>
        <v>0</v>
      </c>
      <c r="J130" s="166" t="s">
        <v>205</v>
      </c>
      <c r="K130" s="145">
        <f>IF(J130="Y", -1, 0)</f>
        <v>0</v>
      </c>
      <c r="L130" s="133" t="s">
        <v>205</v>
      </c>
      <c r="M130" s="99">
        <f t="shared" si="23"/>
        <v>0</v>
      </c>
    </row>
    <row r="131" spans="1:14" x14ac:dyDescent="0.2">
      <c r="A131" s="102" t="s">
        <v>383</v>
      </c>
      <c r="B131" s="144" t="s">
        <v>205</v>
      </c>
      <c r="C131" s="145">
        <f t="shared" si="31"/>
        <v>0</v>
      </c>
      <c r="D131" s="146" t="s">
        <v>205</v>
      </c>
      <c r="E131" s="145">
        <f t="shared" si="32"/>
        <v>0</v>
      </c>
      <c r="F131" s="97" t="s">
        <v>205</v>
      </c>
      <c r="G131" s="96">
        <f>IF(F131="Y", 1, 0)</f>
        <v>0</v>
      </c>
      <c r="H131" s="98" t="s">
        <v>205</v>
      </c>
      <c r="I131" s="96">
        <f>IF(H131="Y", 1, 0)</f>
        <v>0</v>
      </c>
      <c r="J131" s="166" t="s">
        <v>205</v>
      </c>
      <c r="K131" s="145">
        <f>IF(J131="Y", -1, 0)</f>
        <v>0</v>
      </c>
      <c r="L131" s="133" t="s">
        <v>205</v>
      </c>
      <c r="M131" s="99">
        <f t="shared" si="23"/>
        <v>0</v>
      </c>
    </row>
    <row r="132" spans="1:14" x14ac:dyDescent="0.2">
      <c r="A132" s="102" t="s">
        <v>276</v>
      </c>
      <c r="B132" s="144" t="s">
        <v>205</v>
      </c>
      <c r="C132" s="145">
        <f t="shared" si="31"/>
        <v>0</v>
      </c>
      <c r="D132" s="146" t="s">
        <v>205</v>
      </c>
      <c r="E132" s="145">
        <f t="shared" si="32"/>
        <v>0</v>
      </c>
      <c r="F132" s="97" t="s">
        <v>251</v>
      </c>
      <c r="G132" s="96">
        <f>IF(F132="Y", 1, 0)</f>
        <v>1</v>
      </c>
      <c r="H132" s="98" t="s">
        <v>251</v>
      </c>
      <c r="I132" s="96">
        <f>IF(H132="Y", 1, 0)</f>
        <v>1</v>
      </c>
      <c r="J132" s="166" t="s">
        <v>205</v>
      </c>
      <c r="K132" s="145">
        <f>IF(J132="Y", 1, 0)</f>
        <v>0</v>
      </c>
      <c r="L132" s="133" t="s">
        <v>205</v>
      </c>
      <c r="M132" s="99">
        <f t="shared" si="23"/>
        <v>0</v>
      </c>
    </row>
    <row r="133" spans="1:14" ht="13.5" thickBot="1" x14ac:dyDescent="0.25">
      <c r="A133" s="122" t="s">
        <v>384</v>
      </c>
      <c r="B133" s="147" t="s">
        <v>205</v>
      </c>
      <c r="C133" s="148">
        <f t="shared" si="31"/>
        <v>0</v>
      </c>
      <c r="D133" s="149" t="s">
        <v>205</v>
      </c>
      <c r="E133" s="148">
        <f t="shared" si="32"/>
        <v>0</v>
      </c>
      <c r="F133" s="105" t="s">
        <v>205</v>
      </c>
      <c r="G133" s="104">
        <f>IF(F133="Y", 2, 0)</f>
        <v>0</v>
      </c>
      <c r="H133" s="106" t="s">
        <v>205</v>
      </c>
      <c r="I133" s="104">
        <f>IF(H133="Y", 2, 0)</f>
        <v>0</v>
      </c>
      <c r="J133" s="168" t="s">
        <v>205</v>
      </c>
      <c r="K133" s="148">
        <f>IF(J133="Y", 2, 0)</f>
        <v>0</v>
      </c>
      <c r="L133" s="134" t="s">
        <v>205</v>
      </c>
      <c r="M133" s="107">
        <f>IF(L133="Y", 2, 0)</f>
        <v>0</v>
      </c>
      <c r="N133" s="88"/>
    </row>
    <row r="134" spans="1:14" ht="13.5" thickBot="1" x14ac:dyDescent="0.25">
      <c r="A134" s="131" t="s">
        <v>309</v>
      </c>
      <c r="B134" s="150"/>
      <c r="D134" s="151"/>
      <c r="F134" s="108"/>
      <c r="H134" s="109"/>
      <c r="J134" s="170"/>
      <c r="L134" s="135"/>
    </row>
    <row r="135" spans="1:14" x14ac:dyDescent="0.2">
      <c r="A135" s="113" t="s">
        <v>385</v>
      </c>
      <c r="B135" s="141" t="s">
        <v>205</v>
      </c>
      <c r="C135" s="142">
        <f>IF(B135="Y", 2, 0)</f>
        <v>0</v>
      </c>
      <c r="D135" s="143" t="s">
        <v>205</v>
      </c>
      <c r="E135" s="142">
        <f>IF(D135="Y", 2, 0)</f>
        <v>0</v>
      </c>
      <c r="F135" s="92" t="s">
        <v>205</v>
      </c>
      <c r="G135" s="91">
        <f>IF(F135="Y", 2, 0)</f>
        <v>0</v>
      </c>
      <c r="H135" s="93" t="s">
        <v>205</v>
      </c>
      <c r="I135" s="91">
        <f>IF(H135="Y", 2, 0)</f>
        <v>0</v>
      </c>
      <c r="J135" s="164" t="s">
        <v>205</v>
      </c>
      <c r="K135" s="142">
        <f>IF(J135="Y", 2, 0)</f>
        <v>0</v>
      </c>
      <c r="L135" s="132" t="s">
        <v>205</v>
      </c>
      <c r="M135" s="94">
        <f>IF(L135="Y", 2, 0)</f>
        <v>0</v>
      </c>
    </row>
    <row r="136" spans="1:14" x14ac:dyDescent="0.2">
      <c r="A136" s="102" t="s">
        <v>386</v>
      </c>
      <c r="B136" s="144" t="s">
        <v>205</v>
      </c>
      <c r="C136" s="145">
        <f t="shared" ref="C136:C137" si="33">IF(B136="Y", 2, 0)</f>
        <v>0</v>
      </c>
      <c r="D136" s="146" t="s">
        <v>205</v>
      </c>
      <c r="E136" s="145">
        <f t="shared" ref="E136:E137" si="34">IF(D136="Y", 2, 0)</f>
        <v>0</v>
      </c>
      <c r="F136" s="97" t="s">
        <v>251</v>
      </c>
      <c r="G136" s="96">
        <f t="shared" ref="G136:G137" si="35">IF(F136="Y", 2, 0)</f>
        <v>2</v>
      </c>
      <c r="H136" s="98" t="s">
        <v>251</v>
      </c>
      <c r="I136" s="96">
        <f t="shared" ref="I136:I137" si="36">IF(H136="Y", 2, 0)</f>
        <v>2</v>
      </c>
      <c r="J136" s="166" t="s">
        <v>205</v>
      </c>
      <c r="K136" s="145">
        <f t="shared" ref="K136:K137" si="37">IF(J136="Y", 2, 0)</f>
        <v>0</v>
      </c>
      <c r="L136" s="133" t="s">
        <v>205</v>
      </c>
      <c r="M136" s="99">
        <f t="shared" ref="M136:M137" si="38">IF(L136="Y", 2, 0)</f>
        <v>0</v>
      </c>
    </row>
    <row r="137" spans="1:14" ht="13.5" thickBot="1" x14ac:dyDescent="0.25">
      <c r="A137" s="122" t="s">
        <v>387</v>
      </c>
      <c r="B137" s="147" t="s">
        <v>205</v>
      </c>
      <c r="C137" s="148">
        <f t="shared" si="33"/>
        <v>0</v>
      </c>
      <c r="D137" s="149" t="s">
        <v>205</v>
      </c>
      <c r="E137" s="148">
        <f t="shared" si="34"/>
        <v>0</v>
      </c>
      <c r="F137" s="105" t="s">
        <v>205</v>
      </c>
      <c r="G137" s="104">
        <f t="shared" si="35"/>
        <v>0</v>
      </c>
      <c r="H137" s="106" t="s">
        <v>205</v>
      </c>
      <c r="I137" s="104">
        <f t="shared" si="36"/>
        <v>0</v>
      </c>
      <c r="J137" s="168" t="s">
        <v>205</v>
      </c>
      <c r="K137" s="148">
        <f t="shared" si="37"/>
        <v>0</v>
      </c>
      <c r="L137" s="134" t="s">
        <v>205</v>
      </c>
      <c r="M137" s="107">
        <f t="shared" si="38"/>
        <v>0</v>
      </c>
    </row>
    <row r="138" spans="1:14" ht="13.5" thickBot="1" x14ac:dyDescent="0.25">
      <c r="A138" s="131" t="s">
        <v>388</v>
      </c>
      <c r="B138" s="150"/>
      <c r="D138" s="151"/>
      <c r="F138" s="108"/>
      <c r="H138" s="109"/>
      <c r="J138" s="170"/>
      <c r="L138" s="135"/>
    </row>
    <row r="139" spans="1:14" x14ac:dyDescent="0.2">
      <c r="A139" s="113" t="s">
        <v>389</v>
      </c>
      <c r="B139" s="141" t="s">
        <v>205</v>
      </c>
      <c r="C139" s="142">
        <f>IF(B139="Y", 2, 0)</f>
        <v>0</v>
      </c>
      <c r="D139" s="143" t="s">
        <v>205</v>
      </c>
      <c r="E139" s="142">
        <f>IF(D139="Y", 2, 0)</f>
        <v>0</v>
      </c>
      <c r="F139" s="92" t="s">
        <v>205</v>
      </c>
      <c r="G139" s="91">
        <f>IF(F139="Y", 2, 0)</f>
        <v>0</v>
      </c>
      <c r="H139" s="93" t="s">
        <v>205</v>
      </c>
      <c r="I139" s="91">
        <f>IF(H139="Y", 2, 0)</f>
        <v>0</v>
      </c>
      <c r="J139" s="164" t="s">
        <v>205</v>
      </c>
      <c r="K139" s="142">
        <f>IF(J139="Y", 2, 0)</f>
        <v>0</v>
      </c>
      <c r="L139" s="132" t="s">
        <v>251</v>
      </c>
      <c r="M139" s="94">
        <f>IF(L139="Y", 2, 0)</f>
        <v>2</v>
      </c>
      <c r="N139" s="136"/>
    </row>
    <row r="140" spans="1:14" x14ac:dyDescent="0.2">
      <c r="A140" s="102" t="s">
        <v>390</v>
      </c>
      <c r="B140" s="144" t="s">
        <v>205</v>
      </c>
      <c r="C140" s="145">
        <f>IF(B140="Y", 1, 0)</f>
        <v>0</v>
      </c>
      <c r="D140" s="146" t="s">
        <v>205</v>
      </c>
      <c r="E140" s="145">
        <f>IF(D140="Y", 1, 0)</f>
        <v>0</v>
      </c>
      <c r="F140" s="97" t="s">
        <v>205</v>
      </c>
      <c r="G140" s="96">
        <f>IF(F140="Y", 1, 0)</f>
        <v>0</v>
      </c>
      <c r="H140" s="98" t="s">
        <v>205</v>
      </c>
      <c r="I140" s="96">
        <f>IF(H140="Y", 1, 0)</f>
        <v>0</v>
      </c>
      <c r="J140" s="166" t="s">
        <v>205</v>
      </c>
      <c r="K140" s="145">
        <f>IF(J140="Y", 1, 0)</f>
        <v>0</v>
      </c>
      <c r="L140" s="133" t="s">
        <v>251</v>
      </c>
      <c r="M140" s="99">
        <f>IF(L140="Y", 1, 0)</f>
        <v>1</v>
      </c>
    </row>
    <row r="141" spans="1:14" x14ac:dyDescent="0.2">
      <c r="A141" s="102" t="s">
        <v>391</v>
      </c>
      <c r="B141" s="144" t="s">
        <v>205</v>
      </c>
      <c r="C141" s="145">
        <f>IF(B141="Y", 1, 0)</f>
        <v>0</v>
      </c>
      <c r="D141" s="146" t="s">
        <v>205</v>
      </c>
      <c r="E141" s="145">
        <f>IF(D141="Y", 1, 0)</f>
        <v>0</v>
      </c>
      <c r="F141" s="97" t="s">
        <v>205</v>
      </c>
      <c r="G141" s="96">
        <f>IF(F141="Y", 1, 0)</f>
        <v>0</v>
      </c>
      <c r="H141" s="98" t="s">
        <v>205</v>
      </c>
      <c r="I141" s="96">
        <f>IF(H141="Y", 1, 0)</f>
        <v>0</v>
      </c>
      <c r="J141" s="166" t="s">
        <v>205</v>
      </c>
      <c r="K141" s="145">
        <f>IF(J141="Y", 1, 0)</f>
        <v>0</v>
      </c>
      <c r="L141" s="133" t="s">
        <v>205</v>
      </c>
      <c r="M141" s="99">
        <f>IF(L141="Y", 1, 0)</f>
        <v>0</v>
      </c>
    </row>
    <row r="142" spans="1:14" x14ac:dyDescent="0.2">
      <c r="A142" s="102" t="s">
        <v>392</v>
      </c>
      <c r="B142" s="144" t="s">
        <v>205</v>
      </c>
      <c r="C142" s="145">
        <f t="shared" ref="C142:C146" si="39">IF(B142="Y", 2, 0)</f>
        <v>0</v>
      </c>
      <c r="D142" s="146" t="s">
        <v>205</v>
      </c>
      <c r="E142" s="145">
        <f t="shared" ref="E142:E146" si="40">IF(D142="Y", 2, 0)</f>
        <v>0</v>
      </c>
      <c r="F142" s="97" t="s">
        <v>205</v>
      </c>
      <c r="G142" s="96">
        <f t="shared" ref="G142:G146" si="41">IF(F142="Y", 2, 0)</f>
        <v>0</v>
      </c>
      <c r="H142" s="98" t="s">
        <v>205</v>
      </c>
      <c r="I142" s="96">
        <f t="shared" ref="I142:I146" si="42">IF(H142="Y", 2, 0)</f>
        <v>0</v>
      </c>
      <c r="J142" s="166" t="s">
        <v>205</v>
      </c>
      <c r="K142" s="145">
        <f t="shared" ref="K142:K146" si="43">IF(J142="Y", 2, 0)</f>
        <v>0</v>
      </c>
      <c r="L142" s="133" t="s">
        <v>205</v>
      </c>
      <c r="M142" s="99">
        <f t="shared" ref="M142:M146" si="44">IF(L142="Y", 2, 0)</f>
        <v>0</v>
      </c>
    </row>
    <row r="143" spans="1:14" x14ac:dyDescent="0.2">
      <c r="A143" s="102" t="s">
        <v>393</v>
      </c>
      <c r="B143" s="144" t="s">
        <v>205</v>
      </c>
      <c r="C143" s="145">
        <f>IF(B143="Y", 1, 0)</f>
        <v>0</v>
      </c>
      <c r="D143" s="146" t="s">
        <v>205</v>
      </c>
      <c r="E143" s="145">
        <f>IF(D143="Y", 1, 0)</f>
        <v>0</v>
      </c>
      <c r="F143" s="97" t="s">
        <v>205</v>
      </c>
      <c r="G143" s="96">
        <f>IF(F143="Y", 1, 0)</f>
        <v>0</v>
      </c>
      <c r="H143" s="98" t="s">
        <v>205</v>
      </c>
      <c r="I143" s="96">
        <f>IF(H143="Y", 1, 0)</f>
        <v>0</v>
      </c>
      <c r="J143" s="166" t="s">
        <v>205</v>
      </c>
      <c r="K143" s="145">
        <f>IF(J143="Y", 1, 0)</f>
        <v>0</v>
      </c>
      <c r="L143" s="133" t="s">
        <v>205</v>
      </c>
      <c r="M143" s="99">
        <f>IF(L143="Y", 1, 0)</f>
        <v>0</v>
      </c>
    </row>
    <row r="144" spans="1:14" x14ac:dyDescent="0.2">
      <c r="A144" s="102" t="s">
        <v>394</v>
      </c>
      <c r="B144" s="144" t="s">
        <v>205</v>
      </c>
      <c r="C144" s="145">
        <f>IF(B144="Y", 1, 0)</f>
        <v>0</v>
      </c>
      <c r="D144" s="146" t="s">
        <v>205</v>
      </c>
      <c r="E144" s="145">
        <f>IF(D144="Y", 1, 0)</f>
        <v>0</v>
      </c>
      <c r="F144" s="97" t="s">
        <v>205</v>
      </c>
      <c r="G144" s="96">
        <f>IF(F144="Y", 1, 0)</f>
        <v>0</v>
      </c>
      <c r="H144" s="98" t="s">
        <v>205</v>
      </c>
      <c r="I144" s="96">
        <f>IF(H144="Y", 1, 0)</f>
        <v>0</v>
      </c>
      <c r="J144" s="166" t="s">
        <v>205</v>
      </c>
      <c r="K144" s="145">
        <f>IF(J144="Y", 1, 0)</f>
        <v>0</v>
      </c>
      <c r="L144" s="133" t="s">
        <v>205</v>
      </c>
      <c r="M144" s="99">
        <f>IF(L144="Y", 1, 0)</f>
        <v>0</v>
      </c>
    </row>
    <row r="145" spans="1:15" x14ac:dyDescent="0.2">
      <c r="A145" s="102" t="s">
        <v>395</v>
      </c>
      <c r="B145" s="144" t="s">
        <v>205</v>
      </c>
      <c r="C145" s="145">
        <f t="shared" si="39"/>
        <v>0</v>
      </c>
      <c r="D145" s="146" t="s">
        <v>205</v>
      </c>
      <c r="E145" s="145">
        <f t="shared" si="40"/>
        <v>0</v>
      </c>
      <c r="F145" s="97" t="s">
        <v>205</v>
      </c>
      <c r="G145" s="96">
        <f t="shared" si="41"/>
        <v>0</v>
      </c>
      <c r="H145" s="98" t="s">
        <v>205</v>
      </c>
      <c r="I145" s="96">
        <f t="shared" si="42"/>
        <v>0</v>
      </c>
      <c r="J145" s="166" t="s">
        <v>205</v>
      </c>
      <c r="K145" s="145">
        <f t="shared" si="43"/>
        <v>0</v>
      </c>
      <c r="L145" s="133" t="s">
        <v>205</v>
      </c>
      <c r="M145" s="99">
        <f t="shared" si="44"/>
        <v>0</v>
      </c>
    </row>
    <row r="146" spans="1:15" ht="13.5" thickBot="1" x14ac:dyDescent="0.25">
      <c r="A146" s="122" t="s">
        <v>396</v>
      </c>
      <c r="B146" s="147" t="s">
        <v>205</v>
      </c>
      <c r="C146" s="148">
        <f t="shared" si="39"/>
        <v>0</v>
      </c>
      <c r="D146" s="149" t="s">
        <v>205</v>
      </c>
      <c r="E146" s="148">
        <f t="shared" si="40"/>
        <v>0</v>
      </c>
      <c r="F146" s="105" t="s">
        <v>205</v>
      </c>
      <c r="G146" s="104">
        <f t="shared" si="41"/>
        <v>0</v>
      </c>
      <c r="H146" s="106" t="s">
        <v>205</v>
      </c>
      <c r="I146" s="104">
        <f t="shared" si="42"/>
        <v>0</v>
      </c>
      <c r="J146" s="168" t="s">
        <v>205</v>
      </c>
      <c r="K146" s="148">
        <f t="shared" si="43"/>
        <v>0</v>
      </c>
      <c r="L146" s="134" t="s">
        <v>205</v>
      </c>
      <c r="M146" s="107">
        <f t="shared" si="44"/>
        <v>0</v>
      </c>
    </row>
    <row r="147" spans="1:15" ht="13.5" thickBot="1" x14ac:dyDescent="0.25">
      <c r="A147" s="131" t="s">
        <v>397</v>
      </c>
      <c r="B147" s="150"/>
      <c r="D147" s="151"/>
      <c r="F147" s="108"/>
      <c r="H147" s="109"/>
      <c r="J147" s="170"/>
      <c r="L147" s="135"/>
    </row>
    <row r="148" spans="1:15" x14ac:dyDescent="0.2">
      <c r="A148" s="113" t="s">
        <v>398</v>
      </c>
      <c r="B148" s="141" t="s">
        <v>205</v>
      </c>
      <c r="C148" s="142">
        <f>IF(B148="Y", 1, 0)</f>
        <v>0</v>
      </c>
      <c r="D148" s="143" t="s">
        <v>205</v>
      </c>
      <c r="E148" s="142">
        <f>IF(D148="Y", 1, 0)</f>
        <v>0</v>
      </c>
      <c r="F148" s="92" t="s">
        <v>251</v>
      </c>
      <c r="G148" s="91">
        <f>IF(F148="Y", 1, 0)</f>
        <v>1</v>
      </c>
      <c r="H148" s="93" t="s">
        <v>251</v>
      </c>
      <c r="I148" s="91">
        <f>IF(H148="Y", 1, 0)</f>
        <v>1</v>
      </c>
      <c r="J148" s="164" t="s">
        <v>205</v>
      </c>
      <c r="K148" s="142">
        <f>IF(J148="Y", 1, 0)</f>
        <v>0</v>
      </c>
      <c r="L148" s="132" t="s">
        <v>251</v>
      </c>
      <c r="M148" s="94">
        <f>IF(L148="Y", 1, 0)</f>
        <v>1</v>
      </c>
    </row>
    <row r="149" spans="1:15" ht="13.5" thickBot="1" x14ac:dyDescent="0.25">
      <c r="A149" s="122" t="s">
        <v>399</v>
      </c>
      <c r="B149" s="147" t="s">
        <v>205</v>
      </c>
      <c r="C149" s="148">
        <f>IF(B149="Y", 1, 0)</f>
        <v>0</v>
      </c>
      <c r="D149" s="149" t="s">
        <v>205</v>
      </c>
      <c r="E149" s="148">
        <f>IF(D149="Y", 1, 0)</f>
        <v>0</v>
      </c>
      <c r="F149" s="105" t="s">
        <v>205</v>
      </c>
      <c r="G149" s="104">
        <f>IF(F149="Y", 1, 0)</f>
        <v>0</v>
      </c>
      <c r="H149" s="106" t="s">
        <v>205</v>
      </c>
      <c r="I149" s="104">
        <f>IF(H149="Y", 1, 0)</f>
        <v>0</v>
      </c>
      <c r="J149" s="168" t="s">
        <v>205</v>
      </c>
      <c r="K149" s="148">
        <f>IF(J149="Y", 1, 0)</f>
        <v>0</v>
      </c>
      <c r="L149" s="134" t="s">
        <v>205</v>
      </c>
      <c r="M149" s="107">
        <f>IF(L149="Y", 1, 0)</f>
        <v>0</v>
      </c>
    </row>
    <row r="150" spans="1:15" x14ac:dyDescent="0.2">
      <c r="A150" s="88"/>
      <c r="N150" s="88"/>
      <c r="O150" s="88"/>
    </row>
    <row r="151" spans="1:15" x14ac:dyDescent="0.2">
      <c r="A151" s="137" t="s">
        <v>400</v>
      </c>
      <c r="C151" s="89">
        <f>SUM(C2:C149)</f>
        <v>0</v>
      </c>
      <c r="E151" s="89">
        <f>SUM(E2:E149)</f>
        <v>0</v>
      </c>
      <c r="G151" s="88">
        <f>SUM(G2:G149)</f>
        <v>42</v>
      </c>
      <c r="I151" s="88">
        <f>SUM(I2:I133)</f>
        <v>21</v>
      </c>
      <c r="K151" s="89">
        <f>SUM(K2:K133)</f>
        <v>0</v>
      </c>
      <c r="M151" s="88">
        <f>SUM(M2:M149)</f>
        <v>4</v>
      </c>
    </row>
    <row r="152" spans="1:15" x14ac:dyDescent="0.2">
      <c r="A152" s="137" t="s">
        <v>401</v>
      </c>
      <c r="C152" s="89">
        <v>148</v>
      </c>
      <c r="E152" s="89">
        <v>143</v>
      </c>
      <c r="G152" s="88">
        <v>128</v>
      </c>
      <c r="I152" s="88">
        <v>114</v>
      </c>
      <c r="K152" s="89">
        <v>99</v>
      </c>
      <c r="M152" s="88">
        <v>53</v>
      </c>
    </row>
    <row r="153" spans="1:15" x14ac:dyDescent="0.2">
      <c r="A153" s="137" t="s">
        <v>402</v>
      </c>
      <c r="C153" s="163">
        <f>C151/C152</f>
        <v>0</v>
      </c>
      <c r="E153" s="163">
        <f>E151/E152</f>
        <v>0</v>
      </c>
      <c r="G153" s="139">
        <f>G151/G152</f>
        <v>0.328125</v>
      </c>
      <c r="I153" s="138">
        <f>I151/I152</f>
        <v>0.18421052631578946</v>
      </c>
      <c r="K153" s="163">
        <f>K151/K152</f>
        <v>0</v>
      </c>
      <c r="M153" s="138">
        <f>M151/M152</f>
        <v>7.5471698113207544E-2</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482E2DBC-95E5-4BB0-8C65-BFB4D36F2CDB}">
      <formula1>"-,Y"</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A39A7-0934-4DA4-BE6D-C41AAC56DEF9}">
  <dimension ref="A1:M100"/>
  <sheetViews>
    <sheetView zoomScale="60" zoomScaleNormal="60" workbookViewId="0">
      <selection activeCell="A66" sqref="A66"/>
    </sheetView>
  </sheetViews>
  <sheetFormatPr defaultRowHeight="15" x14ac:dyDescent="0.25"/>
  <cols>
    <col min="1" max="1" width="36.875" style="3" customWidth="1"/>
    <col min="2" max="2" width="38.5" style="3" customWidth="1"/>
    <col min="3" max="3" width="37.25" style="3" customWidth="1"/>
    <col min="4" max="4" width="55.625" style="3" customWidth="1"/>
    <col min="5" max="5" width="8.625" style="3" customWidth="1"/>
    <col min="6" max="6" width="6.5" style="3" customWidth="1"/>
    <col min="7" max="7" width="7.375" style="4" customWidth="1"/>
    <col min="8" max="8" width="63.875" style="5" customWidth="1"/>
    <col min="9" max="9" width="61.875" style="3" customWidth="1"/>
    <col min="10" max="13" width="9" style="58"/>
    <col min="14" max="16384" width="9" style="3"/>
  </cols>
  <sheetData>
    <row r="1" spans="2:9" x14ac:dyDescent="0.25">
      <c r="B1" s="2" t="s">
        <v>405</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6" t="s">
        <v>218</v>
      </c>
      <c r="E5" s="16" t="s">
        <v>220</v>
      </c>
      <c r="F5" s="73" t="s">
        <v>251</v>
      </c>
      <c r="G5" s="71">
        <f>IF(F5="Y", 'read first'!$B$23, 0)</f>
        <v>2.2229999999999999</v>
      </c>
      <c r="H5" s="65" t="s">
        <v>217</v>
      </c>
      <c r="I5" s="65"/>
    </row>
    <row r="6" spans="2:9" ht="30" x14ac:dyDescent="0.25">
      <c r="B6" s="552"/>
      <c r="C6" s="548"/>
      <c r="D6" s="16" t="s">
        <v>179</v>
      </c>
      <c r="E6" s="16" t="s">
        <v>221</v>
      </c>
      <c r="F6" s="73" t="s">
        <v>251</v>
      </c>
      <c r="G6" s="71">
        <f>IF(F6="Y", 'read first'!$B$23, 0)</f>
        <v>2.2229999999999999</v>
      </c>
      <c r="H6" s="65" t="s">
        <v>196</v>
      </c>
      <c r="I6" s="65"/>
    </row>
    <row r="7" spans="2:9" ht="58.5" customHeight="1" x14ac:dyDescent="0.25">
      <c r="B7" s="65" t="s">
        <v>10</v>
      </c>
      <c r="C7" s="19" t="s">
        <v>11</v>
      </c>
      <c r="D7" s="16" t="s">
        <v>12</v>
      </c>
      <c r="E7" s="16" t="s">
        <v>222</v>
      </c>
      <c r="F7" s="73" t="s">
        <v>251</v>
      </c>
      <c r="G7" s="71">
        <f>IF(F7="Y", 'read first'!$B$23, 0)</f>
        <v>2.2229999999999999</v>
      </c>
      <c r="H7" s="65" t="s">
        <v>176</v>
      </c>
      <c r="I7" s="65"/>
    </row>
    <row r="8" spans="2:9" ht="40.5" customHeight="1" x14ac:dyDescent="0.25">
      <c r="B8" s="551" t="s">
        <v>14</v>
      </c>
      <c r="C8" s="19" t="s">
        <v>15</v>
      </c>
      <c r="D8" s="16" t="s">
        <v>197</v>
      </c>
      <c r="E8" s="16" t="s">
        <v>223</v>
      </c>
      <c r="F8" s="73" t="s">
        <v>251</v>
      </c>
      <c r="G8" s="71">
        <f>IF(F8="Y", 'read first'!$B$23, 0)</f>
        <v>2.2229999999999999</v>
      </c>
      <c r="H8" s="65" t="s">
        <v>16</v>
      </c>
      <c r="I8" s="65"/>
    </row>
    <row r="9" spans="2:9" ht="36.75" customHeight="1" x14ac:dyDescent="0.25">
      <c r="B9" s="552"/>
      <c r="C9" s="19" t="s">
        <v>17</v>
      </c>
      <c r="D9" s="16" t="s">
        <v>180</v>
      </c>
      <c r="E9" s="16" t="s">
        <v>224</v>
      </c>
      <c r="F9" s="73" t="s">
        <v>251</v>
      </c>
      <c r="G9" s="71">
        <f>IF(F9="Y", 'read first'!$B$23, 0)</f>
        <v>2.2229999999999999</v>
      </c>
      <c r="H9" s="65" t="s">
        <v>18</v>
      </c>
      <c r="I9" s="65"/>
    </row>
    <row r="10" spans="2:9" ht="46.5" customHeight="1" x14ac:dyDescent="0.25">
      <c r="B10" s="65" t="s">
        <v>19</v>
      </c>
      <c r="C10" s="19" t="s">
        <v>20</v>
      </c>
      <c r="D10" s="140" t="s">
        <v>415</v>
      </c>
      <c r="E10" s="16" t="s">
        <v>225</v>
      </c>
      <c r="F10" s="73" t="s">
        <v>251</v>
      </c>
      <c r="G10" s="71">
        <f>IF(F10="Y", 'read first'!$B$23, 0)</f>
        <v>2.2229999999999999</v>
      </c>
      <c r="H10" s="65" t="s">
        <v>175</v>
      </c>
      <c r="I10" s="65"/>
    </row>
    <row r="11" spans="2:9" ht="36.75" customHeight="1" x14ac:dyDescent="0.25">
      <c r="B11" s="554" t="s">
        <v>22</v>
      </c>
      <c r="C11" s="19" t="s">
        <v>23</v>
      </c>
      <c r="D11" s="16" t="s">
        <v>24</v>
      </c>
      <c r="E11" s="16" t="s">
        <v>226</v>
      </c>
      <c r="F11" s="73" t="s">
        <v>250</v>
      </c>
      <c r="G11" s="71">
        <f>IF(F11="Y", 'read first'!$B$23, 0)</f>
        <v>0</v>
      </c>
      <c r="H11" s="65" t="s">
        <v>25</v>
      </c>
      <c r="I11" s="65"/>
    </row>
    <row r="12" spans="2:9" ht="93.75" customHeight="1" x14ac:dyDescent="0.25">
      <c r="B12" s="554"/>
      <c r="C12" s="65" t="s">
        <v>26</v>
      </c>
      <c r="D12" s="20" t="s">
        <v>198</v>
      </c>
      <c r="E12" s="20" t="s">
        <v>227</v>
      </c>
      <c r="F12" s="35" t="s">
        <v>250</v>
      </c>
      <c r="G12" s="71">
        <f>IF(F12="Y", 'read first'!$B$23, 0)</f>
        <v>0</v>
      </c>
      <c r="H12" s="31" t="s">
        <v>177</v>
      </c>
      <c r="I12" s="391" t="s">
        <v>532</v>
      </c>
    </row>
    <row r="13" spans="2:9" ht="55.5" customHeight="1" x14ac:dyDescent="0.25">
      <c r="B13" s="65" t="s">
        <v>28</v>
      </c>
      <c r="C13" s="19" t="s">
        <v>29</v>
      </c>
      <c r="D13" s="20" t="s">
        <v>199</v>
      </c>
      <c r="E13" s="20" t="s">
        <v>227</v>
      </c>
      <c r="F13" s="35" t="s">
        <v>250</v>
      </c>
      <c r="G13" s="71">
        <f>IF(F13="Y", 'read first'!$B$23, 0)</f>
        <v>0</v>
      </c>
      <c r="H13" s="31" t="s">
        <v>30</v>
      </c>
      <c r="I13" s="391" t="s">
        <v>533</v>
      </c>
    </row>
    <row r="14" spans="2:9" x14ac:dyDescent="0.25">
      <c r="D14" s="21" t="s">
        <v>31</v>
      </c>
      <c r="E14" s="21"/>
      <c r="G14" s="71">
        <f>SUM(G5:G13)</f>
        <v>13.337999999999997</v>
      </c>
    </row>
    <row r="15" spans="2:9" x14ac:dyDescent="0.25">
      <c r="D15" s="21"/>
      <c r="E15" s="21"/>
      <c r="G15" s="22">
        <f>G14/'read first'!$B$24</f>
        <v>0.66666666666666663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67" t="s">
        <v>182</v>
      </c>
      <c r="E19" s="67" t="s">
        <v>228</v>
      </c>
      <c r="F19" s="73" t="s">
        <v>250</v>
      </c>
      <c r="G19" s="68">
        <f>IF(F19="Y", 'read first'!$C$23, 0)</f>
        <v>0</v>
      </c>
      <c r="H19" s="66" t="s">
        <v>200</v>
      </c>
      <c r="I19" s="66"/>
    </row>
    <row r="20" spans="2:9" ht="54" customHeight="1" x14ac:dyDescent="0.25">
      <c r="B20" s="549"/>
      <c r="C20" s="1" t="s">
        <v>35</v>
      </c>
      <c r="D20" s="556" t="s">
        <v>36</v>
      </c>
      <c r="E20" s="562" t="s">
        <v>227</v>
      </c>
      <c r="F20" s="562" t="s">
        <v>250</v>
      </c>
      <c r="G20" s="565">
        <f>IF(F20="Y", 'read first'!$C$23, 0)</f>
        <v>0</v>
      </c>
      <c r="H20" s="555" t="s">
        <v>183</v>
      </c>
      <c r="I20" s="555"/>
    </row>
    <row r="21" spans="2:9" ht="23.25" customHeight="1" x14ac:dyDescent="0.25">
      <c r="B21" s="549"/>
      <c r="C21" s="19" t="s">
        <v>37</v>
      </c>
      <c r="D21" s="557"/>
      <c r="E21" s="563"/>
      <c r="F21" s="563"/>
      <c r="G21" s="566">
        <f>IF(F21="Y", 'read first'!$C$23, 0)</f>
        <v>0</v>
      </c>
      <c r="H21" s="549"/>
      <c r="I21" s="549"/>
    </row>
    <row r="22" spans="2:9" ht="30" x14ac:dyDescent="0.25">
      <c r="B22" s="550"/>
      <c r="C22" s="69" t="s">
        <v>38</v>
      </c>
      <c r="D22" s="558"/>
      <c r="E22" s="564"/>
      <c r="F22" s="564"/>
      <c r="G22" s="567">
        <f>IF(F22="Y", 'read first'!$C$23, 0)</f>
        <v>0</v>
      </c>
      <c r="H22" s="550"/>
      <c r="I22" s="550"/>
    </row>
    <row r="23" spans="2:9" ht="30" customHeight="1" x14ac:dyDescent="0.25">
      <c r="B23" s="543" t="s">
        <v>39</v>
      </c>
      <c r="C23" s="19" t="s">
        <v>40</v>
      </c>
      <c r="D23" s="544" t="s">
        <v>41</v>
      </c>
      <c r="E23" s="545"/>
      <c r="F23" s="545"/>
      <c r="G23" s="546"/>
      <c r="H23" s="69" t="s">
        <v>423</v>
      </c>
      <c r="I23" s="69"/>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534</v>
      </c>
    </row>
    <row r="25" spans="2:9" ht="36" customHeight="1" x14ac:dyDescent="0.25">
      <c r="B25" s="543"/>
      <c r="C25" s="548"/>
      <c r="D25" s="27" t="s">
        <v>201</v>
      </c>
      <c r="E25" s="27" t="s">
        <v>227</v>
      </c>
      <c r="F25" s="35" t="s">
        <v>250</v>
      </c>
      <c r="G25" s="71">
        <f>IF(F25="Y", 'read first'!$C$23, 0)</f>
        <v>0</v>
      </c>
      <c r="H25" s="34" t="s">
        <v>204</v>
      </c>
      <c r="I25" s="550"/>
    </row>
    <row r="26" spans="2:9" ht="30" x14ac:dyDescent="0.25">
      <c r="B26" s="543" t="s">
        <v>45</v>
      </c>
      <c r="C26" s="19" t="s">
        <v>44</v>
      </c>
      <c r="D26" s="28" t="s">
        <v>46</v>
      </c>
      <c r="E26" s="647" t="s">
        <v>227</v>
      </c>
      <c r="F26" s="571" t="s">
        <v>250</v>
      </c>
      <c r="G26" s="565">
        <f>IF(F26="Y", G17, 0)</f>
        <v>0</v>
      </c>
      <c r="H26" s="574" t="s">
        <v>202</v>
      </c>
      <c r="I26" s="559" t="s">
        <v>535</v>
      </c>
    </row>
    <row r="27" spans="2:9" x14ac:dyDescent="0.25">
      <c r="B27" s="543"/>
      <c r="C27" s="543" t="s">
        <v>47</v>
      </c>
      <c r="D27" s="28" t="s">
        <v>48</v>
      </c>
      <c r="E27" s="648"/>
      <c r="F27" s="572"/>
      <c r="G27" s="566"/>
      <c r="H27" s="575"/>
      <c r="I27" s="560"/>
    </row>
    <row r="28" spans="2:9" ht="30" x14ac:dyDescent="0.25">
      <c r="B28" s="543"/>
      <c r="C28" s="543"/>
      <c r="D28" s="28" t="s">
        <v>49</v>
      </c>
      <c r="E28" s="649"/>
      <c r="F28" s="573"/>
      <c r="G28" s="567"/>
      <c r="H28" s="576"/>
      <c r="I28" s="561"/>
    </row>
    <row r="29" spans="2:9" ht="18.75" customHeight="1" x14ac:dyDescent="0.25">
      <c r="B29" s="543" t="s">
        <v>50</v>
      </c>
      <c r="C29" s="19" t="s">
        <v>118</v>
      </c>
      <c r="D29" s="29" t="s">
        <v>51</v>
      </c>
      <c r="E29" s="27" t="s">
        <v>229</v>
      </c>
      <c r="F29" s="35" t="s">
        <v>250</v>
      </c>
      <c r="G29" s="71">
        <f>IF(F29="Y", 0.83, 0)</f>
        <v>0</v>
      </c>
      <c r="H29" s="577" t="s">
        <v>167</v>
      </c>
      <c r="I29" s="578" t="s">
        <v>536</v>
      </c>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73" t="s">
        <v>250</v>
      </c>
      <c r="G32" s="71">
        <f>IF(F32="Y",'read first'!$C$23, 0)</f>
        <v>0</v>
      </c>
      <c r="H32" s="554" t="s">
        <v>166</v>
      </c>
      <c r="I32" s="554"/>
    </row>
    <row r="33" spans="2:9" ht="57.95" customHeight="1" x14ac:dyDescent="0.25">
      <c r="B33" s="543"/>
      <c r="C33" s="547"/>
      <c r="D33" s="30" t="s">
        <v>57</v>
      </c>
      <c r="E33" s="30" t="s">
        <v>232</v>
      </c>
      <c r="F33" s="73" t="s">
        <v>251</v>
      </c>
      <c r="G33" s="71">
        <f>IF(F33="Y", 'read first'!$C$23, 0)</f>
        <v>1.65</v>
      </c>
      <c r="H33" s="554"/>
      <c r="I33" s="554"/>
    </row>
    <row r="34" spans="2:9" ht="52.5" customHeight="1" x14ac:dyDescent="0.25">
      <c r="B34" s="543"/>
      <c r="C34" s="548"/>
      <c r="D34" s="30" t="s">
        <v>184</v>
      </c>
      <c r="E34" s="30" t="s">
        <v>233</v>
      </c>
      <c r="F34" s="73" t="s">
        <v>250</v>
      </c>
      <c r="G34" s="71">
        <f>IF(F34="Y", 'read first'!$C$23, 0)</f>
        <v>0</v>
      </c>
      <c r="H34" s="554"/>
      <c r="I34" s="554"/>
    </row>
    <row r="35" spans="2:9" ht="56.25" customHeight="1" x14ac:dyDescent="0.25">
      <c r="B35" s="543"/>
      <c r="C35" s="69" t="s">
        <v>58</v>
      </c>
      <c r="D35" s="28" t="s">
        <v>59</v>
      </c>
      <c r="E35" s="28" t="s">
        <v>227</v>
      </c>
      <c r="F35" s="35" t="s">
        <v>250</v>
      </c>
      <c r="G35" s="71">
        <f>IF(F35="Y", 'read first'!$C$23, 0)</f>
        <v>0</v>
      </c>
      <c r="H35" s="31" t="s">
        <v>203</v>
      </c>
      <c r="I35" s="391" t="s">
        <v>537</v>
      </c>
    </row>
    <row r="36" spans="2:9" ht="60" customHeight="1" x14ac:dyDescent="0.25">
      <c r="B36" s="69" t="s">
        <v>60</v>
      </c>
      <c r="C36" s="19" t="s">
        <v>61</v>
      </c>
      <c r="D36" s="30" t="s">
        <v>62</v>
      </c>
      <c r="E36" s="30" t="s">
        <v>234</v>
      </c>
      <c r="F36" s="73" t="s">
        <v>250</v>
      </c>
      <c r="G36" s="71">
        <f>IF(F36="Y", 'read first'!$C$23, 0)</f>
        <v>0</v>
      </c>
      <c r="H36" s="65" t="s">
        <v>178</v>
      </c>
      <c r="I36" s="65"/>
    </row>
    <row r="37" spans="2:9" x14ac:dyDescent="0.25">
      <c r="D37" s="21" t="s">
        <v>31</v>
      </c>
      <c r="E37" s="21"/>
      <c r="G37" s="71">
        <f>SUM(G19:G36)</f>
        <v>2.5</v>
      </c>
    </row>
    <row r="38" spans="2:9" x14ac:dyDescent="0.25">
      <c r="D38" s="21"/>
      <c r="E38" s="21"/>
      <c r="G38" s="22">
        <f>G37/'read first'!$C$24</f>
        <v>0.12626262626262627</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16" t="s">
        <v>67</v>
      </c>
      <c r="E42" s="16" t="s">
        <v>235</v>
      </c>
      <c r="F42" s="73" t="s">
        <v>251</v>
      </c>
      <c r="G42" s="71">
        <f>IF(F42="Y", 'read first'!$D$23, 0)</f>
        <v>2.2000000000000002</v>
      </c>
      <c r="H42" s="65" t="s">
        <v>68</v>
      </c>
      <c r="I42" s="65"/>
    </row>
    <row r="43" spans="2:9" ht="30" customHeight="1" x14ac:dyDescent="0.25">
      <c r="B43" s="549"/>
      <c r="C43" s="19" t="s">
        <v>69</v>
      </c>
      <c r="D43" s="72" t="s">
        <v>70</v>
      </c>
      <c r="E43" s="74" t="s">
        <v>227</v>
      </c>
      <c r="F43" s="73" t="s">
        <v>250</v>
      </c>
      <c r="G43" s="71">
        <f>IF(F43="Y", 'read first'!$D$23, 0)</f>
        <v>0</v>
      </c>
      <c r="H43" s="65" t="s">
        <v>71</v>
      </c>
      <c r="I43" s="65"/>
    </row>
    <row r="44" spans="2:9" ht="44.25" customHeight="1" x14ac:dyDescent="0.25">
      <c r="B44" s="550"/>
      <c r="C44" s="19" t="s">
        <v>72</v>
      </c>
      <c r="D44" s="16" t="s">
        <v>73</v>
      </c>
      <c r="E44" s="16" t="s">
        <v>227</v>
      </c>
      <c r="F44" s="73" t="s">
        <v>250</v>
      </c>
      <c r="G44" s="71">
        <f>IF(F44="Y", 'read first'!$D$23, 0)</f>
        <v>0</v>
      </c>
      <c r="H44" s="65" t="s">
        <v>74</v>
      </c>
      <c r="I44" s="65"/>
    </row>
    <row r="45" spans="2:9" ht="30" x14ac:dyDescent="0.25">
      <c r="B45" s="69" t="s">
        <v>75</v>
      </c>
      <c r="C45" s="19" t="s">
        <v>76</v>
      </c>
      <c r="D45" s="16" t="s">
        <v>77</v>
      </c>
      <c r="E45" s="16" t="s">
        <v>227</v>
      </c>
      <c r="F45" s="73" t="s">
        <v>251</v>
      </c>
      <c r="G45" s="71">
        <f>IF(F45="Y", 'read first'!$D$23, 0)</f>
        <v>2.2000000000000002</v>
      </c>
      <c r="H45" s="65" t="s">
        <v>78</v>
      </c>
      <c r="I45" s="65"/>
    </row>
    <row r="46" spans="2:9" ht="37.5" customHeight="1" x14ac:dyDescent="0.25">
      <c r="B46" s="33" t="s">
        <v>79</v>
      </c>
      <c r="C46" s="33" t="s">
        <v>80</v>
      </c>
      <c r="D46" s="34" t="s">
        <v>81</v>
      </c>
      <c r="E46" s="34" t="s">
        <v>227</v>
      </c>
      <c r="F46" s="73" t="s">
        <v>250</v>
      </c>
      <c r="G46" s="71">
        <f>IF(F46="Y", 'read first'!$D$23, 0)</f>
        <v>0</v>
      </c>
      <c r="H46" s="31" t="s">
        <v>165</v>
      </c>
      <c r="I46" s="391" t="s">
        <v>538</v>
      </c>
    </row>
    <row r="47" spans="2:9" ht="69" customHeight="1" x14ac:dyDescent="0.25">
      <c r="B47" s="69" t="s">
        <v>82</v>
      </c>
      <c r="C47" s="19" t="s">
        <v>83</v>
      </c>
      <c r="D47" s="16" t="s">
        <v>84</v>
      </c>
      <c r="E47" s="16" t="s">
        <v>227</v>
      </c>
      <c r="F47" s="73" t="s">
        <v>251</v>
      </c>
      <c r="G47" s="71">
        <f>IF(F47="Y", 'read first'!$D$23, 0)</f>
        <v>2.2000000000000002</v>
      </c>
      <c r="H47" s="65" t="s">
        <v>85</v>
      </c>
      <c r="I47" s="65"/>
    </row>
    <row r="48" spans="2:9" ht="30" x14ac:dyDescent="0.25">
      <c r="B48" s="69" t="s">
        <v>86</v>
      </c>
      <c r="C48" s="19" t="s">
        <v>87</v>
      </c>
      <c r="D48" s="16" t="s">
        <v>88</v>
      </c>
      <c r="E48" s="16" t="s">
        <v>236</v>
      </c>
      <c r="F48" s="73" t="s">
        <v>251</v>
      </c>
      <c r="G48" s="71">
        <f>IF(F48="Y", 'read first'!$D$23, 0)</f>
        <v>2.2000000000000002</v>
      </c>
      <c r="H48" s="65" t="s">
        <v>89</v>
      </c>
      <c r="I48" s="65"/>
    </row>
    <row r="49" spans="2:9" ht="45.75" customHeight="1" x14ac:dyDescent="0.25">
      <c r="B49" s="69" t="s">
        <v>90</v>
      </c>
      <c r="C49" s="19" t="s">
        <v>91</v>
      </c>
      <c r="D49" s="16" t="s">
        <v>92</v>
      </c>
      <c r="E49" s="16" t="s">
        <v>237</v>
      </c>
      <c r="F49" s="73" t="s">
        <v>251</v>
      </c>
      <c r="G49" s="71">
        <f>IF(F49="Y", 'read first'!$D$23, 0)</f>
        <v>2.2000000000000002</v>
      </c>
      <c r="H49" s="65" t="s">
        <v>93</v>
      </c>
      <c r="I49" s="65"/>
    </row>
    <row r="50" spans="2:9" x14ac:dyDescent="0.25">
      <c r="B50" s="37"/>
      <c r="G50" s="71">
        <f>SUM(G42:G49)</f>
        <v>11</v>
      </c>
    </row>
    <row r="51" spans="2:9" x14ac:dyDescent="0.25">
      <c r="B51" s="37"/>
      <c r="G51" s="22">
        <f>G50/'read first'!$D$24</f>
        <v>0.55555555555555558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16" t="s">
        <v>97</v>
      </c>
      <c r="E55" s="75" t="s">
        <v>227</v>
      </c>
      <c r="F55" s="73" t="s">
        <v>250</v>
      </c>
      <c r="G55" s="71">
        <f>IF(F55="Y", 'read first'!$E$23, 0)</f>
        <v>0</v>
      </c>
      <c r="H55" s="70" t="s">
        <v>98</v>
      </c>
      <c r="I55" s="70"/>
    </row>
    <row r="56" spans="2:9" ht="38.1" customHeight="1" x14ac:dyDescent="0.25">
      <c r="B56" s="543"/>
      <c r="C56" s="19" t="s">
        <v>99</v>
      </c>
      <c r="D56" s="16" t="s">
        <v>100</v>
      </c>
      <c r="E56" s="75" t="s">
        <v>227</v>
      </c>
      <c r="F56" s="73" t="s">
        <v>250</v>
      </c>
      <c r="G56" s="71">
        <f>IF(F56="Y", 'read first'!$E$23, 0)</f>
        <v>0</v>
      </c>
      <c r="H56" s="70" t="s">
        <v>101</v>
      </c>
      <c r="I56" s="70"/>
    </row>
    <row r="57" spans="2:9" ht="51" customHeight="1" x14ac:dyDescent="0.25">
      <c r="B57" s="69" t="s">
        <v>102</v>
      </c>
      <c r="C57" s="19" t="s">
        <v>44</v>
      </c>
      <c r="D57" s="16" t="s">
        <v>103</v>
      </c>
      <c r="E57" s="75" t="s">
        <v>227</v>
      </c>
      <c r="F57" s="39" t="str">
        <f>F26</f>
        <v>N</v>
      </c>
      <c r="G57" s="384">
        <f>IF(F57="Y", 'read first'!$E$23, 0)</f>
        <v>0</v>
      </c>
      <c r="H57" s="70" t="s">
        <v>207</v>
      </c>
      <c r="I57" s="70"/>
    </row>
    <row r="58" spans="2:9" ht="49.5" customHeight="1" x14ac:dyDescent="0.25">
      <c r="B58" s="69" t="s">
        <v>104</v>
      </c>
      <c r="C58" s="19" t="s">
        <v>96</v>
      </c>
      <c r="D58" s="16" t="s">
        <v>131</v>
      </c>
      <c r="E58" s="75" t="s">
        <v>230</v>
      </c>
      <c r="F58" s="39" t="s">
        <v>210</v>
      </c>
      <c r="G58" s="71">
        <f>G29+G30</f>
        <v>0</v>
      </c>
      <c r="H58" s="70" t="s">
        <v>208</v>
      </c>
      <c r="I58" s="70"/>
    </row>
    <row r="59" spans="2:9" ht="37.5" customHeight="1" x14ac:dyDescent="0.25">
      <c r="B59" s="543" t="s">
        <v>105</v>
      </c>
      <c r="C59" s="19" t="s">
        <v>72</v>
      </c>
      <c r="D59" s="16" t="s">
        <v>106</v>
      </c>
      <c r="E59" s="75" t="s">
        <v>227</v>
      </c>
      <c r="F59" s="73" t="s">
        <v>250</v>
      </c>
      <c r="G59" s="71">
        <f>IF(F59="Y", 'read first'!$E$23, 0)</f>
        <v>0</v>
      </c>
      <c r="H59" s="70" t="s">
        <v>132</v>
      </c>
      <c r="I59" s="70"/>
    </row>
    <row r="60" spans="2:9" ht="38.1" customHeight="1" x14ac:dyDescent="0.25">
      <c r="B60" s="543"/>
      <c r="C60" s="19" t="s">
        <v>99</v>
      </c>
      <c r="D60" s="16" t="s">
        <v>133</v>
      </c>
      <c r="E60" s="75" t="s">
        <v>238</v>
      </c>
      <c r="F60" s="73" t="s">
        <v>250</v>
      </c>
      <c r="G60" s="71">
        <f>IF(F60="Y", 'read first'!$E$23, 0)</f>
        <v>0</v>
      </c>
      <c r="H60" s="70" t="s">
        <v>134</v>
      </c>
      <c r="I60" s="70"/>
    </row>
    <row r="61" spans="2:9" ht="30" x14ac:dyDescent="0.25">
      <c r="B61" s="69" t="s">
        <v>107</v>
      </c>
      <c r="C61" s="19" t="s">
        <v>108</v>
      </c>
      <c r="D61" s="16" t="s">
        <v>185</v>
      </c>
      <c r="E61" s="75" t="s">
        <v>239</v>
      </c>
      <c r="F61" s="73" t="s">
        <v>251</v>
      </c>
      <c r="G61" s="71">
        <f>IF(F61="Y", 'read first'!$E$23, 0)</f>
        <v>2.5</v>
      </c>
      <c r="H61" s="70" t="s">
        <v>135</v>
      </c>
      <c r="I61" s="70"/>
    </row>
    <row r="62" spans="2:9" ht="38.1" customHeight="1" x14ac:dyDescent="0.25">
      <c r="B62" s="69" t="s">
        <v>109</v>
      </c>
      <c r="C62" s="19" t="s">
        <v>110</v>
      </c>
      <c r="D62" s="16" t="s">
        <v>111</v>
      </c>
      <c r="E62" s="75" t="s">
        <v>227</v>
      </c>
      <c r="F62" s="73" t="s">
        <v>250</v>
      </c>
      <c r="G62" s="71">
        <f>IF(F62="Y", 'read first'!$E$23, 0)</f>
        <v>0</v>
      </c>
      <c r="H62" s="70" t="s">
        <v>136</v>
      </c>
      <c r="I62" s="397" t="s">
        <v>539</v>
      </c>
    </row>
    <row r="63" spans="2:9" x14ac:dyDescent="0.25">
      <c r="G63" s="71">
        <f>SUM(G55:G62)</f>
        <v>2.5</v>
      </c>
    </row>
    <row r="64" spans="2:9" x14ac:dyDescent="0.25">
      <c r="G64" s="41">
        <f>G63/'read first'!$E$24</f>
        <v>0.125</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417" t="s">
        <v>121</v>
      </c>
      <c r="C68" s="19" t="s">
        <v>170</v>
      </c>
      <c r="D68" s="421" t="s">
        <v>171</v>
      </c>
      <c r="E68" s="421" t="s">
        <v>226</v>
      </c>
      <c r="F68" s="419" t="s">
        <v>250</v>
      </c>
      <c r="G68" s="418">
        <f>IF(F68="Y", 'read first'!$G$23, 0)</f>
        <v>0</v>
      </c>
      <c r="H68" s="417" t="s">
        <v>172</v>
      </c>
      <c r="I68" s="417"/>
    </row>
    <row r="69" spans="1:13" s="4" customFormat="1" ht="67.5" customHeight="1" x14ac:dyDescent="0.25">
      <c r="A69" s="3"/>
      <c r="B69" s="417" t="s">
        <v>122</v>
      </c>
      <c r="C69" s="19" t="s">
        <v>123</v>
      </c>
      <c r="D69" s="421" t="s">
        <v>124</v>
      </c>
      <c r="E69" s="421" t="s">
        <v>240</v>
      </c>
      <c r="F69" s="419" t="s">
        <v>251</v>
      </c>
      <c r="G69" s="418">
        <f>IF(F69="Y", 'read first'!$G$23, 0)</f>
        <v>2</v>
      </c>
      <c r="H69" s="417" t="s">
        <v>143</v>
      </c>
      <c r="I69" s="417"/>
      <c r="J69" s="59"/>
      <c r="K69" s="59"/>
      <c r="L69" s="59"/>
      <c r="M69" s="59"/>
    </row>
    <row r="70" spans="1:13" s="4" customFormat="1" ht="74.25" customHeight="1" x14ac:dyDescent="0.25">
      <c r="A70" s="3"/>
      <c r="B70" s="417" t="s">
        <v>125</v>
      </c>
      <c r="C70" s="19" t="s">
        <v>144</v>
      </c>
      <c r="D70" s="421" t="s">
        <v>126</v>
      </c>
      <c r="E70" s="421" t="s">
        <v>241</v>
      </c>
      <c r="F70" s="419" t="s">
        <v>251</v>
      </c>
      <c r="G70" s="418">
        <f>IF(F70="Y", 'read first'!$G$23, 0)</f>
        <v>2</v>
      </c>
      <c r="H70" s="417" t="s">
        <v>142</v>
      </c>
      <c r="I70" s="417"/>
      <c r="J70" s="59"/>
      <c r="K70" s="59"/>
      <c r="L70" s="59"/>
      <c r="M70" s="59"/>
    </row>
    <row r="71" spans="1:13" s="4" customFormat="1" ht="64.5" customHeight="1" x14ac:dyDescent="0.25">
      <c r="A71" s="3"/>
      <c r="B71" s="417" t="s">
        <v>127</v>
      </c>
      <c r="C71" s="19" t="s">
        <v>128</v>
      </c>
      <c r="D71" s="421" t="s">
        <v>129</v>
      </c>
      <c r="E71" s="421" t="s">
        <v>242</v>
      </c>
      <c r="F71" s="419" t="s">
        <v>251</v>
      </c>
      <c r="G71" s="418">
        <f>IF(F71="Y", 'read first'!$G$23, 0)</f>
        <v>2</v>
      </c>
      <c r="H71" s="417" t="s">
        <v>169</v>
      </c>
      <c r="I71" s="417"/>
      <c r="J71" s="59"/>
      <c r="K71" s="59"/>
      <c r="L71" s="59"/>
      <c r="M71" s="59"/>
    </row>
    <row r="72" spans="1:13" s="4" customFormat="1" ht="15" customHeight="1" x14ac:dyDescent="0.25">
      <c r="A72" s="3"/>
      <c r="B72" s="543" t="s">
        <v>186</v>
      </c>
      <c r="C72" s="19" t="s">
        <v>108</v>
      </c>
      <c r="D72" s="650" t="s">
        <v>139</v>
      </c>
      <c r="E72" s="650" t="s">
        <v>243</v>
      </c>
      <c r="F72" s="584" t="s">
        <v>250</v>
      </c>
      <c r="G72" s="581">
        <f>IF(F72="Y", 'read first'!$G$23, 0)</f>
        <v>0</v>
      </c>
      <c r="H72" s="554" t="s">
        <v>141</v>
      </c>
      <c r="I72" s="585"/>
      <c r="J72" s="59"/>
      <c r="K72" s="59"/>
      <c r="L72" s="59"/>
      <c r="M72" s="59"/>
    </row>
    <row r="73" spans="1:13" s="4" customFormat="1" ht="15" customHeight="1" x14ac:dyDescent="0.25">
      <c r="A73" s="3"/>
      <c r="B73" s="543"/>
      <c r="C73" s="422" t="s">
        <v>140</v>
      </c>
      <c r="D73" s="650"/>
      <c r="E73" s="650"/>
      <c r="F73" s="584"/>
      <c r="G73" s="581"/>
      <c r="H73" s="554"/>
      <c r="I73" s="585"/>
      <c r="J73" s="59"/>
      <c r="K73" s="59"/>
      <c r="L73" s="59"/>
      <c r="M73" s="59"/>
    </row>
    <row r="74" spans="1:13" s="4" customFormat="1" ht="15" customHeight="1" x14ac:dyDescent="0.25">
      <c r="A74" s="3"/>
      <c r="B74" s="37"/>
      <c r="C74" s="3"/>
      <c r="D74" s="3"/>
      <c r="E74" s="3"/>
      <c r="F74" s="3"/>
      <c r="G74" s="71">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69" t="s">
        <v>187</v>
      </c>
      <c r="B79" s="69" t="s">
        <v>114</v>
      </c>
      <c r="C79" s="36" t="s">
        <v>145</v>
      </c>
      <c r="D79" s="16" t="s">
        <v>164</v>
      </c>
      <c r="E79" s="16" t="s">
        <v>244</v>
      </c>
      <c r="F79" s="73" t="s">
        <v>205</v>
      </c>
      <c r="G79" s="44">
        <f>IF(F79="Y", 'read first'!$F$23, 0)</f>
        <v>0</v>
      </c>
      <c r="H79" s="45" t="s">
        <v>146</v>
      </c>
    </row>
    <row r="80" spans="1:13" ht="45" x14ac:dyDescent="0.25">
      <c r="A80" s="66" t="s">
        <v>188</v>
      </c>
      <c r="B80" s="66" t="s">
        <v>115</v>
      </c>
      <c r="C80" s="36" t="s">
        <v>145</v>
      </c>
      <c r="D80" s="72" t="s">
        <v>116</v>
      </c>
      <c r="E80" s="72" t="s">
        <v>245</v>
      </c>
      <c r="F80" s="73" t="s">
        <v>205</v>
      </c>
      <c r="G80" s="44">
        <f>IF(F80="Y", 'read first'!$F$23, 0)</f>
        <v>0</v>
      </c>
      <c r="H80" s="47" t="s">
        <v>147</v>
      </c>
    </row>
    <row r="81" spans="1:8" x14ac:dyDescent="0.25">
      <c r="A81" s="555" t="s">
        <v>189</v>
      </c>
      <c r="B81" s="587" t="s">
        <v>117</v>
      </c>
      <c r="C81" s="48" t="s">
        <v>118</v>
      </c>
      <c r="D81" s="16" t="s">
        <v>51</v>
      </c>
      <c r="E81" s="16" t="s">
        <v>246</v>
      </c>
      <c r="F81" s="73" t="s">
        <v>205</v>
      </c>
      <c r="G81" s="44">
        <f>IF(F81="Y", 1, 0)</f>
        <v>0</v>
      </c>
      <c r="H81" s="551" t="s">
        <v>52</v>
      </c>
    </row>
    <row r="82" spans="1:8" x14ac:dyDescent="0.25">
      <c r="A82" s="586"/>
      <c r="B82" s="588"/>
      <c r="C82" s="48" t="s">
        <v>119</v>
      </c>
      <c r="D82" s="582" t="s">
        <v>53</v>
      </c>
      <c r="E82" s="590" t="s">
        <v>247</v>
      </c>
      <c r="F82" s="590" t="s">
        <v>205</v>
      </c>
      <c r="G82" s="593">
        <f t="shared" ref="G82:G83" si="0">IF(F82="Y", 1, 0)</f>
        <v>0</v>
      </c>
      <c r="H82" s="586"/>
    </row>
    <row r="83" spans="1:8" x14ac:dyDescent="0.25">
      <c r="A83" s="586"/>
      <c r="B83" s="589"/>
      <c r="C83" s="48" t="s">
        <v>130</v>
      </c>
      <c r="D83" s="552"/>
      <c r="E83" s="591"/>
      <c r="F83" s="592"/>
      <c r="G83" s="594">
        <f t="shared" si="0"/>
        <v>0</v>
      </c>
      <c r="H83" s="552"/>
    </row>
    <row r="84" spans="1:8" ht="30" x14ac:dyDescent="0.25">
      <c r="A84" s="552"/>
      <c r="B84" s="69" t="s">
        <v>138</v>
      </c>
      <c r="C84" s="19" t="s">
        <v>148</v>
      </c>
      <c r="D84" s="16" t="s">
        <v>149</v>
      </c>
      <c r="E84" s="16" t="s">
        <v>248</v>
      </c>
      <c r="F84" s="73" t="s">
        <v>205</v>
      </c>
      <c r="G84" s="44">
        <f>IF(F84="Y", 'read first'!$F$23, 0)</f>
        <v>0</v>
      </c>
      <c r="H84" s="70" t="s">
        <v>150</v>
      </c>
    </row>
    <row r="85" spans="1:8" ht="60" x14ac:dyDescent="0.25">
      <c r="A85" s="66" t="s">
        <v>190</v>
      </c>
      <c r="B85" s="49" t="s">
        <v>151</v>
      </c>
      <c r="C85" s="65" t="s">
        <v>152</v>
      </c>
      <c r="D85" s="20" t="s">
        <v>162</v>
      </c>
      <c r="E85" s="20" t="s">
        <v>227</v>
      </c>
      <c r="F85" s="73" t="s">
        <v>205</v>
      </c>
      <c r="G85" s="44">
        <f>IF(F85="Y", 'read first'!$F$23, 0)</f>
        <v>0</v>
      </c>
      <c r="H85" s="20" t="s">
        <v>153</v>
      </c>
    </row>
    <row r="86" spans="1:8" ht="45" x14ac:dyDescent="0.25">
      <c r="A86" s="69" t="s">
        <v>191</v>
      </c>
      <c r="B86" s="69" t="s">
        <v>154</v>
      </c>
      <c r="C86" s="69" t="s">
        <v>155</v>
      </c>
      <c r="D86" s="20" t="s">
        <v>163</v>
      </c>
      <c r="E86" s="20" t="s">
        <v>227</v>
      </c>
      <c r="F86" s="73" t="s">
        <v>205</v>
      </c>
      <c r="G86" s="44">
        <f>IF(F86="Y", 'read first'!$F$23, 0)</f>
        <v>0</v>
      </c>
      <c r="H86" s="20" t="s">
        <v>156</v>
      </c>
    </row>
    <row r="87" spans="1:8" ht="47.25" customHeight="1" x14ac:dyDescent="0.25">
      <c r="A87" s="587" t="s">
        <v>192</v>
      </c>
      <c r="B87" s="554" t="s">
        <v>22</v>
      </c>
      <c r="C87" s="19" t="s">
        <v>23</v>
      </c>
      <c r="D87" s="16" t="s">
        <v>24</v>
      </c>
      <c r="E87" s="16" t="s">
        <v>226</v>
      </c>
      <c r="F87" s="73" t="s">
        <v>205</v>
      </c>
      <c r="G87" s="272">
        <f>IF(F87="Y", 'read first'!$F$23, 0)</f>
        <v>0</v>
      </c>
      <c r="H87" s="65" t="s">
        <v>25</v>
      </c>
    </row>
    <row r="88" spans="1:8" ht="67.5" customHeight="1" x14ac:dyDescent="0.25">
      <c r="A88" s="595"/>
      <c r="B88" s="554"/>
      <c r="C88" s="65" t="s">
        <v>26</v>
      </c>
      <c r="D88" s="20" t="s">
        <v>27</v>
      </c>
      <c r="E88" s="20" t="s">
        <v>227</v>
      </c>
      <c r="F88" s="73" t="s">
        <v>205</v>
      </c>
      <c r="G88" s="44">
        <f>IF(F88="Y", 'read first'!$F$23, 0)</f>
        <v>0</v>
      </c>
      <c r="H88" s="20" t="s">
        <v>157</v>
      </c>
    </row>
    <row r="89" spans="1:8" ht="38.25" customHeight="1" x14ac:dyDescent="0.25">
      <c r="A89" s="555" t="s">
        <v>193</v>
      </c>
      <c r="B89" s="555" t="s">
        <v>65</v>
      </c>
      <c r="C89" s="19" t="s">
        <v>66</v>
      </c>
      <c r="D89" s="16" t="s">
        <v>67</v>
      </c>
      <c r="E89" s="16" t="s">
        <v>235</v>
      </c>
      <c r="F89" s="73" t="s">
        <v>205</v>
      </c>
      <c r="G89" s="44">
        <f>IF(F89="Y", 'read first'!$F$23, 0)</f>
        <v>0</v>
      </c>
      <c r="H89" s="65" t="s">
        <v>68</v>
      </c>
    </row>
    <row r="90" spans="1:8" ht="30" x14ac:dyDescent="0.25">
      <c r="A90" s="586"/>
      <c r="B90" s="549"/>
      <c r="C90" s="19" t="s">
        <v>69</v>
      </c>
      <c r="D90" s="72" t="s">
        <v>70</v>
      </c>
      <c r="E90" s="74" t="s">
        <v>227</v>
      </c>
      <c r="F90" s="73" t="s">
        <v>205</v>
      </c>
      <c r="G90" s="44">
        <f>IF(F90="Y", 'read first'!$F$23, 0)</f>
        <v>0</v>
      </c>
      <c r="H90" s="65" t="s">
        <v>71</v>
      </c>
    </row>
    <row r="91" spans="1:8" ht="36.75" customHeight="1" x14ac:dyDescent="0.25">
      <c r="A91" s="586"/>
      <c r="B91" s="550"/>
      <c r="C91" s="19" t="s">
        <v>72</v>
      </c>
      <c r="D91" s="16" t="s">
        <v>73</v>
      </c>
      <c r="E91" s="16" t="s">
        <v>227</v>
      </c>
      <c r="F91" s="73" t="s">
        <v>205</v>
      </c>
      <c r="G91" s="44">
        <f>IF(F91="Y", 'read first'!$F$23, 0)</f>
        <v>0</v>
      </c>
      <c r="H91" s="65" t="s">
        <v>74</v>
      </c>
    </row>
    <row r="92" spans="1:8" ht="28.5" customHeight="1" x14ac:dyDescent="0.25">
      <c r="A92" s="596" t="s">
        <v>194</v>
      </c>
      <c r="B92" s="551" t="s">
        <v>6</v>
      </c>
      <c r="C92" s="553" t="s">
        <v>7</v>
      </c>
      <c r="D92" s="16" t="s">
        <v>173</v>
      </c>
      <c r="E92" s="16" t="s">
        <v>220</v>
      </c>
      <c r="F92" s="73" t="s">
        <v>205</v>
      </c>
      <c r="G92" s="44">
        <f>IF(F92="Y", 'read first'!$F$23, 0)</f>
        <v>0</v>
      </c>
      <c r="H92" s="65" t="s">
        <v>8</v>
      </c>
    </row>
    <row r="93" spans="1:8" ht="30" x14ac:dyDescent="0.25">
      <c r="A93" s="597"/>
      <c r="B93" s="552"/>
      <c r="C93" s="548"/>
      <c r="D93" s="16" t="s">
        <v>179</v>
      </c>
      <c r="E93" s="16" t="s">
        <v>221</v>
      </c>
      <c r="F93" s="73" t="s">
        <v>205</v>
      </c>
      <c r="G93" s="44">
        <f>IF(F93="Y", 'read first'!$F$23, 0)</f>
        <v>0</v>
      </c>
      <c r="H93" s="65" t="s">
        <v>9</v>
      </c>
    </row>
    <row r="94" spans="1:8" ht="30" x14ac:dyDescent="0.25">
      <c r="A94" s="597"/>
      <c r="B94" s="65" t="s">
        <v>10</v>
      </c>
      <c r="C94" s="19" t="s">
        <v>11</v>
      </c>
      <c r="D94" s="16" t="s">
        <v>12</v>
      </c>
      <c r="E94" s="16" t="s">
        <v>222</v>
      </c>
      <c r="F94" s="73" t="s">
        <v>205</v>
      </c>
      <c r="G94" s="44">
        <f>IF(F94="Y", 'read first'!$F$23, 0)</f>
        <v>0</v>
      </c>
      <c r="H94" s="65" t="s">
        <v>13</v>
      </c>
    </row>
    <row r="95" spans="1:8" ht="30" x14ac:dyDescent="0.25">
      <c r="A95" s="597"/>
      <c r="B95" s="65" t="s">
        <v>19</v>
      </c>
      <c r="C95" s="19" t="s">
        <v>20</v>
      </c>
      <c r="D95" s="16" t="s">
        <v>181</v>
      </c>
      <c r="E95" s="16" t="s">
        <v>225</v>
      </c>
      <c r="F95" s="73" t="s">
        <v>205</v>
      </c>
      <c r="G95" s="44">
        <f>IF(F95="Y", 'read first'!$F$23, 0)</f>
        <v>0</v>
      </c>
      <c r="H95" s="65" t="s">
        <v>21</v>
      </c>
    </row>
    <row r="96" spans="1:8" ht="30" x14ac:dyDescent="0.25">
      <c r="A96" s="597"/>
      <c r="B96" s="554" t="s">
        <v>22</v>
      </c>
      <c r="C96" s="19" t="s">
        <v>23</v>
      </c>
      <c r="D96" s="16" t="s">
        <v>24</v>
      </c>
      <c r="E96" s="16" t="s">
        <v>226</v>
      </c>
      <c r="F96" s="73" t="s">
        <v>205</v>
      </c>
      <c r="G96" s="44">
        <f>IF(F96="Y", 'read first'!$F$23, 0)</f>
        <v>0</v>
      </c>
      <c r="H96" s="65" t="s">
        <v>25</v>
      </c>
    </row>
    <row r="97" spans="1:8" ht="34.5" customHeight="1" x14ac:dyDescent="0.25">
      <c r="A97" s="598"/>
      <c r="B97" s="554"/>
      <c r="C97" s="65" t="s">
        <v>26</v>
      </c>
      <c r="D97" s="20" t="s">
        <v>27</v>
      </c>
      <c r="E97" s="20" t="s">
        <v>227</v>
      </c>
      <c r="F97" s="73" t="s">
        <v>205</v>
      </c>
      <c r="G97" s="44">
        <f>IF(F97="Y", 'read first'!$F$23, 0)</f>
        <v>0</v>
      </c>
      <c r="H97" s="20" t="s">
        <v>174</v>
      </c>
    </row>
    <row r="98" spans="1:8" ht="33.75" customHeight="1" x14ac:dyDescent="0.25">
      <c r="A98" s="65" t="s">
        <v>195</v>
      </c>
      <c r="B98" s="65" t="s">
        <v>158</v>
      </c>
      <c r="C98" s="65" t="s">
        <v>159</v>
      </c>
      <c r="D98" s="16" t="s">
        <v>160</v>
      </c>
      <c r="E98" s="75" t="s">
        <v>227</v>
      </c>
      <c r="F98" s="73" t="s">
        <v>205</v>
      </c>
      <c r="G98" s="44">
        <f>IF(F98="Y", 'read first'!$F$23, 0)</f>
        <v>0</v>
      </c>
      <c r="H98" s="70" t="s">
        <v>161</v>
      </c>
    </row>
    <row r="99" spans="1:8" x14ac:dyDescent="0.25">
      <c r="G99" s="44">
        <f>SUM(G79:G98)</f>
        <v>0</v>
      </c>
    </row>
    <row r="100" spans="1:8" x14ac:dyDescent="0.25">
      <c r="G100" s="22" t="s">
        <v>227</v>
      </c>
    </row>
  </sheetData>
  <mergeCells count="58">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404AE757-BC64-4394-93B0-5BE3C0B45A7B}">
      <formula1>"-,H, M, L, NEG"</formula1>
    </dataValidation>
    <dataValidation type="list" allowBlank="1" showInputMessage="1" showErrorMessage="1" sqref="F5:F13 F25:F26 F42:F49 F79:F81 F84:F95 F29:F30 F32:F36 F19:F22 F55:F56 F59:F62 F68:F73 F97:F98" xr:uid="{A051AB56-DB6A-4FB1-B40C-A58DA193DA87}">
      <formula1>"-,Y,N"</formula1>
    </dataValidation>
    <dataValidation type="list" allowBlank="1" showInputMessage="1" showErrorMessage="1" sqref="H23" xr:uid="{D2F65A02-0FD7-46E9-8239-5BABB1783D5F}">
      <formula1>"[Choose from list], Regional Boulevard, Community Boulevard, Regional Street, Community Street, Industrial Street, Regional Trail, Greenway"</formula1>
    </dataValidation>
  </dataValidations>
  <hyperlinks>
    <hyperlink ref="C5:C6" r:id="rId1" display="Equity Focus Area map layer" xr:uid="{C1C095AC-0499-4E89-8AD6-A0D1D5650F02}"/>
    <hyperlink ref="C7" r:id="rId2" display="Economic Value Atlas walkability and Community Service accessibility score" xr:uid="{7AE7810B-E6A8-40F1-8524-652143FCD91B}"/>
    <hyperlink ref="C8" r:id="rId3" display="Regional Barometer: Life expectancy at birth layer" xr:uid="{3DAD98C2-1B70-4A17-AF34-188D4940693A}"/>
    <hyperlink ref="C10" r:id="rId4" display="Economic Value Atlas: Job access layers (for both low and middle/high wage jobs)" xr:uid="{011719EC-0276-41D6-8134-5FFE6A7D53BF}"/>
    <hyperlink ref="C11" r:id="rId5" display="·         Regional Investment Measure project list" xr:uid="{B466E53C-9821-4DAC-A4D1-6B3580CDBC26}"/>
    <hyperlink ref="C19" r:id="rId6" display="HCC network map" xr:uid="{C62E12DD-19CD-41D8-848B-BC0F9C8021C1}"/>
    <hyperlink ref="C23" r:id="rId7" display="Regional Trails and Greenways network" xr:uid="{897AE98E-3870-4F19-9CEC-F3708A835EAE}"/>
    <hyperlink ref="C29" r:id="rId8" display="·         Regional Bike Network Map" xr:uid="{7720564B-C7DE-45F8-8C65-BBAF413D5A63}"/>
    <hyperlink ref="C26" r:id="rId9" display="·         Livable Streets design guide" xr:uid="{1C1BC1D3-2585-41FC-905F-8ED3ED725AA6}"/>
    <hyperlink ref="C32" r:id="rId10" display="·         Economic Value Atlas Mobility map layer" xr:uid="{F5459179-2389-49AC-9D1A-6CE7228BDAFF}"/>
    <hyperlink ref="C36" r:id="rId11" display="Safe Routes to School Regional Framework school map" xr:uid="{60D6930B-2877-4960-BFEC-9D148F6A1DCE}"/>
    <hyperlink ref="C45" r:id="rId12" xr:uid="{80E43C2D-F4B4-4C50-BC1D-3B28572E996F}"/>
    <hyperlink ref="C47" r:id="rId13" xr:uid="{7E4F2160-836E-466C-8D8A-B9A84DF8EDF1}"/>
    <hyperlink ref="C48" r:id="rId14" xr:uid="{FDBFEDCA-B115-491A-8602-A9CA6EE84121}"/>
    <hyperlink ref="C49" r:id="rId15" xr:uid="{77ADC97E-2C34-463D-92AF-AC1372B1256A}"/>
    <hyperlink ref="C55" r:id="rId16" xr:uid="{A36AC452-2948-49ED-918F-16EA4D50DEFE}"/>
    <hyperlink ref="C58" r:id="rId17" xr:uid="{DD7B0806-921E-4F44-B9C2-707C1BE935C4}"/>
    <hyperlink ref="C56" r:id="rId18" display="Congestion Management Process network" xr:uid="{A4195652-AA75-4F23-85E6-01D193413D9B}"/>
    <hyperlink ref="C60" r:id="rId19" display="Congestion Management Process network map" xr:uid="{DCA029A8-A956-4FDC-B200-8AE2D5281D0F}"/>
    <hyperlink ref="C62" r:id="rId20" xr:uid="{A054B761-6ECE-42AC-8751-81E20E6846E6}"/>
    <hyperlink ref="C61" r:id="rId21" xr:uid="{A71D9AF9-02FE-4569-892A-459938294C4C}"/>
    <hyperlink ref="C44" r:id="rId22" xr:uid="{6AFAE86A-38CF-4FA5-A7E4-DA9FA73C70D4}"/>
    <hyperlink ref="C42" r:id="rId23" location="/" display="TriMet Prioritzed Access to Transit map" xr:uid="{71A92E43-8B5B-4AE0-8244-3E4CC3E37067}"/>
    <hyperlink ref="C43" r:id="rId24" xr:uid="{E670AC1F-FD5C-4D31-8751-056C2A479441}"/>
    <hyperlink ref="C9" r:id="rId25" display="Regional Barometer: Diesel particulate matter concentration layer" xr:uid="{52B3CB63-BAEA-4A77-ADB0-FE1F924780B2}"/>
    <hyperlink ref="C21" r:id="rId26" display="https://tooledesign.maps.arcgis.com/apps/MapSeries/index.html?appid=69225c1c028c440bbcef6ca40365f854" xr:uid="{7DAA75D9-70CB-4384-AB47-916FBEEE7724}"/>
    <hyperlink ref="C13" r:id="rId27" xr:uid="{1E2146FE-3E4C-443D-AB47-F71D70A62417}"/>
    <hyperlink ref="C30" r:id="rId28" xr:uid="{55442CDD-4210-46B6-9BD3-96E300ABF3D4}"/>
    <hyperlink ref="C31" r:id="rId29" xr:uid="{41C588CF-CA28-447E-B5A5-44F0B5579B57}"/>
    <hyperlink ref="C57" r:id="rId30" display="·         Livable Streets design guide" xr:uid="{7C90C589-3D4B-499A-8CB6-EA1DD3BF5583}"/>
    <hyperlink ref="C59" r:id="rId31" xr:uid="{F329D863-1014-4A7F-90F7-B2B56AAD7807}"/>
    <hyperlink ref="C72" r:id="rId32" xr:uid="{79E879DA-4DFE-47F8-8C09-C355EA519293}"/>
    <hyperlink ref="C73" r:id="rId33" display="FHWA: Intermodal connector list" xr:uid="{7C4895F7-8D2E-488A-89A3-9E303BEAC403}"/>
    <hyperlink ref="C71" r:id="rId34" xr:uid="{B45905DA-72FB-426B-88CC-6A26248A80C8}"/>
    <hyperlink ref="C70" r:id="rId35" xr:uid="{F17F6178-8EC6-4BAC-9ACA-6C7BF70356FC}"/>
    <hyperlink ref="C69" r:id="rId36" xr:uid="{8AD3CC57-8686-4720-B3A3-AD012B40C155}"/>
    <hyperlink ref="C81" r:id="rId37" display="·         Regional Bike Network Map" xr:uid="{D1C8E46B-783A-4192-BAB0-A76F068C081A}"/>
    <hyperlink ref="C82" r:id="rId38" xr:uid="{0832C898-3941-4B94-A2BD-1F5001496F91}"/>
    <hyperlink ref="C83" r:id="rId39" xr:uid="{874C4BF9-6977-4367-B9F1-2CB0A60BD99A}"/>
    <hyperlink ref="C92:C93" r:id="rId40" display="Equity Focus Area map layer" xr:uid="{2EED7279-FC2E-46BA-8596-858E51F2B2F1}"/>
    <hyperlink ref="C94" r:id="rId41" display="Economic Value Atlas walkability and Community Service accessibility score" xr:uid="{978EF367-37A5-4978-9508-0C75FDDDEB66}"/>
    <hyperlink ref="C95" r:id="rId42" display="Economic Value Atlas: Job access layers (for both low and middle/high wage jobs)" xr:uid="{AF3C6088-9467-4964-9E08-61EF13DA8641}"/>
    <hyperlink ref="C96" r:id="rId43" display="·         Regional Investment Measure project list" xr:uid="{E157DA92-8C08-4F20-9AD8-C7BB509845B2}"/>
    <hyperlink ref="C91" r:id="rId44" xr:uid="{785292EE-30CF-4D79-96D3-F2CD755269EF}"/>
    <hyperlink ref="C89" r:id="rId45" location="/" display="TriMet Prioritzed Access to Transit map" xr:uid="{E4E9A8C4-B247-4ECD-87F9-A318C963EF74}"/>
    <hyperlink ref="C90" r:id="rId46" xr:uid="{FB59A7AD-775D-46CA-A280-0F49BCC2E865}"/>
    <hyperlink ref="C87" r:id="rId47" display="·         Regional Investment Measure project list" xr:uid="{BEAC910C-D030-4A2A-8753-63E3392BD112}"/>
    <hyperlink ref="C84" r:id="rId48" display="Bond trail acquisition prioritization tool " xr:uid="{B0C852BF-1031-4531-AAB9-D9903DC3C6A8}"/>
    <hyperlink ref="C68" r:id="rId49" display="On Regional Investment Measure project list " xr:uid="{32B3D13B-D626-402E-A348-180EE5119B32}"/>
    <hyperlink ref="C20" r:id="rId50" xr:uid="{ECD6D178-E972-4FDF-A7BA-B33A9B7254F6}"/>
  </hyperlinks>
  <pageMargins left="0.7" right="0.7" top="0.75" bottom="0.75" header="0.3" footer="0.3"/>
  <pageSetup orientation="portrait" r:id="rId51"/>
  <legacyDrawing r:id="rId5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41F3-8103-489C-846B-4646E4D870D6}">
  <dimension ref="A1:O153"/>
  <sheetViews>
    <sheetView workbookViewId="0">
      <pane ySplit="1" topLeftCell="A117" activePane="bottomLeft" state="frozen"/>
      <selection activeCell="A66" sqref="A66"/>
      <selection pane="bottomLeft" activeCell="A66" sqref="A66"/>
    </sheetView>
  </sheetViews>
  <sheetFormatPr defaultColWidth="9" defaultRowHeight="12.75" x14ac:dyDescent="0.2"/>
  <cols>
    <col min="1" max="1" width="35.25" style="60" customWidth="1"/>
    <col min="2" max="7" width="4.625" style="89" customWidth="1"/>
    <col min="8" max="9" width="4.625" style="88" customWidth="1"/>
    <col min="10" max="13" width="4.625" style="89" customWidth="1"/>
    <col min="14" max="16384" width="9" style="60"/>
  </cols>
  <sheetData>
    <row r="1" spans="1:13" s="86" customFormat="1" ht="25.5" customHeight="1" thickBot="1" x14ac:dyDescent="0.3">
      <c r="A1" s="85" t="s">
        <v>405</v>
      </c>
      <c r="B1" s="601" t="s">
        <v>253</v>
      </c>
      <c r="C1" s="601"/>
      <c r="D1" s="602" t="s">
        <v>254</v>
      </c>
      <c r="E1" s="602"/>
      <c r="F1" s="603" t="s">
        <v>255</v>
      </c>
      <c r="G1" s="603"/>
      <c r="H1" s="604" t="s">
        <v>256</v>
      </c>
      <c r="I1" s="604"/>
      <c r="J1" s="605" t="s">
        <v>257</v>
      </c>
      <c r="K1" s="606"/>
      <c r="L1" s="599" t="s">
        <v>258</v>
      </c>
      <c r="M1" s="600"/>
    </row>
    <row r="2" spans="1:13" ht="13.5" thickBot="1" x14ac:dyDescent="0.25">
      <c r="A2" s="87" t="s">
        <v>259</v>
      </c>
    </row>
    <row r="3" spans="1:13" x14ac:dyDescent="0.2">
      <c r="A3" s="90" t="s">
        <v>260</v>
      </c>
      <c r="B3" s="141"/>
      <c r="C3" s="142"/>
      <c r="D3" s="143"/>
      <c r="E3" s="142"/>
      <c r="F3" s="178"/>
      <c r="G3" s="142"/>
      <c r="H3" s="93"/>
      <c r="I3" s="91"/>
      <c r="J3" s="164"/>
      <c r="K3" s="165"/>
    </row>
    <row r="4" spans="1:13" x14ac:dyDescent="0.2">
      <c r="A4" s="95" t="s">
        <v>261</v>
      </c>
      <c r="B4" s="144" t="s">
        <v>205</v>
      </c>
      <c r="C4" s="145">
        <f>IF(B4="Y", 2, 0)</f>
        <v>0</v>
      </c>
      <c r="D4" s="146" t="s">
        <v>205</v>
      </c>
      <c r="E4" s="145">
        <f t="shared" ref="E4:E5" si="0">IF(D4="Y", 2, 0)</f>
        <v>0</v>
      </c>
      <c r="F4" s="179" t="s">
        <v>205</v>
      </c>
      <c r="G4" s="145">
        <f t="shared" ref="G4:G7" si="1">IF(F4="Y", 1, 0)</f>
        <v>0</v>
      </c>
      <c r="H4" s="98" t="s">
        <v>205</v>
      </c>
      <c r="I4" s="96">
        <f t="shared" ref="I4:I5" si="2">IF(H4="Y", 1, 0)</f>
        <v>0</v>
      </c>
      <c r="J4" s="166" t="s">
        <v>205</v>
      </c>
      <c r="K4" s="167">
        <f>IF(J4="Y", -1, 0)</f>
        <v>0</v>
      </c>
    </row>
    <row r="5" spans="1:13" x14ac:dyDescent="0.2">
      <c r="A5" s="95" t="s">
        <v>262</v>
      </c>
      <c r="B5" s="144" t="s">
        <v>205</v>
      </c>
      <c r="C5" s="145">
        <f>IF(B5="Y", 1, 0)</f>
        <v>0</v>
      </c>
      <c r="D5" s="146" t="s">
        <v>205</v>
      </c>
      <c r="E5" s="145">
        <f t="shared" si="0"/>
        <v>0</v>
      </c>
      <c r="F5" s="179" t="s">
        <v>205</v>
      </c>
      <c r="G5" s="145">
        <f t="shared" si="1"/>
        <v>0</v>
      </c>
      <c r="H5" s="98" t="s">
        <v>205</v>
      </c>
      <c r="I5" s="96">
        <f t="shared" si="2"/>
        <v>0</v>
      </c>
      <c r="J5" s="166" t="s">
        <v>205</v>
      </c>
      <c r="K5" s="167">
        <f>IF(J5="Y", -1, 0)</f>
        <v>0</v>
      </c>
    </row>
    <row r="6" spans="1:13" x14ac:dyDescent="0.2">
      <c r="A6" s="100" t="s">
        <v>403</v>
      </c>
      <c r="B6" s="144"/>
      <c r="C6" s="145"/>
      <c r="D6" s="146"/>
      <c r="E6" s="145"/>
      <c r="F6" s="179"/>
      <c r="G6" s="145"/>
      <c r="H6" s="98"/>
      <c r="I6" s="96"/>
      <c r="J6" s="166"/>
      <c r="K6" s="167"/>
    </row>
    <row r="7" spans="1:13" x14ac:dyDescent="0.2">
      <c r="A7" s="101" t="s">
        <v>263</v>
      </c>
      <c r="B7" s="144" t="s">
        <v>205</v>
      </c>
      <c r="C7" s="145">
        <f>IF(B7="Y", -1, 0)</f>
        <v>0</v>
      </c>
      <c r="D7" s="146" t="s">
        <v>205</v>
      </c>
      <c r="E7" s="145">
        <f>IF(D7="Y", -1, 0)</f>
        <v>0</v>
      </c>
      <c r="F7" s="179" t="s">
        <v>205</v>
      </c>
      <c r="G7" s="145">
        <f t="shared" si="1"/>
        <v>0</v>
      </c>
      <c r="H7" s="98" t="s">
        <v>205</v>
      </c>
      <c r="I7" s="96">
        <f t="shared" ref="I7" si="3">IF(H7="Y", 2, 0)</f>
        <v>0</v>
      </c>
      <c r="J7" s="166" t="s">
        <v>205</v>
      </c>
      <c r="K7" s="167">
        <f>IF(J7="Y", 2, 0)</f>
        <v>0</v>
      </c>
    </row>
    <row r="8" spans="1:13" x14ac:dyDescent="0.2">
      <c r="A8" s="101" t="s">
        <v>264</v>
      </c>
      <c r="B8" s="144" t="s">
        <v>205</v>
      </c>
      <c r="C8" s="145">
        <f t="shared" ref="C8:K9" si="4">IF(B8="Y", 1, 0)</f>
        <v>0</v>
      </c>
      <c r="D8" s="146" t="s">
        <v>205</v>
      </c>
      <c r="E8" s="145">
        <f t="shared" si="4"/>
        <v>0</v>
      </c>
      <c r="F8" s="179" t="s">
        <v>205</v>
      </c>
      <c r="G8" s="145">
        <f t="shared" si="4"/>
        <v>0</v>
      </c>
      <c r="H8" s="98" t="s">
        <v>251</v>
      </c>
      <c r="I8" s="96">
        <v>2</v>
      </c>
      <c r="J8" s="166" t="s">
        <v>205</v>
      </c>
      <c r="K8" s="167">
        <f t="shared" si="4"/>
        <v>0</v>
      </c>
    </row>
    <row r="9" spans="1:13" x14ac:dyDescent="0.2">
      <c r="A9" s="101" t="s">
        <v>265</v>
      </c>
      <c r="B9" s="144" t="s">
        <v>205</v>
      </c>
      <c r="C9" s="145">
        <f t="shared" ref="C9" si="5">IF(B9="Y", 2, 0)</f>
        <v>0</v>
      </c>
      <c r="D9" s="146" t="s">
        <v>205</v>
      </c>
      <c r="E9" s="145">
        <f t="shared" ref="E9" si="6">IF(D9="Y", 2, 0)</f>
        <v>0</v>
      </c>
      <c r="F9" s="179" t="s">
        <v>205</v>
      </c>
      <c r="G9" s="145">
        <f t="shared" si="4"/>
        <v>0</v>
      </c>
      <c r="H9" s="98" t="s">
        <v>205</v>
      </c>
      <c r="I9" s="96">
        <f t="shared" si="4"/>
        <v>0</v>
      </c>
      <c r="J9" s="166" t="s">
        <v>205</v>
      </c>
      <c r="K9" s="167">
        <f t="shared" si="4"/>
        <v>0</v>
      </c>
    </row>
    <row r="10" spans="1:13" x14ac:dyDescent="0.2">
      <c r="A10" s="102" t="s">
        <v>266</v>
      </c>
      <c r="B10" s="144" t="s">
        <v>205</v>
      </c>
      <c r="C10" s="145">
        <f>IF(B10="Y", 1, 0)</f>
        <v>0</v>
      </c>
      <c r="D10" s="146" t="s">
        <v>205</v>
      </c>
      <c r="E10" s="145">
        <f>IF(D10="Y", 1, 0)</f>
        <v>0</v>
      </c>
      <c r="F10" s="179" t="s">
        <v>205</v>
      </c>
      <c r="G10" s="145">
        <f>IF(F10="Y", 1, 0)</f>
        <v>0</v>
      </c>
      <c r="H10" s="98" t="s">
        <v>251</v>
      </c>
      <c r="I10" s="96">
        <f>IF(H10="Y", 1, 0)</f>
        <v>1</v>
      </c>
      <c r="J10" s="166" t="s">
        <v>205</v>
      </c>
      <c r="K10" s="167">
        <f>IF(J10="Y", 1, 0)</f>
        <v>0</v>
      </c>
    </row>
    <row r="11" spans="1:13" x14ac:dyDescent="0.2">
      <c r="A11" s="100" t="s">
        <v>404</v>
      </c>
      <c r="B11" s="144"/>
      <c r="C11" s="145"/>
      <c r="D11" s="146"/>
      <c r="E11" s="145"/>
      <c r="F11" s="179"/>
      <c r="G11" s="145"/>
      <c r="H11" s="98"/>
      <c r="I11" s="96"/>
      <c r="J11" s="166"/>
      <c r="K11" s="167"/>
    </row>
    <row r="12" spans="1:13" x14ac:dyDescent="0.2">
      <c r="A12" s="101" t="s">
        <v>267</v>
      </c>
      <c r="B12" s="144" t="s">
        <v>205</v>
      </c>
      <c r="C12" s="145">
        <f>IF(B12="Y", -1, 0)</f>
        <v>0</v>
      </c>
      <c r="D12" s="146" t="s">
        <v>205</v>
      </c>
      <c r="E12" s="145">
        <f>IF(D12="Y", -1, 0)</f>
        <v>0</v>
      </c>
      <c r="F12" s="179" t="s">
        <v>205</v>
      </c>
      <c r="G12" s="145">
        <f>IF(F12="Y", -1, 0)</f>
        <v>0</v>
      </c>
      <c r="H12" s="98" t="s">
        <v>205</v>
      </c>
      <c r="I12" s="96">
        <f>IF(H12="Y", -1, 0)</f>
        <v>0</v>
      </c>
      <c r="J12" s="166" t="s">
        <v>205</v>
      </c>
      <c r="K12" s="167">
        <f>IF(J12="Y", 1, 0)</f>
        <v>0</v>
      </c>
    </row>
    <row r="13" spans="1:13" ht="13.5" thickBot="1" x14ac:dyDescent="0.25">
      <c r="A13" s="103" t="s">
        <v>268</v>
      </c>
      <c r="B13" s="147" t="s">
        <v>205</v>
      </c>
      <c r="C13" s="148">
        <f t="shared" ref="C13" si="7">IF(B13="Y", 2, 0)</f>
        <v>0</v>
      </c>
      <c r="D13" s="149" t="s">
        <v>205</v>
      </c>
      <c r="E13" s="148">
        <f t="shared" ref="E13" si="8">IF(D13="Y", 2, 0)</f>
        <v>0</v>
      </c>
      <c r="F13" s="180" t="s">
        <v>205</v>
      </c>
      <c r="G13" s="148">
        <f t="shared" ref="G13" si="9">IF(F13="Y", 2, 0)</f>
        <v>0</v>
      </c>
      <c r="H13" s="106" t="s">
        <v>251</v>
      </c>
      <c r="I13" s="104">
        <f t="shared" ref="I13" si="10">IF(H13="Y", 2, 0)</f>
        <v>2</v>
      </c>
      <c r="J13" s="168" t="s">
        <v>205</v>
      </c>
      <c r="K13" s="169">
        <f t="shared" ref="K13" si="11">IF(J13="Y", 2, 0)</f>
        <v>0</v>
      </c>
    </row>
    <row r="14" spans="1:13" ht="13.5" thickBot="1" x14ac:dyDescent="0.25">
      <c r="A14" s="87" t="s">
        <v>269</v>
      </c>
      <c r="B14" s="150"/>
      <c r="D14" s="151"/>
      <c r="F14" s="181"/>
      <c r="H14" s="109"/>
      <c r="J14" s="170"/>
    </row>
    <row r="15" spans="1:13" x14ac:dyDescent="0.2">
      <c r="A15" s="90" t="s">
        <v>270</v>
      </c>
      <c r="B15" s="141" t="s">
        <v>205</v>
      </c>
      <c r="C15" s="142">
        <f>IF(B15="Y", -1, 0)</f>
        <v>0</v>
      </c>
      <c r="D15" s="143" t="s">
        <v>205</v>
      </c>
      <c r="E15" s="142">
        <f>IF(D15="Y", -1, 0)</f>
        <v>0</v>
      </c>
      <c r="F15" s="178" t="s">
        <v>205</v>
      </c>
      <c r="G15" s="142">
        <f>IF(F15="Y", -1, 0)</f>
        <v>0</v>
      </c>
      <c r="H15" s="93" t="s">
        <v>205</v>
      </c>
      <c r="I15" s="91">
        <f>IF(H15="Y", -1, 0)</f>
        <v>0</v>
      </c>
      <c r="J15" s="164" t="s">
        <v>205</v>
      </c>
      <c r="K15" s="165">
        <f>IF(J15="Y", -1, 0)</f>
        <v>0</v>
      </c>
    </row>
    <row r="16" spans="1:13" x14ac:dyDescent="0.2">
      <c r="A16" s="100" t="s">
        <v>271</v>
      </c>
      <c r="B16" s="144" t="s">
        <v>205</v>
      </c>
      <c r="C16" s="145">
        <f>IF(B16="Y", 2, 0)</f>
        <v>0</v>
      </c>
      <c r="D16" s="146" t="s">
        <v>205</v>
      </c>
      <c r="E16" s="145">
        <f>IF(D16="Y", 2, 0)</f>
        <v>0</v>
      </c>
      <c r="F16" s="179" t="s">
        <v>205</v>
      </c>
      <c r="G16" s="145">
        <f>IF(F16="Y", 2, 0)</f>
        <v>0</v>
      </c>
      <c r="H16" s="98" t="s">
        <v>251</v>
      </c>
      <c r="I16" s="96">
        <f>IF(H16="Y", 2, 0)</f>
        <v>2</v>
      </c>
      <c r="J16" s="166" t="s">
        <v>205</v>
      </c>
      <c r="K16" s="167">
        <f>IF(J16="Y", 2, 0)</f>
        <v>0</v>
      </c>
    </row>
    <row r="17" spans="1:11" x14ac:dyDescent="0.2">
      <c r="A17" s="100" t="s">
        <v>272</v>
      </c>
      <c r="B17" s="144" t="s">
        <v>205</v>
      </c>
      <c r="C17" s="145">
        <f>IF(B17="Y", 2, 0)</f>
        <v>0</v>
      </c>
      <c r="D17" s="146" t="s">
        <v>205</v>
      </c>
      <c r="E17" s="145">
        <f>IF(D17="Y", 2, 0)</f>
        <v>0</v>
      </c>
      <c r="F17" s="179" t="s">
        <v>205</v>
      </c>
      <c r="G17" s="145">
        <f t="shared" ref="G17" si="12">IF(F17="Y", 1, 0)</f>
        <v>0</v>
      </c>
      <c r="H17" s="98" t="s">
        <v>205</v>
      </c>
      <c r="I17" s="96">
        <f t="shared" ref="I17" si="13">IF(H17="Y", 1, 0)</f>
        <v>0</v>
      </c>
      <c r="J17" s="166" t="s">
        <v>205</v>
      </c>
      <c r="K17" s="167">
        <f>IF(J17="Y", -1, 0)</f>
        <v>0</v>
      </c>
    </row>
    <row r="18" spans="1:11" x14ac:dyDescent="0.2">
      <c r="A18" s="100" t="s">
        <v>273</v>
      </c>
      <c r="B18" s="144" t="s">
        <v>205</v>
      </c>
      <c r="C18" s="145">
        <f>IF(B18="Y", -1, 0)</f>
        <v>0</v>
      </c>
      <c r="D18" s="146" t="s">
        <v>205</v>
      </c>
      <c r="E18" s="145">
        <f>IF(D18="Y", -1, 0)</f>
        <v>0</v>
      </c>
      <c r="F18" s="179" t="s">
        <v>205</v>
      </c>
      <c r="G18" s="145">
        <f>IF(F18="Y", -1, 0)</f>
        <v>0</v>
      </c>
      <c r="H18" s="98" t="s">
        <v>205</v>
      </c>
      <c r="I18" s="96">
        <f>IF(H18="Y", -1, 0)</f>
        <v>0</v>
      </c>
      <c r="J18" s="166" t="s">
        <v>205</v>
      </c>
      <c r="K18" s="167">
        <f>IF(J18="Y", 2, 0)</f>
        <v>0</v>
      </c>
    </row>
    <row r="19" spans="1:11" x14ac:dyDescent="0.2">
      <c r="A19" s="100" t="s">
        <v>274</v>
      </c>
      <c r="B19" s="144" t="s">
        <v>205</v>
      </c>
      <c r="C19" s="145">
        <f>IF(B19="Y", 2, 0)</f>
        <v>0</v>
      </c>
      <c r="D19" s="146" t="s">
        <v>205</v>
      </c>
      <c r="E19" s="145">
        <f>IF(D19="Y", 2, 0)</f>
        <v>0</v>
      </c>
      <c r="F19" s="179" t="s">
        <v>205</v>
      </c>
      <c r="G19" s="145">
        <f>IF(F19="Y", 2, 0)</f>
        <v>0</v>
      </c>
      <c r="H19" s="98" t="s">
        <v>205</v>
      </c>
      <c r="I19" s="96">
        <f>IF(H19="Y", 2, 0)</f>
        <v>0</v>
      </c>
      <c r="J19" s="166" t="s">
        <v>205</v>
      </c>
      <c r="K19" s="167">
        <f>IF(J19="Y", 1, 0)</f>
        <v>0</v>
      </c>
    </row>
    <row r="20" spans="1:11" x14ac:dyDescent="0.2">
      <c r="A20" s="100" t="s">
        <v>275</v>
      </c>
      <c r="B20" s="144" t="s">
        <v>205</v>
      </c>
      <c r="C20" s="145">
        <f>IF(B20="Y", 2, 0)</f>
        <v>0</v>
      </c>
      <c r="D20" s="146" t="s">
        <v>205</v>
      </c>
      <c r="E20" s="145">
        <f>IF(D20="Y", 2, 0)</f>
        <v>0</v>
      </c>
      <c r="F20" s="179" t="s">
        <v>205</v>
      </c>
      <c r="G20" s="145">
        <f>IF(F20="Y", 2, 0)</f>
        <v>0</v>
      </c>
      <c r="H20" s="98" t="s">
        <v>205</v>
      </c>
      <c r="I20" s="96">
        <f>IF(H20="Y", 2, 0)</f>
        <v>0</v>
      </c>
      <c r="J20" s="166" t="s">
        <v>205</v>
      </c>
      <c r="K20" s="167">
        <f>IF(J20="Y", 2, 0)</f>
        <v>0</v>
      </c>
    </row>
    <row r="21" spans="1:11" ht="13.5" thickBot="1" x14ac:dyDescent="0.25">
      <c r="A21" s="110" t="s">
        <v>276</v>
      </c>
      <c r="B21" s="147" t="s">
        <v>205</v>
      </c>
      <c r="C21" s="148">
        <f>IF(B21="Y", 2, 0)</f>
        <v>0</v>
      </c>
      <c r="D21" s="149" t="s">
        <v>205</v>
      </c>
      <c r="E21" s="148">
        <f>IF(D21="Y", 2, 0)</f>
        <v>0</v>
      </c>
      <c r="F21" s="180" t="s">
        <v>205</v>
      </c>
      <c r="G21" s="148">
        <f>IF(F21="Y", 2, 0)</f>
        <v>0</v>
      </c>
      <c r="H21" s="106" t="s">
        <v>205</v>
      </c>
      <c r="I21" s="104">
        <f>IF(H21="Y", 2, 0)</f>
        <v>0</v>
      </c>
      <c r="J21" s="168" t="s">
        <v>205</v>
      </c>
      <c r="K21" s="169">
        <f>IF(J21="Y", 1, 0)</f>
        <v>0</v>
      </c>
    </row>
    <row r="22" spans="1:11" ht="13.5" thickBot="1" x14ac:dyDescent="0.25">
      <c r="A22" s="87" t="s">
        <v>277</v>
      </c>
      <c r="F22" s="181"/>
      <c r="H22" s="109"/>
      <c r="J22" s="170"/>
    </row>
    <row r="23" spans="1:11" x14ac:dyDescent="0.2">
      <c r="A23" s="90" t="s">
        <v>278</v>
      </c>
      <c r="B23" s="141" t="s">
        <v>205</v>
      </c>
      <c r="C23" s="142">
        <f>IF(B23="Y", 1, 0)</f>
        <v>0</v>
      </c>
      <c r="D23" s="143" t="s">
        <v>205</v>
      </c>
      <c r="E23" s="142">
        <f>IF(D23="Y", 2, 0)</f>
        <v>0</v>
      </c>
      <c r="F23" s="178" t="s">
        <v>205</v>
      </c>
      <c r="G23" s="142">
        <f>IF(F23="Y", 1, 0)</f>
        <v>0</v>
      </c>
      <c r="H23" s="93" t="s">
        <v>205</v>
      </c>
      <c r="I23" s="91">
        <f>IF(H23="Y", 1, 0)</f>
        <v>0</v>
      </c>
      <c r="J23" s="164" t="s">
        <v>205</v>
      </c>
      <c r="K23" s="165">
        <f>IF(J23="Y", 1, 0)</f>
        <v>0</v>
      </c>
    </row>
    <row r="24" spans="1:11" x14ac:dyDescent="0.2">
      <c r="A24" s="100" t="s">
        <v>279</v>
      </c>
      <c r="B24" s="144" t="s">
        <v>205</v>
      </c>
      <c r="C24" s="145">
        <f>IF(B24="Y", 2, 0)</f>
        <v>0</v>
      </c>
      <c r="D24" s="146" t="s">
        <v>205</v>
      </c>
      <c r="E24" s="145">
        <f>IF(D24="Y", 2, 0)</f>
        <v>0</v>
      </c>
      <c r="F24" s="179" t="s">
        <v>205</v>
      </c>
      <c r="G24" s="145">
        <f>IF(F24="Y", -1, 0)</f>
        <v>0</v>
      </c>
      <c r="H24" s="98" t="s">
        <v>205</v>
      </c>
      <c r="I24" s="96">
        <f>IF(H24="Y", 1, 0)</f>
        <v>0</v>
      </c>
      <c r="J24" s="166" t="s">
        <v>205</v>
      </c>
      <c r="K24" s="167">
        <f>IF(J24="Y", -1, 0)</f>
        <v>0</v>
      </c>
    </row>
    <row r="25" spans="1:11" x14ac:dyDescent="0.2">
      <c r="A25" s="100" t="s">
        <v>280</v>
      </c>
      <c r="B25" s="144" t="s">
        <v>205</v>
      </c>
      <c r="C25" s="145">
        <f>IF(B25="Y", 1, 0)</f>
        <v>0</v>
      </c>
      <c r="D25" s="146" t="s">
        <v>205</v>
      </c>
      <c r="E25" s="145">
        <f>IF(D25="Y", 1, 0)</f>
        <v>0</v>
      </c>
      <c r="F25" s="179" t="s">
        <v>205</v>
      </c>
      <c r="G25" s="145">
        <f>IF(F25="Y", 1, 0)</f>
        <v>0</v>
      </c>
      <c r="H25" s="98" t="s">
        <v>205</v>
      </c>
      <c r="I25" s="96">
        <f>IF(H25="Y", 1, 0)</f>
        <v>0</v>
      </c>
      <c r="J25" s="166" t="s">
        <v>205</v>
      </c>
      <c r="K25" s="167">
        <f>IF(J25="Y", 1, 0)</f>
        <v>0</v>
      </c>
    </row>
    <row r="26" spans="1:11" x14ac:dyDescent="0.2">
      <c r="A26" s="100" t="s">
        <v>281</v>
      </c>
      <c r="B26" s="144" t="s">
        <v>205</v>
      </c>
      <c r="C26" s="145">
        <f>IF(B26="Y", 1, 0)</f>
        <v>0</v>
      </c>
      <c r="D26" s="146" t="s">
        <v>205</v>
      </c>
      <c r="E26" s="145">
        <f>IF(D26="Y", 1, 0)</f>
        <v>0</v>
      </c>
      <c r="F26" s="179" t="s">
        <v>205</v>
      </c>
      <c r="G26" s="145">
        <f>IF(F26="Y", 1, 0)</f>
        <v>0</v>
      </c>
      <c r="H26" s="98" t="s">
        <v>205</v>
      </c>
      <c r="I26" s="96">
        <f>IF(H26="Y", 1, 0)</f>
        <v>0</v>
      </c>
      <c r="J26" s="166" t="s">
        <v>205</v>
      </c>
      <c r="K26" s="167">
        <f>IF(J26="Y", -1, 0)</f>
        <v>0</v>
      </c>
    </row>
    <row r="27" spans="1:11" x14ac:dyDescent="0.2">
      <c r="A27" s="100" t="s">
        <v>282</v>
      </c>
      <c r="B27" s="144" t="s">
        <v>205</v>
      </c>
      <c r="C27" s="145">
        <f>IF(B27="Y", 1, 0)</f>
        <v>0</v>
      </c>
      <c r="D27" s="146" t="s">
        <v>205</v>
      </c>
      <c r="E27" s="145">
        <f>IF(D27="Y", 1, 0)</f>
        <v>0</v>
      </c>
      <c r="F27" s="179" t="s">
        <v>205</v>
      </c>
      <c r="G27" s="145">
        <f>IF(F27="Y", -1, 0)</f>
        <v>0</v>
      </c>
      <c r="H27" s="98" t="s">
        <v>205</v>
      </c>
      <c r="I27" s="96">
        <f>IF(H27="Y", -1, 0)</f>
        <v>0</v>
      </c>
      <c r="J27" s="166" t="s">
        <v>205</v>
      </c>
      <c r="K27" s="167">
        <f>IF(J27="Y", -1, 0)</f>
        <v>0</v>
      </c>
    </row>
    <row r="28" spans="1:11" x14ac:dyDescent="0.2">
      <c r="A28" s="100" t="s">
        <v>283</v>
      </c>
      <c r="B28" s="144" t="s">
        <v>205</v>
      </c>
      <c r="C28" s="145">
        <f>IF(B28="Y", 1, 0)</f>
        <v>0</v>
      </c>
      <c r="D28" s="146" t="s">
        <v>205</v>
      </c>
      <c r="E28" s="145">
        <f>IF(D28="Y", 1, 0)</f>
        <v>0</v>
      </c>
      <c r="F28" s="179" t="s">
        <v>205</v>
      </c>
      <c r="G28" s="145">
        <f>IF(F28="Y", 1, 0)</f>
        <v>0</v>
      </c>
      <c r="H28" s="98" t="s">
        <v>205</v>
      </c>
      <c r="I28" s="96">
        <f>IF(H28="Y", 1, 0)</f>
        <v>0</v>
      </c>
      <c r="J28" s="166" t="s">
        <v>205</v>
      </c>
      <c r="K28" s="167">
        <f>IF(J28="Y", 1, 0)</f>
        <v>0</v>
      </c>
    </row>
    <row r="29" spans="1:11" x14ac:dyDescent="0.2">
      <c r="A29" s="100" t="s">
        <v>284</v>
      </c>
      <c r="B29" s="144" t="s">
        <v>205</v>
      </c>
      <c r="C29" s="145">
        <f>IF(B29="Y", 2, 0)</f>
        <v>0</v>
      </c>
      <c r="D29" s="146" t="s">
        <v>205</v>
      </c>
      <c r="E29" s="145">
        <f>IF(D29="Y", 2, 0)</f>
        <v>0</v>
      </c>
      <c r="F29" s="179" t="s">
        <v>205</v>
      </c>
      <c r="G29" s="145">
        <f>IF(F29="Y", 2, 0)</f>
        <v>0</v>
      </c>
      <c r="H29" s="98" t="s">
        <v>205</v>
      </c>
      <c r="I29" s="96">
        <f>IF(H29="Y", 2, 0)</f>
        <v>0</v>
      </c>
      <c r="J29" s="166" t="s">
        <v>205</v>
      </c>
      <c r="K29" s="167">
        <f>IF(J29="Y", 2, 0)</f>
        <v>0</v>
      </c>
    </row>
    <row r="30" spans="1:11" x14ac:dyDescent="0.2">
      <c r="A30" s="100" t="s">
        <v>285</v>
      </c>
      <c r="B30" s="144" t="s">
        <v>205</v>
      </c>
      <c r="C30" s="145">
        <f>IF(B30="Y", 2, 0)</f>
        <v>0</v>
      </c>
      <c r="D30" s="146" t="s">
        <v>205</v>
      </c>
      <c r="E30" s="145">
        <f>IF(D30="Y", 2, 0)</f>
        <v>0</v>
      </c>
      <c r="F30" s="179" t="s">
        <v>205</v>
      </c>
      <c r="G30" s="145">
        <f>IF(F30="Y", 1, 0)</f>
        <v>0</v>
      </c>
      <c r="H30" s="98" t="s">
        <v>205</v>
      </c>
      <c r="I30" s="96">
        <f>IF(H30="Y", 1, 0)</f>
        <v>0</v>
      </c>
      <c r="J30" s="166" t="s">
        <v>205</v>
      </c>
      <c r="K30" s="167">
        <f>IF(J30="Y", 2, 0)</f>
        <v>0</v>
      </c>
    </row>
    <row r="31" spans="1:11" x14ac:dyDescent="0.2">
      <c r="A31" s="100" t="s">
        <v>286</v>
      </c>
      <c r="B31" s="144" t="s">
        <v>205</v>
      </c>
      <c r="C31" s="145">
        <f>IF(B31="Y", 1, 0)</f>
        <v>0</v>
      </c>
      <c r="D31" s="146" t="s">
        <v>205</v>
      </c>
      <c r="E31" s="145">
        <f>IF(D31="Y", 2, 0)</f>
        <v>0</v>
      </c>
      <c r="F31" s="179" t="s">
        <v>205</v>
      </c>
      <c r="G31" s="145">
        <f>IF(F31="Y", 2, 0)</f>
        <v>0</v>
      </c>
      <c r="H31" s="98" t="s">
        <v>251</v>
      </c>
      <c r="I31" s="96">
        <f>IF(H31="Y", 2, 0)</f>
        <v>2</v>
      </c>
      <c r="J31" s="166" t="s">
        <v>205</v>
      </c>
      <c r="K31" s="167">
        <f>IF(J31="Y", 1, 0)</f>
        <v>0</v>
      </c>
    </row>
    <row r="32" spans="1:11" ht="13.5" thickBot="1" x14ac:dyDescent="0.25">
      <c r="A32" s="110" t="s">
        <v>287</v>
      </c>
      <c r="B32" s="147" t="s">
        <v>205</v>
      </c>
      <c r="C32" s="148">
        <f>IF(B32="Y", -1, 0)</f>
        <v>0</v>
      </c>
      <c r="D32" s="149" t="s">
        <v>205</v>
      </c>
      <c r="E32" s="148">
        <f>IF(D32="Y", -1, 0)</f>
        <v>0</v>
      </c>
      <c r="F32" s="180" t="s">
        <v>205</v>
      </c>
      <c r="G32" s="148">
        <f>IF(F32="Y", 1, 0)</f>
        <v>0</v>
      </c>
      <c r="H32" s="106" t="s">
        <v>205</v>
      </c>
      <c r="I32" s="104">
        <f>IF(H32="Y", 1, 0)</f>
        <v>0</v>
      </c>
      <c r="J32" s="168" t="s">
        <v>205</v>
      </c>
      <c r="K32" s="169">
        <f>IF(J32="Y", 1, 0)</f>
        <v>0</v>
      </c>
    </row>
    <row r="33" spans="1:11" ht="13.5" thickBot="1" x14ac:dyDescent="0.25">
      <c r="A33" s="87" t="s">
        <v>288</v>
      </c>
      <c r="B33" s="152"/>
      <c r="D33" s="153"/>
      <c r="F33" s="182"/>
      <c r="H33" s="112"/>
      <c r="J33" s="171"/>
    </row>
    <row r="34" spans="1:11" x14ac:dyDescent="0.2">
      <c r="A34" s="113" t="s">
        <v>289</v>
      </c>
      <c r="B34" s="141"/>
      <c r="C34" s="142"/>
      <c r="D34" s="143"/>
      <c r="E34" s="142"/>
      <c r="F34" s="178"/>
      <c r="G34" s="142"/>
      <c r="H34" s="93"/>
      <c r="I34" s="91"/>
      <c r="J34" s="164"/>
      <c r="K34" s="165"/>
    </row>
    <row r="35" spans="1:11" x14ac:dyDescent="0.2">
      <c r="A35" s="101" t="s">
        <v>290</v>
      </c>
      <c r="B35" s="144" t="s">
        <v>205</v>
      </c>
      <c r="C35" s="145">
        <f>IF(B35="Y", 1, 0)</f>
        <v>0</v>
      </c>
      <c r="D35" s="146" t="s">
        <v>205</v>
      </c>
      <c r="E35" s="145">
        <f>IF(D35="Y", 1, 0)</f>
        <v>0</v>
      </c>
      <c r="F35" s="179" t="s">
        <v>205</v>
      </c>
      <c r="G35" s="145">
        <f>IF(F35="Y", 1, 0)</f>
        <v>0</v>
      </c>
      <c r="H35" s="98" t="s">
        <v>205</v>
      </c>
      <c r="I35" s="96">
        <f>IF(H35="Y", 1, 0)</f>
        <v>0</v>
      </c>
      <c r="J35" s="166" t="s">
        <v>205</v>
      </c>
      <c r="K35" s="167">
        <f>IF(J35="Y", -1, 0)</f>
        <v>0</v>
      </c>
    </row>
    <row r="36" spans="1:11" x14ac:dyDescent="0.2">
      <c r="A36" s="101" t="s">
        <v>291</v>
      </c>
      <c r="B36" s="144" t="s">
        <v>205</v>
      </c>
      <c r="C36" s="145">
        <f>IF(B36="Y", 2, 0)</f>
        <v>0</v>
      </c>
      <c r="D36" s="146" t="s">
        <v>205</v>
      </c>
      <c r="E36" s="145">
        <f>IF(D36="Y", 2, 0)</f>
        <v>0</v>
      </c>
      <c r="F36" s="179" t="s">
        <v>205</v>
      </c>
      <c r="G36" s="145">
        <f>IF(F36="Y", 2, 0)</f>
        <v>0</v>
      </c>
      <c r="H36" s="98" t="s">
        <v>205</v>
      </c>
      <c r="I36" s="96">
        <f>IF(H36="Y", 2, 0)</f>
        <v>0</v>
      </c>
      <c r="J36" s="166" t="s">
        <v>205</v>
      </c>
      <c r="K36" s="167">
        <f>IF(J36="Y", -1, 0)</f>
        <v>0</v>
      </c>
    </row>
    <row r="37" spans="1:11" x14ac:dyDescent="0.2">
      <c r="A37" s="101" t="s">
        <v>292</v>
      </c>
      <c r="B37" s="144" t="s">
        <v>205</v>
      </c>
      <c r="C37" s="145">
        <f>IF(B37="Y", 1, 0)</f>
        <v>0</v>
      </c>
      <c r="D37" s="146" t="s">
        <v>205</v>
      </c>
      <c r="E37" s="145">
        <f>IF(D37="Y", 1, 0)</f>
        <v>0</v>
      </c>
      <c r="F37" s="179" t="s">
        <v>205</v>
      </c>
      <c r="G37" s="145">
        <f>IF(F37="Y", 2, 0)</f>
        <v>0</v>
      </c>
      <c r="H37" s="98" t="s">
        <v>205</v>
      </c>
      <c r="I37" s="96">
        <f>IF(H37="Y", 2, 0)</f>
        <v>0</v>
      </c>
      <c r="J37" s="166" t="s">
        <v>205</v>
      </c>
      <c r="K37" s="167">
        <f>IF(J37="Y", 2, 0)</f>
        <v>0</v>
      </c>
    </row>
    <row r="38" spans="1:11" x14ac:dyDescent="0.2">
      <c r="A38" s="101" t="s">
        <v>293</v>
      </c>
      <c r="B38" s="144" t="s">
        <v>205</v>
      </c>
      <c r="C38" s="145">
        <f>IF(B38="Y", 1, 0)</f>
        <v>0</v>
      </c>
      <c r="D38" s="146" t="s">
        <v>205</v>
      </c>
      <c r="E38" s="145">
        <f>IF(D38="Y", 1, 0)</f>
        <v>0</v>
      </c>
      <c r="F38" s="179" t="s">
        <v>205</v>
      </c>
      <c r="G38" s="145">
        <f>IF(F38="Y", 1, 0)</f>
        <v>0</v>
      </c>
      <c r="H38" s="98" t="s">
        <v>205</v>
      </c>
      <c r="I38" s="96">
        <f>IF(H38="Y", 1, 0)</f>
        <v>0</v>
      </c>
      <c r="J38" s="166" t="s">
        <v>205</v>
      </c>
      <c r="K38" s="167">
        <f>IF(J38="Y", 2, 0)</f>
        <v>0</v>
      </c>
    </row>
    <row r="39" spans="1:11" ht="13.5" thickBot="1" x14ac:dyDescent="0.25">
      <c r="A39" s="114" t="s">
        <v>294</v>
      </c>
      <c r="B39" s="154" t="s">
        <v>205</v>
      </c>
      <c r="C39" s="155">
        <f>IF(B39="Y", -1, 0)</f>
        <v>0</v>
      </c>
      <c r="D39" s="156" t="s">
        <v>205</v>
      </c>
      <c r="E39" s="155">
        <f>IF(D39="Y", -1, 0)</f>
        <v>0</v>
      </c>
      <c r="F39" s="183" t="s">
        <v>205</v>
      </c>
      <c r="G39" s="155">
        <f>IF(F39="Y", -1, 0)</f>
        <v>0</v>
      </c>
      <c r="H39" s="117" t="s">
        <v>251</v>
      </c>
      <c r="I39" s="115">
        <f>IF(H39="Y", -1, 0)</f>
        <v>-1</v>
      </c>
      <c r="J39" s="172" t="s">
        <v>205</v>
      </c>
      <c r="K39" s="173">
        <f>IF(J39="Y", 1, 0)</f>
        <v>0</v>
      </c>
    </row>
    <row r="40" spans="1:11" ht="13.5" thickTop="1" x14ac:dyDescent="0.2">
      <c r="A40" s="118" t="s">
        <v>295</v>
      </c>
      <c r="B40" s="157" t="s">
        <v>205</v>
      </c>
      <c r="C40" s="158">
        <f>IF(B40="Y", 1, 0)</f>
        <v>0</v>
      </c>
      <c r="D40" s="159" t="s">
        <v>205</v>
      </c>
      <c r="E40" s="158">
        <f>IF(D40="Y", 1, 0)</f>
        <v>0</v>
      </c>
      <c r="F40" s="184" t="s">
        <v>205</v>
      </c>
      <c r="G40" s="158">
        <f>IF(F40="Y", 1, 0)</f>
        <v>0</v>
      </c>
      <c r="H40" s="121" t="s">
        <v>205</v>
      </c>
      <c r="I40" s="119">
        <f>IF(H40="Y", 1, 0)</f>
        <v>0</v>
      </c>
      <c r="J40" s="174" t="s">
        <v>205</v>
      </c>
      <c r="K40" s="175">
        <f>IF(J40="Y", 2, 0)</f>
        <v>0</v>
      </c>
    </row>
    <row r="41" spans="1:11" ht="13.5" thickBot="1" x14ac:dyDescent="0.25">
      <c r="A41" s="122" t="s">
        <v>296</v>
      </c>
      <c r="B41" s="147" t="s">
        <v>205</v>
      </c>
      <c r="C41" s="148">
        <f>IF(B41="Y", -1, 0)</f>
        <v>0</v>
      </c>
      <c r="D41" s="149" t="s">
        <v>205</v>
      </c>
      <c r="E41" s="148">
        <f>IF(D41="Y", -1, 0)</f>
        <v>0</v>
      </c>
      <c r="F41" s="180" t="s">
        <v>205</v>
      </c>
      <c r="G41" s="148">
        <f>IF(F41="Y", 1, 0)</f>
        <v>0</v>
      </c>
      <c r="H41" s="106" t="s">
        <v>205</v>
      </c>
      <c r="I41" s="104">
        <f>IF(H41="Y", 1, 0)</f>
        <v>0</v>
      </c>
      <c r="J41" s="168" t="s">
        <v>205</v>
      </c>
      <c r="K41" s="169">
        <f>IF(J41="Y", 2, 0)</f>
        <v>0</v>
      </c>
    </row>
    <row r="42" spans="1:11" ht="13.5" thickBot="1" x14ac:dyDescent="0.25">
      <c r="A42" s="87" t="s">
        <v>297</v>
      </c>
      <c r="B42" s="150"/>
      <c r="D42" s="151"/>
      <c r="F42" s="181"/>
      <c r="H42" s="109"/>
      <c r="J42" s="170"/>
    </row>
    <row r="43" spans="1:11" x14ac:dyDescent="0.2">
      <c r="A43" s="113" t="s">
        <v>298</v>
      </c>
      <c r="B43" s="141" t="s">
        <v>205</v>
      </c>
      <c r="C43" s="142">
        <f>IF(B43="Y", 2, 0)</f>
        <v>0</v>
      </c>
      <c r="D43" s="143" t="s">
        <v>205</v>
      </c>
      <c r="E43" s="142">
        <f>IF(D43="Y", 1, 0)</f>
        <v>0</v>
      </c>
      <c r="F43" s="178" t="s">
        <v>205</v>
      </c>
      <c r="G43" s="142">
        <f>IF(F43="Y", 2, 0)</f>
        <v>0</v>
      </c>
      <c r="H43" s="93" t="s">
        <v>205</v>
      </c>
      <c r="I43" s="91">
        <f>IF(H43="Y", 1, 0)</f>
        <v>0</v>
      </c>
      <c r="J43" s="164" t="s">
        <v>205</v>
      </c>
      <c r="K43" s="165">
        <f>IF(J43="Y", 1, 0)</f>
        <v>0</v>
      </c>
    </row>
    <row r="44" spans="1:11" x14ac:dyDescent="0.2">
      <c r="A44" s="102" t="s">
        <v>299</v>
      </c>
      <c r="B44" s="144" t="s">
        <v>205</v>
      </c>
      <c r="C44" s="145">
        <f>IF(B44="Y", 2, 0)</f>
        <v>0</v>
      </c>
      <c r="D44" s="146" t="s">
        <v>205</v>
      </c>
      <c r="E44" s="145">
        <f>IF(D44="Y", 2, 0)</f>
        <v>0</v>
      </c>
      <c r="F44" s="179" t="s">
        <v>205</v>
      </c>
      <c r="G44" s="145">
        <f>IF(F44="Y", 2, 0)</f>
        <v>0</v>
      </c>
      <c r="H44" s="98" t="s">
        <v>205</v>
      </c>
      <c r="I44" s="96">
        <f>IF(H44="Y", 2, 0)</f>
        <v>0</v>
      </c>
      <c r="J44" s="166" t="s">
        <v>205</v>
      </c>
      <c r="K44" s="167">
        <f>IF(J44="Y", 2, 0)</f>
        <v>0</v>
      </c>
    </row>
    <row r="45" spans="1:11" x14ac:dyDescent="0.2">
      <c r="A45" s="102" t="s">
        <v>295</v>
      </c>
      <c r="B45" s="144" t="s">
        <v>205</v>
      </c>
      <c r="C45" s="145">
        <f>IF(B45="Y", 1, 0)</f>
        <v>0</v>
      </c>
      <c r="D45" s="146" t="s">
        <v>205</v>
      </c>
      <c r="E45" s="145">
        <f>IF(D45="Y", 1, 0)</f>
        <v>0</v>
      </c>
      <c r="F45" s="179" t="s">
        <v>205</v>
      </c>
      <c r="G45" s="145">
        <f>IF(F45="Y", 1, 0)</f>
        <v>0</v>
      </c>
      <c r="H45" s="98" t="s">
        <v>205</v>
      </c>
      <c r="I45" s="96">
        <f>IF(H45="Y", 1, 0)</f>
        <v>0</v>
      </c>
      <c r="J45" s="166" t="s">
        <v>205</v>
      </c>
      <c r="K45" s="167">
        <f>IF(J45="Y", 2, 0)</f>
        <v>0</v>
      </c>
    </row>
    <row r="46" spans="1:11" x14ac:dyDescent="0.2">
      <c r="A46" s="102" t="s">
        <v>300</v>
      </c>
      <c r="B46" s="144" t="s">
        <v>205</v>
      </c>
      <c r="C46" s="145">
        <f>IF(B46="Y", -1, 0)</f>
        <v>0</v>
      </c>
      <c r="D46" s="146" t="s">
        <v>205</v>
      </c>
      <c r="E46" s="145">
        <f>IF(D46="Y", -1, 0)</f>
        <v>0</v>
      </c>
      <c r="F46" s="179" t="s">
        <v>205</v>
      </c>
      <c r="G46" s="145">
        <f>IF(F46="Y", 1, 0)</f>
        <v>0</v>
      </c>
      <c r="H46" s="98" t="s">
        <v>205</v>
      </c>
      <c r="I46" s="96">
        <f>IF(H46="Y", 1, 0)</f>
        <v>0</v>
      </c>
      <c r="J46" s="166" t="s">
        <v>205</v>
      </c>
      <c r="K46" s="167">
        <f>IF(J46="Y", 2, 0)</f>
        <v>0</v>
      </c>
    </row>
    <row r="47" spans="1:11" x14ac:dyDescent="0.2">
      <c r="A47" s="102" t="s">
        <v>301</v>
      </c>
      <c r="B47" s="144" t="s">
        <v>205</v>
      </c>
      <c r="C47" s="145">
        <f>IF(B47="Y", 2, 0)</f>
        <v>0</v>
      </c>
      <c r="D47" s="146" t="s">
        <v>205</v>
      </c>
      <c r="E47" s="145">
        <f>IF(D47="Y", 2, 0)</f>
        <v>0</v>
      </c>
      <c r="F47" s="179" t="s">
        <v>205</v>
      </c>
      <c r="G47" s="145">
        <f>IF(F47="Y", 2, 0)</f>
        <v>0</v>
      </c>
      <c r="H47" s="98" t="s">
        <v>205</v>
      </c>
      <c r="I47" s="96">
        <f>IF(H47="Y", 2, 0)</f>
        <v>0</v>
      </c>
      <c r="J47" s="166" t="s">
        <v>205</v>
      </c>
      <c r="K47" s="167">
        <f>IF(J47="Y", -1, 0)</f>
        <v>0</v>
      </c>
    </row>
    <row r="48" spans="1:11" x14ac:dyDescent="0.2">
      <c r="A48" s="102" t="s">
        <v>302</v>
      </c>
      <c r="B48" s="144" t="s">
        <v>205</v>
      </c>
      <c r="C48" s="145">
        <f>IF(B48="Y", 1, 0)</f>
        <v>0</v>
      </c>
      <c r="D48" s="146" t="s">
        <v>205</v>
      </c>
      <c r="E48" s="145">
        <f>IF(D48="Y", -1, 0)</f>
        <v>0</v>
      </c>
      <c r="F48" s="179" t="s">
        <v>205</v>
      </c>
      <c r="G48" s="145">
        <f>IF(F48="Y", 1, 0)</f>
        <v>0</v>
      </c>
      <c r="H48" s="98" t="s">
        <v>205</v>
      </c>
      <c r="I48" s="96">
        <f>IF(H48="Y", -1, 0)</f>
        <v>0</v>
      </c>
      <c r="J48" s="166" t="s">
        <v>205</v>
      </c>
      <c r="K48" s="167">
        <f>IF(J48="Y", 1, 0)</f>
        <v>0</v>
      </c>
    </row>
    <row r="49" spans="1:11" x14ac:dyDescent="0.2">
      <c r="A49" s="102" t="s">
        <v>303</v>
      </c>
      <c r="B49" s="144" t="s">
        <v>205</v>
      </c>
      <c r="C49" s="145">
        <f>IF(B49="Y", 2, 0)</f>
        <v>0</v>
      </c>
      <c r="D49" s="146" t="s">
        <v>205</v>
      </c>
      <c r="E49" s="145">
        <f>IF(D49="Y", 2, 0)</f>
        <v>0</v>
      </c>
      <c r="F49" s="179" t="s">
        <v>205</v>
      </c>
      <c r="G49" s="145">
        <f>IF(F49="Y", 2, 0)</f>
        <v>0</v>
      </c>
      <c r="H49" s="98" t="s">
        <v>205</v>
      </c>
      <c r="I49" s="96">
        <f>IF(H49="Y", 2, 0)</f>
        <v>0</v>
      </c>
      <c r="J49" s="166" t="s">
        <v>205</v>
      </c>
      <c r="K49" s="167">
        <f>IF(J49="Y", -1, 0)</f>
        <v>0</v>
      </c>
    </row>
    <row r="50" spans="1:11" x14ac:dyDescent="0.2">
      <c r="A50" s="102" t="s">
        <v>304</v>
      </c>
      <c r="B50" s="144" t="s">
        <v>205</v>
      </c>
      <c r="C50" s="145">
        <f>IF(B50="Y", -1, 0)</f>
        <v>0</v>
      </c>
      <c r="D50" s="146" t="s">
        <v>205</v>
      </c>
      <c r="E50" s="145">
        <f>IF(D50="Y", -1, 0)</f>
        <v>0</v>
      </c>
      <c r="F50" s="179" t="s">
        <v>205</v>
      </c>
      <c r="G50" s="145">
        <f>IF(F50="Y", -1, 0)</f>
        <v>0</v>
      </c>
      <c r="H50" s="98" t="s">
        <v>205</v>
      </c>
      <c r="I50" s="96">
        <f>IF(H50="Y", -1, 0)</f>
        <v>0</v>
      </c>
      <c r="J50" s="166" t="s">
        <v>205</v>
      </c>
      <c r="K50" s="167">
        <f>IF(J50="Y", 1, 0)</f>
        <v>0</v>
      </c>
    </row>
    <row r="51" spans="1:11" ht="13.5" thickBot="1" x14ac:dyDescent="0.25">
      <c r="A51" s="122" t="s">
        <v>305</v>
      </c>
      <c r="B51" s="147" t="s">
        <v>205</v>
      </c>
      <c r="C51" s="148">
        <f>IF(B51="Y", 1, 0)</f>
        <v>0</v>
      </c>
      <c r="D51" s="149" t="s">
        <v>205</v>
      </c>
      <c r="E51" s="148">
        <f>IF(D51="Y", 2, 0)</f>
        <v>0</v>
      </c>
      <c r="F51" s="180" t="s">
        <v>205</v>
      </c>
      <c r="G51" s="148">
        <f>IF(F51="Y", 1, 0)</f>
        <v>0</v>
      </c>
      <c r="H51" s="106" t="s">
        <v>205</v>
      </c>
      <c r="I51" s="104">
        <f>IF(H51="Y", 2, 0)</f>
        <v>0</v>
      </c>
      <c r="J51" s="168" t="s">
        <v>205</v>
      </c>
      <c r="K51" s="169">
        <f>IF(J51="Y", 1, 0)</f>
        <v>0</v>
      </c>
    </row>
    <row r="52" spans="1:11" ht="13.5" thickBot="1" x14ac:dyDescent="0.25">
      <c r="A52" s="87" t="s">
        <v>306</v>
      </c>
      <c r="B52" s="150"/>
      <c r="D52" s="151"/>
      <c r="F52" s="181"/>
      <c r="H52" s="109"/>
      <c r="J52" s="170"/>
    </row>
    <row r="53" spans="1:11" x14ac:dyDescent="0.2">
      <c r="A53" s="113" t="s">
        <v>307</v>
      </c>
      <c r="B53" s="141" t="s">
        <v>205</v>
      </c>
      <c r="C53" s="142">
        <f>IF(B53="Y", 2, 0)</f>
        <v>0</v>
      </c>
      <c r="D53" s="143" t="s">
        <v>205</v>
      </c>
      <c r="E53" s="142">
        <f t="shared" ref="E53:E58" si="14">IF(D53="Y", 1, 0)</f>
        <v>0</v>
      </c>
      <c r="F53" s="178" t="s">
        <v>205</v>
      </c>
      <c r="G53" s="142">
        <f>IF(F53="Y", 2, 0)</f>
        <v>0</v>
      </c>
      <c r="H53" s="93" t="s">
        <v>205</v>
      </c>
      <c r="I53" s="91">
        <f>IF(H53="Y", 2, 0)</f>
        <v>0</v>
      </c>
      <c r="J53" s="164" t="s">
        <v>205</v>
      </c>
      <c r="K53" s="165">
        <f>IF(J53="Y", 1, 0)</f>
        <v>0</v>
      </c>
    </row>
    <row r="54" spans="1:11" x14ac:dyDescent="0.2">
      <c r="A54" s="102" t="s">
        <v>308</v>
      </c>
      <c r="B54" s="144" t="s">
        <v>205</v>
      </c>
      <c r="C54" s="145">
        <f>IF(B54="Y", 2, 0)</f>
        <v>0</v>
      </c>
      <c r="D54" s="146" t="s">
        <v>205</v>
      </c>
      <c r="E54" s="145">
        <f t="shared" si="14"/>
        <v>0</v>
      </c>
      <c r="F54" s="179" t="s">
        <v>205</v>
      </c>
      <c r="G54" s="145">
        <f>IF(F54="Y", 2, 0)</f>
        <v>0</v>
      </c>
      <c r="H54" s="98" t="s">
        <v>205</v>
      </c>
      <c r="I54" s="96">
        <f>IF(H54="Y", 1, 0)</f>
        <v>0</v>
      </c>
      <c r="J54" s="166" t="s">
        <v>205</v>
      </c>
      <c r="K54" s="167">
        <f>IF(J54="Y", 1, 0)</f>
        <v>0</v>
      </c>
    </row>
    <row r="55" spans="1:11" x14ac:dyDescent="0.2">
      <c r="A55" s="102" t="s">
        <v>309</v>
      </c>
      <c r="B55" s="144" t="s">
        <v>205</v>
      </c>
      <c r="C55" s="145">
        <f>IF(B55="Y", 2, 0)</f>
        <v>0</v>
      </c>
      <c r="D55" s="146" t="s">
        <v>205</v>
      </c>
      <c r="E55" s="145">
        <f t="shared" si="14"/>
        <v>0</v>
      </c>
      <c r="F55" s="179" t="s">
        <v>205</v>
      </c>
      <c r="G55" s="145">
        <f>IF(F55="Y", 2, 0)</f>
        <v>0</v>
      </c>
      <c r="H55" s="98" t="s">
        <v>205</v>
      </c>
      <c r="I55" s="96">
        <f>IF(H55="Y", 2, 0)</f>
        <v>0</v>
      </c>
      <c r="J55" s="166" t="s">
        <v>205</v>
      </c>
      <c r="K55" s="167">
        <f>IF(J55="Y", 2, 0)</f>
        <v>0</v>
      </c>
    </row>
    <row r="56" spans="1:11" x14ac:dyDescent="0.2">
      <c r="A56" s="102" t="s">
        <v>310</v>
      </c>
      <c r="B56" s="144" t="s">
        <v>205</v>
      </c>
      <c r="C56" s="145">
        <f>IF(B56="Y", 2, 0)</f>
        <v>0</v>
      </c>
      <c r="D56" s="146" t="s">
        <v>205</v>
      </c>
      <c r="E56" s="145">
        <f t="shared" si="14"/>
        <v>0</v>
      </c>
      <c r="F56" s="179" t="s">
        <v>205</v>
      </c>
      <c r="G56" s="145">
        <f>IF(F56="Y", 2, 0)</f>
        <v>0</v>
      </c>
      <c r="H56" s="98" t="s">
        <v>205</v>
      </c>
      <c r="I56" s="96">
        <f>IF(H56="Y", 1, 0)</f>
        <v>0</v>
      </c>
      <c r="J56" s="166" t="s">
        <v>205</v>
      </c>
      <c r="K56" s="167">
        <f>IF(J56="Y", -1, 0)</f>
        <v>0</v>
      </c>
    </row>
    <row r="57" spans="1:11" x14ac:dyDescent="0.2">
      <c r="A57" s="102" t="s">
        <v>311</v>
      </c>
      <c r="B57" s="144" t="s">
        <v>205</v>
      </c>
      <c r="C57" s="145">
        <f>IF(B57="Y", 2, 0)</f>
        <v>0</v>
      </c>
      <c r="D57" s="146" t="s">
        <v>205</v>
      </c>
      <c r="E57" s="145">
        <f t="shared" si="14"/>
        <v>0</v>
      </c>
      <c r="F57" s="179" t="s">
        <v>205</v>
      </c>
      <c r="G57" s="145">
        <f>IF(F57="Y", 2, 0)</f>
        <v>0</v>
      </c>
      <c r="H57" s="98" t="s">
        <v>205</v>
      </c>
      <c r="I57" s="96">
        <f>IF(H57="Y", 1, 0)</f>
        <v>0</v>
      </c>
      <c r="J57" s="166" t="s">
        <v>205</v>
      </c>
      <c r="K57" s="167">
        <f>IF(J57="Y", 1, 0)</f>
        <v>0</v>
      </c>
    </row>
    <row r="58" spans="1:11" x14ac:dyDescent="0.2">
      <c r="A58" s="102" t="s">
        <v>312</v>
      </c>
      <c r="B58" s="144" t="s">
        <v>205</v>
      </c>
      <c r="C58" s="145">
        <f>IF(B58="Y", 1, 0)</f>
        <v>0</v>
      </c>
      <c r="D58" s="146" t="s">
        <v>205</v>
      </c>
      <c r="E58" s="145">
        <f t="shared" si="14"/>
        <v>0</v>
      </c>
      <c r="F58" s="179" t="s">
        <v>205</v>
      </c>
      <c r="G58" s="145">
        <f>IF(F58="Y", 1, 0)</f>
        <v>0</v>
      </c>
      <c r="H58" s="98" t="s">
        <v>205</v>
      </c>
      <c r="I58" s="96">
        <f>IF(H58="Y", 1, 0)</f>
        <v>0</v>
      </c>
      <c r="J58" s="166" t="s">
        <v>205</v>
      </c>
      <c r="K58" s="167">
        <f>IF(J58="Y", 2, 0)</f>
        <v>0</v>
      </c>
    </row>
    <row r="59" spans="1:11" ht="13.5" thickBot="1" x14ac:dyDescent="0.25">
      <c r="A59" s="122" t="s">
        <v>313</v>
      </c>
      <c r="B59" s="147" t="s">
        <v>205</v>
      </c>
      <c r="C59" s="148">
        <f>IF(B59="Y", -1, 0)</f>
        <v>0</v>
      </c>
      <c r="D59" s="149" t="s">
        <v>205</v>
      </c>
      <c r="E59" s="148">
        <f>IF(D59="Y", -1, 0)</f>
        <v>0</v>
      </c>
      <c r="F59" s="180" t="s">
        <v>205</v>
      </c>
      <c r="G59" s="148">
        <f>IF(F59="Y", -1, 0)</f>
        <v>0</v>
      </c>
      <c r="H59" s="106" t="s">
        <v>205</v>
      </c>
      <c r="I59" s="104">
        <f>IF(H59="Y", -1, 0)</f>
        <v>0</v>
      </c>
      <c r="J59" s="168" t="s">
        <v>205</v>
      </c>
      <c r="K59" s="169">
        <f>IF(J59="Y", 1, 0)</f>
        <v>0</v>
      </c>
    </row>
    <row r="60" spans="1:11" ht="13.5" thickBot="1" x14ac:dyDescent="0.25">
      <c r="A60" s="87" t="s">
        <v>314</v>
      </c>
      <c r="B60" s="150"/>
      <c r="D60" s="151"/>
      <c r="F60" s="181"/>
      <c r="H60" s="109"/>
      <c r="J60" s="170"/>
    </row>
    <row r="61" spans="1:11" x14ac:dyDescent="0.2">
      <c r="A61" s="123" t="s">
        <v>315</v>
      </c>
      <c r="B61" s="141" t="s">
        <v>205</v>
      </c>
      <c r="C61" s="142">
        <f>IF(B61="Y", 2, 0)</f>
        <v>0</v>
      </c>
      <c r="D61" s="143" t="s">
        <v>205</v>
      </c>
      <c r="E61" s="142">
        <f>IF(D61="Y", 1, 0)</f>
        <v>0</v>
      </c>
      <c r="F61" s="178" t="s">
        <v>205</v>
      </c>
      <c r="G61" s="142">
        <f>IF(F61="Y", 2, 0)</f>
        <v>0</v>
      </c>
      <c r="H61" s="93" t="s">
        <v>205</v>
      </c>
      <c r="I61" s="91">
        <f>IF(H61="Y", 1, 0)</f>
        <v>0</v>
      </c>
      <c r="J61" s="164" t="s">
        <v>205</v>
      </c>
      <c r="K61" s="165">
        <f>IF(J61="Y", 1, 0)</f>
        <v>0</v>
      </c>
    </row>
    <row r="62" spans="1:11" x14ac:dyDescent="0.2">
      <c r="A62" s="102" t="s">
        <v>276</v>
      </c>
      <c r="B62" s="144" t="s">
        <v>205</v>
      </c>
      <c r="C62" s="145">
        <f>IF(B62="Y", 2, 0)</f>
        <v>0</v>
      </c>
      <c r="D62" s="146" t="s">
        <v>205</v>
      </c>
      <c r="E62" s="145">
        <f>IF(D62="Y", 2, 0)</f>
        <v>0</v>
      </c>
      <c r="F62" s="179" t="s">
        <v>205</v>
      </c>
      <c r="G62" s="145">
        <f>IF(F62="Y", 2, 0)</f>
        <v>0</v>
      </c>
      <c r="H62" s="98" t="s">
        <v>205</v>
      </c>
      <c r="I62" s="96">
        <f>IF(H62="Y", 2, 0)</f>
        <v>0</v>
      </c>
      <c r="J62" s="166" t="s">
        <v>205</v>
      </c>
      <c r="K62" s="167">
        <f>IF(J62="Y", 1, 0)</f>
        <v>0</v>
      </c>
    </row>
    <row r="63" spans="1:11" x14ac:dyDescent="0.2">
      <c r="A63" s="102" t="s">
        <v>316</v>
      </c>
      <c r="B63" s="144" t="s">
        <v>205</v>
      </c>
      <c r="C63" s="145">
        <f>IF(B63="Y", 1, 0)</f>
        <v>0</v>
      </c>
      <c r="D63" s="146" t="s">
        <v>205</v>
      </c>
      <c r="E63" s="145">
        <f>IF(D63="Y", 1, 0)</f>
        <v>0</v>
      </c>
      <c r="F63" s="179" t="s">
        <v>205</v>
      </c>
      <c r="G63" s="145">
        <f>IF(F63="Y", 1, 0)</f>
        <v>0</v>
      </c>
      <c r="H63" s="98" t="s">
        <v>205</v>
      </c>
      <c r="I63" s="96">
        <f>IF(H63="Y", 1, 0)</f>
        <v>0</v>
      </c>
      <c r="J63" s="166" t="s">
        <v>205</v>
      </c>
      <c r="K63" s="167">
        <f>IF(J63="Y", 1, 0)</f>
        <v>0</v>
      </c>
    </row>
    <row r="64" spans="1:11" x14ac:dyDescent="0.2">
      <c r="A64" s="102" t="s">
        <v>317</v>
      </c>
      <c r="B64" s="144" t="s">
        <v>205</v>
      </c>
      <c r="C64" s="145">
        <f>IF(B64="Y", 2, 0)</f>
        <v>0</v>
      </c>
      <c r="D64" s="146" t="s">
        <v>205</v>
      </c>
      <c r="E64" s="145">
        <f>IF(D64="Y", 2, 0)</f>
        <v>0</v>
      </c>
      <c r="F64" s="179" t="s">
        <v>205</v>
      </c>
      <c r="G64" s="145">
        <f>IF(F64="Y", 2, 0)</f>
        <v>0</v>
      </c>
      <c r="H64" s="98" t="s">
        <v>205</v>
      </c>
      <c r="I64" s="96">
        <f>IF(H64="Y", 2, 0)</f>
        <v>0</v>
      </c>
      <c r="J64" s="166" t="s">
        <v>205</v>
      </c>
      <c r="K64" s="167">
        <f>IF(J64="Y", -1, 0)</f>
        <v>0</v>
      </c>
    </row>
    <row r="65" spans="1:14" x14ac:dyDescent="0.2">
      <c r="A65" s="102" t="s">
        <v>305</v>
      </c>
      <c r="B65" s="144" t="s">
        <v>205</v>
      </c>
      <c r="C65" s="145">
        <f>IF(B65="Y", 1, 0)</f>
        <v>0</v>
      </c>
      <c r="D65" s="146" t="s">
        <v>205</v>
      </c>
      <c r="E65" s="145">
        <f>IF(D65="Y", 2, 0)</f>
        <v>0</v>
      </c>
      <c r="F65" s="179" t="s">
        <v>205</v>
      </c>
      <c r="G65" s="145">
        <f>IF(F65="Y", 1, 0)</f>
        <v>0</v>
      </c>
      <c r="H65" s="98" t="s">
        <v>205</v>
      </c>
      <c r="I65" s="96">
        <f>IF(H65="Y", 2, 0)</f>
        <v>0</v>
      </c>
      <c r="J65" s="166" t="s">
        <v>205</v>
      </c>
      <c r="K65" s="167">
        <f>IF(J65="Y", 1, 0)</f>
        <v>0</v>
      </c>
    </row>
    <row r="66" spans="1:14" x14ac:dyDescent="0.2">
      <c r="A66" s="102" t="s">
        <v>318</v>
      </c>
      <c r="B66" s="144" t="s">
        <v>205</v>
      </c>
      <c r="C66" s="145">
        <f>IF(B66="Y", 2, 0)</f>
        <v>0</v>
      </c>
      <c r="D66" s="146" t="s">
        <v>205</v>
      </c>
      <c r="E66" s="145">
        <f>IF(D66="Y", 1, 0)</f>
        <v>0</v>
      </c>
      <c r="F66" s="179" t="s">
        <v>205</v>
      </c>
      <c r="G66" s="145">
        <f>IF(F66="Y", 2, 0)</f>
        <v>0</v>
      </c>
      <c r="H66" s="98" t="s">
        <v>205</v>
      </c>
      <c r="I66" s="96">
        <f>IF(H66="Y", 1, 0)</f>
        <v>0</v>
      </c>
      <c r="J66" s="166" t="s">
        <v>205</v>
      </c>
      <c r="K66" s="167">
        <f>IF(J66="Y", 1, 0)</f>
        <v>0</v>
      </c>
    </row>
    <row r="67" spans="1:14" x14ac:dyDescent="0.2">
      <c r="A67" s="102" t="s">
        <v>319</v>
      </c>
      <c r="B67" s="144" t="s">
        <v>205</v>
      </c>
      <c r="C67" s="145">
        <f>IF(B67="Y", 2, 0)</f>
        <v>0</v>
      </c>
      <c r="D67" s="146" t="s">
        <v>205</v>
      </c>
      <c r="E67" s="145">
        <f>IF(D67="Y", 2, 0)</f>
        <v>0</v>
      </c>
      <c r="F67" s="179" t="s">
        <v>205</v>
      </c>
      <c r="G67" s="145">
        <f>IF(F67="Y", 2, 0)</f>
        <v>0</v>
      </c>
      <c r="H67" s="98" t="s">
        <v>205</v>
      </c>
      <c r="I67" s="96">
        <f>IF(H67="Y", 2, 0)</f>
        <v>0</v>
      </c>
      <c r="J67" s="166" t="s">
        <v>205</v>
      </c>
      <c r="K67" s="167">
        <f>IF(J67="Y", -1, 0)</f>
        <v>0</v>
      </c>
    </row>
    <row r="68" spans="1:14" x14ac:dyDescent="0.2">
      <c r="A68" s="102" t="s">
        <v>320</v>
      </c>
      <c r="B68" s="144" t="s">
        <v>205</v>
      </c>
      <c r="C68" s="145">
        <f>IF(B68="Y", 2, 0)</f>
        <v>0</v>
      </c>
      <c r="D68" s="146" t="s">
        <v>205</v>
      </c>
      <c r="E68" s="145">
        <f>IF(D68="Y", 2, 0)</f>
        <v>0</v>
      </c>
      <c r="F68" s="179" t="s">
        <v>205</v>
      </c>
      <c r="G68" s="145">
        <f>IF(F68="Y", 2, 0)</f>
        <v>0</v>
      </c>
      <c r="H68" s="98" t="s">
        <v>205</v>
      </c>
      <c r="I68" s="96">
        <f>IF(H68="Y", 2, 0)</f>
        <v>0</v>
      </c>
      <c r="J68" s="166" t="s">
        <v>205</v>
      </c>
      <c r="K68" s="167">
        <f>IF(J68="Y", 1, 0)</f>
        <v>0</v>
      </c>
    </row>
    <row r="69" spans="1:14" x14ac:dyDescent="0.2">
      <c r="A69" s="102" t="s">
        <v>321</v>
      </c>
      <c r="B69" s="144" t="s">
        <v>205</v>
      </c>
      <c r="C69" s="145">
        <f>IF(B69="Y", 2, 0)</f>
        <v>0</v>
      </c>
      <c r="D69" s="146" t="s">
        <v>205</v>
      </c>
      <c r="E69" s="145">
        <f>IF(D69="Y", 2, 0)</f>
        <v>0</v>
      </c>
      <c r="F69" s="179" t="s">
        <v>205</v>
      </c>
      <c r="G69" s="145">
        <f>IF(F69="Y", 1, 0)</f>
        <v>0</v>
      </c>
      <c r="H69" s="98" t="s">
        <v>205</v>
      </c>
      <c r="I69" s="96">
        <f>IF(H69="Y", 1, 0)</f>
        <v>0</v>
      </c>
      <c r="J69" s="166" t="s">
        <v>205</v>
      </c>
      <c r="K69" s="167">
        <f>IF(J69="Y", 1, 0)</f>
        <v>0</v>
      </c>
    </row>
    <row r="70" spans="1:14" x14ac:dyDescent="0.2">
      <c r="A70" s="102" t="s">
        <v>322</v>
      </c>
      <c r="B70" s="144" t="s">
        <v>205</v>
      </c>
      <c r="C70" s="145">
        <f>IF(B70="Y", 2, 0)</f>
        <v>0</v>
      </c>
      <c r="D70" s="146" t="s">
        <v>205</v>
      </c>
      <c r="E70" s="145">
        <f>IF(D70="Y", 2, 0)</f>
        <v>0</v>
      </c>
      <c r="F70" s="179" t="s">
        <v>205</v>
      </c>
      <c r="G70" s="145">
        <f>IF(F70="Y", 2, 0)</f>
        <v>0</v>
      </c>
      <c r="H70" s="98" t="s">
        <v>205</v>
      </c>
      <c r="I70" s="96">
        <f>IF(H70="Y", 2, 0)</f>
        <v>0</v>
      </c>
      <c r="J70" s="166" t="s">
        <v>205</v>
      </c>
      <c r="K70" s="167">
        <f t="shared" ref="K70:K71" si="15">IF(J70="Y", 1, 0)</f>
        <v>0</v>
      </c>
    </row>
    <row r="71" spans="1:14" x14ac:dyDescent="0.2">
      <c r="A71" s="102" t="s">
        <v>323</v>
      </c>
      <c r="B71" s="144" t="s">
        <v>205</v>
      </c>
      <c r="C71" s="145">
        <f>IF(B71="Y", 1, 0)</f>
        <v>0</v>
      </c>
      <c r="D71" s="146" t="s">
        <v>205</v>
      </c>
      <c r="E71" s="145">
        <f>IF(D71="Y", 2, 0)</f>
        <v>0</v>
      </c>
      <c r="F71" s="179" t="s">
        <v>205</v>
      </c>
      <c r="G71" s="145">
        <f>IF(F71="Y", 1, 0)</f>
        <v>0</v>
      </c>
      <c r="H71" s="98" t="s">
        <v>205</v>
      </c>
      <c r="I71" s="96">
        <f>IF(H71="Y", 2, 0)</f>
        <v>0</v>
      </c>
      <c r="J71" s="166" t="s">
        <v>205</v>
      </c>
      <c r="K71" s="167">
        <f t="shared" si="15"/>
        <v>0</v>
      </c>
    </row>
    <row r="72" spans="1:14" x14ac:dyDescent="0.2">
      <c r="A72" s="102" t="s">
        <v>324</v>
      </c>
      <c r="B72" s="144" t="s">
        <v>205</v>
      </c>
      <c r="C72" s="145">
        <f>IF(B72="Y", -1, 0)</f>
        <v>0</v>
      </c>
      <c r="D72" s="146" t="s">
        <v>205</v>
      </c>
      <c r="E72" s="145">
        <f>IF(D72="Y", -1, 0)</f>
        <v>0</v>
      </c>
      <c r="F72" s="179" t="s">
        <v>205</v>
      </c>
      <c r="G72" s="145">
        <f>IF(F72="Y", -1, 0)</f>
        <v>0</v>
      </c>
      <c r="H72" s="98" t="s">
        <v>205</v>
      </c>
      <c r="I72" s="96">
        <f>IF(H72="Y", -1, 0)</f>
        <v>0</v>
      </c>
      <c r="J72" s="166" t="s">
        <v>205</v>
      </c>
      <c r="K72" s="167">
        <f>IF(J72="Y", -1, 0)</f>
        <v>0</v>
      </c>
      <c r="N72" s="88"/>
    </row>
    <row r="73" spans="1:14" x14ac:dyDescent="0.2">
      <c r="A73" s="102" t="s">
        <v>325</v>
      </c>
      <c r="B73" s="144" t="s">
        <v>205</v>
      </c>
      <c r="C73" s="145">
        <f>IF(B73="Y", -1, 0)</f>
        <v>0</v>
      </c>
      <c r="D73" s="146" t="s">
        <v>205</v>
      </c>
      <c r="E73" s="145">
        <f>IF(D73="Y", -1, 0)</f>
        <v>0</v>
      </c>
      <c r="F73" s="179" t="s">
        <v>205</v>
      </c>
      <c r="G73" s="145">
        <f>IF(F73="Y", -1, 0)</f>
        <v>0</v>
      </c>
      <c r="H73" s="98" t="s">
        <v>205</v>
      </c>
      <c r="I73" s="96">
        <f>IF(H73="Y", -1, 0)</f>
        <v>0</v>
      </c>
      <c r="J73" s="166" t="s">
        <v>205</v>
      </c>
      <c r="K73" s="167">
        <f>IF(J73="Y", -1, 0)</f>
        <v>0</v>
      </c>
      <c r="N73" s="88"/>
    </row>
    <row r="74" spans="1:14" ht="13.5" thickBot="1" x14ac:dyDescent="0.25">
      <c r="A74" s="122" t="s">
        <v>326</v>
      </c>
      <c r="B74" s="147" t="s">
        <v>205</v>
      </c>
      <c r="C74" s="148">
        <f>IF(B74="Y", -1, 0)</f>
        <v>0</v>
      </c>
      <c r="D74" s="149" t="s">
        <v>205</v>
      </c>
      <c r="E74" s="148">
        <f>IF(D74="Y", -1, 0)</f>
        <v>0</v>
      </c>
      <c r="F74" s="180" t="s">
        <v>205</v>
      </c>
      <c r="G74" s="148">
        <f>IF(F74="Y", -1, 0)</f>
        <v>0</v>
      </c>
      <c r="H74" s="106" t="s">
        <v>205</v>
      </c>
      <c r="I74" s="104">
        <f>IF(H74="Y", -1, 0)</f>
        <v>0</v>
      </c>
      <c r="J74" s="168" t="s">
        <v>205</v>
      </c>
      <c r="K74" s="169">
        <f>IF(J74="Y", -1, 0)</f>
        <v>0</v>
      </c>
      <c r="N74" s="88"/>
    </row>
    <row r="75" spans="1:14" ht="13.5" thickBot="1" x14ac:dyDescent="0.25">
      <c r="A75" s="87" t="s">
        <v>327</v>
      </c>
      <c r="B75" s="150"/>
      <c r="D75" s="151"/>
      <c r="F75" s="181"/>
      <c r="H75" s="109"/>
      <c r="J75" s="170"/>
      <c r="N75" s="88"/>
    </row>
    <row r="76" spans="1:14" x14ac:dyDescent="0.2">
      <c r="A76" s="124" t="s">
        <v>328</v>
      </c>
      <c r="B76" s="141" t="s">
        <v>205</v>
      </c>
      <c r="C76" s="142">
        <f>IF(B76="Y", -1, 0)</f>
        <v>0</v>
      </c>
      <c r="D76" s="143" t="s">
        <v>205</v>
      </c>
      <c r="E76" s="142">
        <f>IF(D76="Y", 1, 0)</f>
        <v>0</v>
      </c>
      <c r="F76" s="178" t="s">
        <v>205</v>
      </c>
      <c r="G76" s="142">
        <f>IF(F76="Y", -1, 0)</f>
        <v>0</v>
      </c>
      <c r="H76" s="93" t="s">
        <v>251</v>
      </c>
      <c r="I76" s="91">
        <f>IF(H76="Y", 1, 0)</f>
        <v>1</v>
      </c>
      <c r="J76" s="164" t="s">
        <v>205</v>
      </c>
      <c r="K76" s="165">
        <f>IF(J76="Y", -1, 0)</f>
        <v>0</v>
      </c>
      <c r="N76" s="88"/>
    </row>
    <row r="77" spans="1:14" x14ac:dyDescent="0.2">
      <c r="A77" s="101" t="s">
        <v>329</v>
      </c>
      <c r="B77" s="144"/>
      <c r="C77" s="145">
        <f>IF(B77="Y", -1, 0)</f>
        <v>0</v>
      </c>
      <c r="D77" s="146"/>
      <c r="E77" s="145">
        <f>IF(D77="Y", -1, 0)</f>
        <v>0</v>
      </c>
      <c r="F77" s="179"/>
      <c r="G77" s="145">
        <f>IF(F77="Y", -1, 0)</f>
        <v>0</v>
      </c>
      <c r="H77" s="98"/>
      <c r="I77" s="96">
        <f>IF(H77="Y", -1, 0)</f>
        <v>0</v>
      </c>
      <c r="J77" s="166"/>
      <c r="K77" s="167">
        <f>IF(J77="Y", -1, 0)</f>
        <v>0</v>
      </c>
      <c r="N77" s="88"/>
    </row>
    <row r="78" spans="1:14" x14ac:dyDescent="0.2">
      <c r="A78" s="101" t="s">
        <v>330</v>
      </c>
      <c r="B78" s="144" t="s">
        <v>205</v>
      </c>
      <c r="C78" s="145">
        <f>IF(B78="Y", 1, 0)</f>
        <v>0</v>
      </c>
      <c r="D78" s="146" t="s">
        <v>205</v>
      </c>
      <c r="E78" s="145">
        <f>IF(D78="Y", 1, 0)</f>
        <v>0</v>
      </c>
      <c r="F78" s="179" t="s">
        <v>205</v>
      </c>
      <c r="G78" s="145">
        <f>IF(F78="Y", 1, 0)</f>
        <v>0</v>
      </c>
      <c r="H78" s="98" t="s">
        <v>205</v>
      </c>
      <c r="I78" s="96">
        <f>IF(H78="Y", 1, 0)</f>
        <v>0</v>
      </c>
      <c r="J78" s="166" t="s">
        <v>205</v>
      </c>
      <c r="K78" s="167">
        <f>IF(J78="Y", 1, 0)</f>
        <v>0</v>
      </c>
      <c r="N78" s="88"/>
    </row>
    <row r="79" spans="1:14" x14ac:dyDescent="0.2">
      <c r="A79" s="101" t="s">
        <v>331</v>
      </c>
      <c r="B79" s="144" t="s">
        <v>205</v>
      </c>
      <c r="C79" s="145">
        <f>IF(B79="Y", 2, 0)</f>
        <v>0</v>
      </c>
      <c r="D79" s="146" t="s">
        <v>205</v>
      </c>
      <c r="E79" s="145">
        <f>IF(D79="Y", 2, 0)</f>
        <v>0</v>
      </c>
      <c r="F79" s="179" t="s">
        <v>205</v>
      </c>
      <c r="G79" s="145">
        <f>IF(F79="Y", 2, 0)</f>
        <v>0</v>
      </c>
      <c r="H79" s="98" t="s">
        <v>205</v>
      </c>
      <c r="I79" s="96">
        <f>IF(H79="Y", 2, 0)</f>
        <v>0</v>
      </c>
      <c r="J79" s="166" t="s">
        <v>205</v>
      </c>
      <c r="K79" s="167">
        <f>IF(J79="Y", 2, 0)</f>
        <v>0</v>
      </c>
      <c r="N79" s="88"/>
    </row>
    <row r="80" spans="1:14" x14ac:dyDescent="0.2">
      <c r="A80" s="101" t="s">
        <v>332</v>
      </c>
      <c r="B80" s="144" t="s">
        <v>205</v>
      </c>
      <c r="C80" s="145">
        <f>IF(B80="Y", 1, 0)</f>
        <v>0</v>
      </c>
      <c r="D80" s="146" t="s">
        <v>205</v>
      </c>
      <c r="E80" s="145">
        <f>IF(D80="Y", 1, 0)</f>
        <v>0</v>
      </c>
      <c r="F80" s="179" t="s">
        <v>205</v>
      </c>
      <c r="G80" s="145">
        <f>IF(F80="Y", 1, 0)</f>
        <v>0</v>
      </c>
      <c r="H80" s="98" t="s">
        <v>205</v>
      </c>
      <c r="I80" s="96">
        <f>IF(H80="Y", 1, 0)</f>
        <v>0</v>
      </c>
      <c r="J80" s="166" t="s">
        <v>205</v>
      </c>
      <c r="K80" s="167">
        <f>IF(J80="Y", 1, 0)</f>
        <v>0</v>
      </c>
      <c r="N80" s="88"/>
    </row>
    <row r="81" spans="1:14" x14ac:dyDescent="0.2">
      <c r="A81" s="101" t="s">
        <v>333</v>
      </c>
      <c r="B81" s="144" t="s">
        <v>205</v>
      </c>
      <c r="C81" s="145">
        <f>IF(B81="Y", 1, 0)</f>
        <v>0</v>
      </c>
      <c r="D81" s="146" t="s">
        <v>205</v>
      </c>
      <c r="E81" s="145">
        <f>IF(D81="Y", 1, 0)</f>
        <v>0</v>
      </c>
      <c r="F81" s="179" t="s">
        <v>205</v>
      </c>
      <c r="G81" s="145">
        <f>IF(F81="Y", 1, 0)</f>
        <v>0</v>
      </c>
      <c r="H81" s="98" t="s">
        <v>205</v>
      </c>
      <c r="I81" s="96">
        <f>IF(H81="Y", 1, 0)</f>
        <v>0</v>
      </c>
      <c r="J81" s="166" t="s">
        <v>205</v>
      </c>
      <c r="K81" s="167">
        <f>IF(J81="Y", -1, 0)</f>
        <v>0</v>
      </c>
      <c r="N81" s="88"/>
    </row>
    <row r="82" spans="1:14" x14ac:dyDescent="0.2">
      <c r="A82" s="125" t="s">
        <v>334</v>
      </c>
      <c r="B82" s="144" t="s">
        <v>205</v>
      </c>
      <c r="C82" s="145">
        <f>IF(B82="Y", 1, 0)</f>
        <v>0</v>
      </c>
      <c r="D82" s="146" t="s">
        <v>205</v>
      </c>
      <c r="E82" s="145">
        <f>IF(D82="Y", 1, 0)</f>
        <v>0</v>
      </c>
      <c r="F82" s="179" t="s">
        <v>205</v>
      </c>
      <c r="G82" s="145">
        <f>IF(F82="Y", 1, 0)</f>
        <v>0</v>
      </c>
      <c r="H82" s="98" t="s">
        <v>205</v>
      </c>
      <c r="I82" s="96">
        <f>IF(H82="Y", 1, 0)</f>
        <v>0</v>
      </c>
      <c r="J82" s="166" t="s">
        <v>205</v>
      </c>
      <c r="K82" s="167">
        <f>IF(J82="Y", 2, 0)</f>
        <v>0</v>
      </c>
      <c r="N82" s="88"/>
    </row>
    <row r="83" spans="1:14" ht="13.5" thickBot="1" x14ac:dyDescent="0.25">
      <c r="A83" s="114" t="s">
        <v>335</v>
      </c>
      <c r="B83" s="154" t="s">
        <v>205</v>
      </c>
      <c r="C83" s="155">
        <f>IF(B83="Y", 1, 0)</f>
        <v>0</v>
      </c>
      <c r="D83" s="156" t="s">
        <v>205</v>
      </c>
      <c r="E83" s="155">
        <f>IF(D83="Y", 1, 0)</f>
        <v>0</v>
      </c>
      <c r="F83" s="183" t="s">
        <v>205</v>
      </c>
      <c r="G83" s="155">
        <f>IF(F83="Y", 1, 0)</f>
        <v>0</v>
      </c>
      <c r="H83" s="117" t="s">
        <v>205</v>
      </c>
      <c r="I83" s="115">
        <f>IF(H83="Y", 1, 0)</f>
        <v>0</v>
      </c>
      <c r="J83" s="172" t="s">
        <v>205</v>
      </c>
      <c r="K83" s="173">
        <f>IF(J83="Y", 2, 0)</f>
        <v>0</v>
      </c>
      <c r="N83" s="88"/>
    </row>
    <row r="84" spans="1:14" ht="14.25" thickTop="1" thickBot="1" x14ac:dyDescent="0.25">
      <c r="A84" s="126" t="s">
        <v>336</v>
      </c>
      <c r="B84" s="160" t="s">
        <v>205</v>
      </c>
      <c r="C84" s="161">
        <f>IF(B84="Y", 1, 0)</f>
        <v>0</v>
      </c>
      <c r="D84" s="162" t="s">
        <v>205</v>
      </c>
      <c r="E84" s="161">
        <f>IF(D84="Y", 1, 0)</f>
        <v>0</v>
      </c>
      <c r="F84" s="185" t="s">
        <v>205</v>
      </c>
      <c r="G84" s="161">
        <f>IF(F84="Y", 1, 0)</f>
        <v>0</v>
      </c>
      <c r="H84" s="129" t="s">
        <v>205</v>
      </c>
      <c r="I84" s="127">
        <f>IF(H84="Y", 1, 0)</f>
        <v>0</v>
      </c>
      <c r="J84" s="176" t="s">
        <v>205</v>
      </c>
      <c r="K84" s="177">
        <f>IF(J84="Y", 1, 0)</f>
        <v>0</v>
      </c>
      <c r="N84" s="88"/>
    </row>
    <row r="85" spans="1:14" ht="13.5" thickBot="1" x14ac:dyDescent="0.25">
      <c r="A85" s="87" t="s">
        <v>337</v>
      </c>
      <c r="B85" s="150"/>
      <c r="D85" s="151"/>
      <c r="F85" s="181"/>
      <c r="H85" s="109"/>
      <c r="J85" s="170"/>
      <c r="N85" s="88"/>
    </row>
    <row r="86" spans="1:14" x14ac:dyDescent="0.2">
      <c r="A86" s="90" t="s">
        <v>338</v>
      </c>
      <c r="B86" s="141"/>
      <c r="C86" s="142"/>
      <c r="D86" s="143"/>
      <c r="E86" s="142"/>
      <c r="F86" s="178"/>
      <c r="G86" s="142"/>
      <c r="H86" s="93"/>
      <c r="I86" s="91"/>
      <c r="J86" s="164"/>
      <c r="K86" s="165"/>
      <c r="N86" s="88"/>
    </row>
    <row r="87" spans="1:14" x14ac:dyDescent="0.2">
      <c r="A87" s="101" t="s">
        <v>339</v>
      </c>
      <c r="B87" s="144" t="s">
        <v>205</v>
      </c>
      <c r="C87" s="145">
        <f>IF(B87="Y", 2, 0)</f>
        <v>0</v>
      </c>
      <c r="D87" s="146" t="s">
        <v>205</v>
      </c>
      <c r="E87" s="145">
        <f>IF(D87="Y", 2, 0)</f>
        <v>0</v>
      </c>
      <c r="F87" s="179" t="s">
        <v>205</v>
      </c>
      <c r="G87" s="145">
        <f>IF(F87="Y", 2, 0)</f>
        <v>0</v>
      </c>
      <c r="H87" s="98" t="s">
        <v>205</v>
      </c>
      <c r="I87" s="96">
        <f>IF(H87="Y", 2, 0)</f>
        <v>0</v>
      </c>
      <c r="J87" s="166" t="s">
        <v>205</v>
      </c>
      <c r="K87" s="167">
        <f>IF(J87="Y", 2, 0)</f>
        <v>0</v>
      </c>
      <c r="N87" s="88"/>
    </row>
    <row r="88" spans="1:14" x14ac:dyDescent="0.2">
      <c r="A88" s="101" t="s">
        <v>340</v>
      </c>
      <c r="B88" s="144" t="s">
        <v>205</v>
      </c>
      <c r="C88" s="145">
        <f>IF(B88="Y", 1, 0)</f>
        <v>0</v>
      </c>
      <c r="D88" s="146" t="s">
        <v>205</v>
      </c>
      <c r="E88" s="145">
        <f>IF(D88="Y", 1, 0)</f>
        <v>0</v>
      </c>
      <c r="F88" s="179" t="s">
        <v>205</v>
      </c>
      <c r="G88" s="145">
        <f>IF(F88="Y", 1, 0)</f>
        <v>0</v>
      </c>
      <c r="H88" s="98" t="s">
        <v>205</v>
      </c>
      <c r="I88" s="96">
        <f>IF(H88="Y", 1, 0)</f>
        <v>0</v>
      </c>
      <c r="J88" s="166" t="s">
        <v>205</v>
      </c>
      <c r="K88" s="167">
        <f>IF(J88="Y", 1, 0)</f>
        <v>0</v>
      </c>
      <c r="N88" s="88"/>
    </row>
    <row r="89" spans="1:14" x14ac:dyDescent="0.2">
      <c r="A89" s="101" t="s">
        <v>341</v>
      </c>
      <c r="B89" s="144" t="s">
        <v>205</v>
      </c>
      <c r="C89" s="145">
        <f>IF(B89="Y", 1, 0)</f>
        <v>0</v>
      </c>
      <c r="D89" s="146" t="s">
        <v>205</v>
      </c>
      <c r="E89" s="145">
        <f>IF(D89="Y", 1, 0)</f>
        <v>0</v>
      </c>
      <c r="F89" s="179" t="s">
        <v>205</v>
      </c>
      <c r="G89" s="145">
        <f>IF(F89="Y", 1, 0)</f>
        <v>0</v>
      </c>
      <c r="H89" s="98" t="s">
        <v>205</v>
      </c>
      <c r="I89" s="96">
        <f>IF(H89="Y", 1, 0)</f>
        <v>0</v>
      </c>
      <c r="J89" s="166" t="s">
        <v>205</v>
      </c>
      <c r="K89" s="167">
        <f>IF(J89="Y", 1, 0)</f>
        <v>0</v>
      </c>
      <c r="N89" s="88"/>
    </row>
    <row r="90" spans="1:14" x14ac:dyDescent="0.2">
      <c r="A90" s="101" t="s">
        <v>342</v>
      </c>
      <c r="B90" s="144" t="s">
        <v>205</v>
      </c>
      <c r="C90" s="145">
        <f>IF(B90="Y", 2, 0)</f>
        <v>0</v>
      </c>
      <c r="D90" s="146" t="s">
        <v>205</v>
      </c>
      <c r="E90" s="145">
        <f>IF(D90="Y", 2, 0)</f>
        <v>0</v>
      </c>
      <c r="F90" s="179" t="s">
        <v>205</v>
      </c>
      <c r="G90" s="145">
        <f>IF(F90="Y", 2, 0)</f>
        <v>0</v>
      </c>
      <c r="H90" s="98" t="s">
        <v>205</v>
      </c>
      <c r="I90" s="96">
        <f>IF(H90="Y", 2, 0)</f>
        <v>0</v>
      </c>
      <c r="J90" s="166" t="s">
        <v>205</v>
      </c>
      <c r="K90" s="167">
        <f>IF(J90="Y", 2, 0)</f>
        <v>0</v>
      </c>
      <c r="N90" s="88"/>
    </row>
    <row r="91" spans="1:14" ht="13.5" thickBot="1" x14ac:dyDescent="0.25">
      <c r="A91" s="114" t="s">
        <v>343</v>
      </c>
      <c r="B91" s="154" t="s">
        <v>205</v>
      </c>
      <c r="C91" s="155">
        <f>IF(B91="Y", 1, 0)</f>
        <v>0</v>
      </c>
      <c r="D91" s="156" t="s">
        <v>205</v>
      </c>
      <c r="E91" s="155">
        <f>IF(D91="Y", 1, 0)</f>
        <v>0</v>
      </c>
      <c r="F91" s="183" t="s">
        <v>205</v>
      </c>
      <c r="G91" s="155">
        <f>IF(F91="Y", 1, 0)</f>
        <v>0</v>
      </c>
      <c r="H91" s="117" t="s">
        <v>205</v>
      </c>
      <c r="I91" s="115">
        <f>IF(H91="Y", 1, 0)</f>
        <v>0</v>
      </c>
      <c r="J91" s="172" t="s">
        <v>205</v>
      </c>
      <c r="K91" s="173">
        <f>IF(J91="Y", 1, 0)</f>
        <v>0</v>
      </c>
    </row>
    <row r="92" spans="1:14" ht="13.5" thickTop="1" x14ac:dyDescent="0.2">
      <c r="A92" s="130" t="s">
        <v>344</v>
      </c>
      <c r="B92" s="157"/>
      <c r="C92" s="158"/>
      <c r="D92" s="159"/>
      <c r="E92" s="158"/>
      <c r="F92" s="184"/>
      <c r="G92" s="158"/>
      <c r="H92" s="121"/>
      <c r="I92" s="119"/>
      <c r="J92" s="174"/>
      <c r="K92" s="175"/>
    </row>
    <row r="93" spans="1:14" x14ac:dyDescent="0.2">
      <c r="A93" s="101" t="s">
        <v>345</v>
      </c>
      <c r="B93" s="144" t="s">
        <v>205</v>
      </c>
      <c r="C93" s="145">
        <f>IF(B93="Y", 2, 0)</f>
        <v>0</v>
      </c>
      <c r="D93" s="146" t="s">
        <v>205</v>
      </c>
      <c r="E93" s="145">
        <f>IF(D93="Y", 2, 0)</f>
        <v>0</v>
      </c>
      <c r="F93" s="179" t="s">
        <v>205</v>
      </c>
      <c r="G93" s="145">
        <f>IF(F93="Y", 2, 0)</f>
        <v>0</v>
      </c>
      <c r="H93" s="98" t="s">
        <v>205</v>
      </c>
      <c r="I93" s="96">
        <f>IF(H93="Y", 2, 0)</f>
        <v>0</v>
      </c>
      <c r="J93" s="166" t="s">
        <v>205</v>
      </c>
      <c r="K93" s="167">
        <f>IF(J93="Y", 2, 0)</f>
        <v>0</v>
      </c>
    </row>
    <row r="94" spans="1:14" x14ac:dyDescent="0.2">
      <c r="A94" s="101" t="s">
        <v>346</v>
      </c>
      <c r="B94" s="144" t="s">
        <v>205</v>
      </c>
      <c r="C94" s="145">
        <f>IF(B94="Y", 2, 0)</f>
        <v>0</v>
      </c>
      <c r="D94" s="146" t="s">
        <v>205</v>
      </c>
      <c r="E94" s="145">
        <f>IF(D94="Y", 2, 0)</f>
        <v>0</v>
      </c>
      <c r="F94" s="179" t="s">
        <v>205</v>
      </c>
      <c r="G94" s="145">
        <f>IF(F94="Y", 2, 0)</f>
        <v>0</v>
      </c>
      <c r="H94" s="98" t="s">
        <v>205</v>
      </c>
      <c r="I94" s="96">
        <f>IF(H94="Y", 2, 0)</f>
        <v>0</v>
      </c>
      <c r="J94" s="166" t="s">
        <v>205</v>
      </c>
      <c r="K94" s="167">
        <f>IF(J94="Y", 2, 0)</f>
        <v>0</v>
      </c>
      <c r="N94" s="88"/>
    </row>
    <row r="95" spans="1:14" x14ac:dyDescent="0.2">
      <c r="A95" s="101" t="s">
        <v>347</v>
      </c>
      <c r="B95" s="144" t="s">
        <v>205</v>
      </c>
      <c r="C95" s="145">
        <f>IF(B95="Y", 1, 0)</f>
        <v>0</v>
      </c>
      <c r="D95" s="146" t="s">
        <v>205</v>
      </c>
      <c r="E95" s="145">
        <f>IF(D95="Y", 1, 0)</f>
        <v>0</v>
      </c>
      <c r="F95" s="179" t="s">
        <v>205</v>
      </c>
      <c r="G95" s="145">
        <f>IF(F95="Y", 1, 0)</f>
        <v>0</v>
      </c>
      <c r="H95" s="98" t="s">
        <v>205</v>
      </c>
      <c r="I95" s="96">
        <f>IF(H95="Y", 1, 0)</f>
        <v>0</v>
      </c>
      <c r="J95" s="166" t="s">
        <v>205</v>
      </c>
      <c r="K95" s="167">
        <f>IF(J95="Y", 1, 0)</f>
        <v>0</v>
      </c>
    </row>
    <row r="96" spans="1:14" ht="13.5" thickBot="1" x14ac:dyDescent="0.25">
      <c r="A96" s="103" t="s">
        <v>348</v>
      </c>
      <c r="B96" s="147" t="s">
        <v>205</v>
      </c>
      <c r="C96" s="148">
        <f>IF(B96="Y", -1, 0)</f>
        <v>0</v>
      </c>
      <c r="D96" s="149" t="s">
        <v>205</v>
      </c>
      <c r="E96" s="148">
        <f>IF(D96="Y", 1, 0)</f>
        <v>0</v>
      </c>
      <c r="F96" s="180" t="s">
        <v>205</v>
      </c>
      <c r="G96" s="148">
        <f>IF(F96="Y", -1, 0)</f>
        <v>0</v>
      </c>
      <c r="H96" s="106" t="s">
        <v>205</v>
      </c>
      <c r="I96" s="104">
        <f>IF(H96="Y", 1, 0)</f>
        <v>0</v>
      </c>
      <c r="J96" s="168" t="s">
        <v>205</v>
      </c>
      <c r="K96" s="169">
        <f>IF(J96="Y", 1, 0)</f>
        <v>0</v>
      </c>
    </row>
    <row r="97" spans="1:13" ht="13.5" thickBot="1" x14ac:dyDescent="0.25">
      <c r="A97" s="131" t="s">
        <v>349</v>
      </c>
      <c r="B97" s="150"/>
      <c r="D97" s="151"/>
      <c r="F97" s="181"/>
      <c r="H97" s="109"/>
      <c r="J97" s="170"/>
    </row>
    <row r="98" spans="1:13" x14ac:dyDescent="0.2">
      <c r="A98" s="90" t="s">
        <v>350</v>
      </c>
      <c r="B98" s="141"/>
      <c r="C98" s="142"/>
      <c r="D98" s="143"/>
      <c r="E98" s="142"/>
      <c r="F98" s="178"/>
      <c r="G98" s="142"/>
      <c r="H98" s="93"/>
      <c r="I98" s="91"/>
      <c r="J98" s="164"/>
      <c r="K98" s="165"/>
    </row>
    <row r="99" spans="1:13" x14ac:dyDescent="0.2">
      <c r="A99" s="101" t="s">
        <v>351</v>
      </c>
      <c r="B99" s="144" t="s">
        <v>205</v>
      </c>
      <c r="C99" s="145">
        <f>IF(B99="Y", 1, 0)</f>
        <v>0</v>
      </c>
      <c r="D99" s="146" t="s">
        <v>205</v>
      </c>
      <c r="E99" s="145">
        <f>IF(D99="Y", 1, 0)</f>
        <v>0</v>
      </c>
      <c r="F99" s="179" t="s">
        <v>205</v>
      </c>
      <c r="G99" s="145">
        <f>IF(F99="Y", 1, 0)</f>
        <v>0</v>
      </c>
      <c r="H99" s="98" t="s">
        <v>205</v>
      </c>
      <c r="I99" s="96">
        <f>IF(H99="Y", 1, 0)</f>
        <v>0</v>
      </c>
      <c r="J99" s="166" t="s">
        <v>205</v>
      </c>
      <c r="K99" s="167">
        <f t="shared" ref="K99:K104" si="16">IF(J99="Y", 1, 0)</f>
        <v>0</v>
      </c>
    </row>
    <row r="100" spans="1:13" x14ac:dyDescent="0.2">
      <c r="A100" s="101" t="s">
        <v>352</v>
      </c>
      <c r="B100" s="144" t="s">
        <v>205</v>
      </c>
      <c r="C100" s="145">
        <f>IF(B100="Y", 2, 0)</f>
        <v>0</v>
      </c>
      <c r="D100" s="146" t="s">
        <v>205</v>
      </c>
      <c r="E100" s="145">
        <f>IF(D100="Y", 1, 0)</f>
        <v>0</v>
      </c>
      <c r="F100" s="179" t="s">
        <v>205</v>
      </c>
      <c r="G100" s="145">
        <f>IF(F100="Y", 2, 0)</f>
        <v>0</v>
      </c>
      <c r="H100" s="98" t="s">
        <v>205</v>
      </c>
      <c r="I100" s="96">
        <f>IF(H100="Y", 1, 0)</f>
        <v>0</v>
      </c>
      <c r="J100" s="166" t="s">
        <v>205</v>
      </c>
      <c r="K100" s="167">
        <f t="shared" si="16"/>
        <v>0</v>
      </c>
    </row>
    <row r="101" spans="1:13" x14ac:dyDescent="0.2">
      <c r="A101" s="101" t="s">
        <v>353</v>
      </c>
      <c r="B101" s="144" t="s">
        <v>205</v>
      </c>
      <c r="C101" s="145">
        <f>IF(B101="Y", 2, 0)</f>
        <v>0</v>
      </c>
      <c r="D101" s="146" t="s">
        <v>205</v>
      </c>
      <c r="E101" s="145">
        <f>IF(D101="Y", 2, 0)</f>
        <v>0</v>
      </c>
      <c r="F101" s="179" t="s">
        <v>205</v>
      </c>
      <c r="G101" s="145">
        <f>IF(F101="Y", 2, 0)</f>
        <v>0</v>
      </c>
      <c r="H101" s="98" t="s">
        <v>205</v>
      </c>
      <c r="I101" s="96">
        <f>IF(H101="Y", 2, 0)</f>
        <v>0</v>
      </c>
      <c r="J101" s="166" t="s">
        <v>205</v>
      </c>
      <c r="K101" s="167">
        <f t="shared" si="16"/>
        <v>0</v>
      </c>
    </row>
    <row r="102" spans="1:13" ht="13.5" thickBot="1" x14ac:dyDescent="0.25">
      <c r="A102" s="103" t="s">
        <v>354</v>
      </c>
      <c r="B102" s="147" t="s">
        <v>205</v>
      </c>
      <c r="C102" s="148">
        <f>IF(B102="Y", 1, 0)</f>
        <v>0</v>
      </c>
      <c r="D102" s="149" t="s">
        <v>205</v>
      </c>
      <c r="E102" s="148">
        <f>IF(D102="Y", 1, 0)</f>
        <v>0</v>
      </c>
      <c r="F102" s="180" t="s">
        <v>205</v>
      </c>
      <c r="G102" s="148">
        <f>IF(F102="Y", 1, 0)</f>
        <v>0</v>
      </c>
      <c r="H102" s="106" t="s">
        <v>205</v>
      </c>
      <c r="I102" s="104">
        <f>IF(H102="Y", 1, 0)</f>
        <v>0</v>
      </c>
      <c r="J102" s="168" t="s">
        <v>205</v>
      </c>
      <c r="K102" s="169">
        <f t="shared" si="16"/>
        <v>0</v>
      </c>
    </row>
    <row r="103" spans="1:13" x14ac:dyDescent="0.2">
      <c r="A103" s="118" t="s">
        <v>355</v>
      </c>
      <c r="B103" s="157" t="s">
        <v>205</v>
      </c>
      <c r="C103" s="158">
        <f>IF(B103="Y", 2, 0)</f>
        <v>0</v>
      </c>
      <c r="D103" s="159" t="s">
        <v>205</v>
      </c>
      <c r="E103" s="158">
        <f>IF(D103="Y", 1, 0)</f>
        <v>0</v>
      </c>
      <c r="F103" s="184" t="s">
        <v>205</v>
      </c>
      <c r="G103" s="158">
        <f>IF(F103="Y", 2, 0)</f>
        <v>0</v>
      </c>
      <c r="H103" s="121" t="s">
        <v>205</v>
      </c>
      <c r="I103" s="119">
        <f>IF(H103="Y", 1, 0)</f>
        <v>0</v>
      </c>
      <c r="J103" s="174" t="s">
        <v>205</v>
      </c>
      <c r="K103" s="175">
        <f t="shared" si="16"/>
        <v>0</v>
      </c>
    </row>
    <row r="104" spans="1:13" x14ac:dyDescent="0.2">
      <c r="A104" s="102" t="s">
        <v>356</v>
      </c>
      <c r="B104" s="144" t="s">
        <v>205</v>
      </c>
      <c r="C104" s="145">
        <f>IF(B104="Y", 2, 0)</f>
        <v>0</v>
      </c>
      <c r="D104" s="146" t="s">
        <v>205</v>
      </c>
      <c r="E104" s="145">
        <f>IF(D104="Y", 2, 0)</f>
        <v>0</v>
      </c>
      <c r="F104" s="179" t="s">
        <v>205</v>
      </c>
      <c r="G104" s="145">
        <f>IF(F104="Y", 2, 0)</f>
        <v>0</v>
      </c>
      <c r="H104" s="98" t="s">
        <v>205</v>
      </c>
      <c r="I104" s="96">
        <f>IF(H104="Y", 2, 0)</f>
        <v>0</v>
      </c>
      <c r="J104" s="166" t="s">
        <v>205</v>
      </c>
      <c r="K104" s="167">
        <f t="shared" si="16"/>
        <v>0</v>
      </c>
    </row>
    <row r="105" spans="1:13" x14ac:dyDescent="0.2">
      <c r="A105" s="102" t="s">
        <v>357</v>
      </c>
      <c r="B105" s="144" t="s">
        <v>205</v>
      </c>
      <c r="C105" s="145">
        <f>IF(B105="Y", 2, 0)</f>
        <v>0</v>
      </c>
      <c r="D105" s="146" t="s">
        <v>205</v>
      </c>
      <c r="E105" s="145">
        <f>IF(D105="Y", 1, 0)</f>
        <v>0</v>
      </c>
      <c r="F105" s="179" t="s">
        <v>205</v>
      </c>
      <c r="G105" s="145">
        <f>IF(F105="Y", 2, 0)</f>
        <v>0</v>
      </c>
      <c r="H105" s="98" t="s">
        <v>205</v>
      </c>
      <c r="I105" s="96">
        <f>IF(H105="Y", 1, 0)</f>
        <v>0</v>
      </c>
      <c r="J105" s="166" t="s">
        <v>205</v>
      </c>
      <c r="K105" s="167">
        <f>IF(J105="Y", 2, 0)</f>
        <v>0</v>
      </c>
    </row>
    <row r="106" spans="1:13" x14ac:dyDescent="0.2">
      <c r="A106" s="102" t="s">
        <v>358</v>
      </c>
      <c r="B106" s="144" t="s">
        <v>205</v>
      </c>
      <c r="C106" s="145" t="s">
        <v>359</v>
      </c>
      <c r="D106" s="146" t="s">
        <v>205</v>
      </c>
      <c r="E106" s="145" t="s">
        <v>359</v>
      </c>
      <c r="F106" s="179" t="s">
        <v>205</v>
      </c>
      <c r="G106" s="145" t="s">
        <v>359</v>
      </c>
      <c r="H106" s="98" t="s">
        <v>205</v>
      </c>
      <c r="I106" s="96" t="s">
        <v>359</v>
      </c>
      <c r="J106" s="166" t="s">
        <v>205</v>
      </c>
      <c r="K106" s="167">
        <f>IF(J106="Y", -1, 0)</f>
        <v>0</v>
      </c>
    </row>
    <row r="107" spans="1:13" x14ac:dyDescent="0.2">
      <c r="A107" s="102" t="s">
        <v>360</v>
      </c>
      <c r="B107" s="144" t="s">
        <v>205</v>
      </c>
      <c r="C107" s="145">
        <f>IF(B107="Y", 2, 0)</f>
        <v>0</v>
      </c>
      <c r="D107" s="146" t="s">
        <v>205</v>
      </c>
      <c r="E107" s="145">
        <f>IF(D107="Y", 2, 0)</f>
        <v>0</v>
      </c>
      <c r="F107" s="179" t="s">
        <v>205</v>
      </c>
      <c r="G107" s="145">
        <f>IF(F107="Y", 1, 0)</f>
        <v>0</v>
      </c>
      <c r="H107" s="98" t="s">
        <v>205</v>
      </c>
      <c r="I107" s="96">
        <f>IF(H107="Y", 1, 0)</f>
        <v>0</v>
      </c>
      <c r="J107" s="166" t="s">
        <v>205</v>
      </c>
      <c r="K107" s="167">
        <f>IF(J107="Y", 1, 0)</f>
        <v>0</v>
      </c>
    </row>
    <row r="108" spans="1:13" x14ac:dyDescent="0.2">
      <c r="A108" s="102" t="s">
        <v>361</v>
      </c>
      <c r="B108" s="144" t="s">
        <v>205</v>
      </c>
      <c r="C108" s="145">
        <f>IF(B108="Y", 2, 0)</f>
        <v>0</v>
      </c>
      <c r="D108" s="146" t="s">
        <v>205</v>
      </c>
      <c r="E108" s="145">
        <f>IF(D108="Y", 2, 0)</f>
        <v>0</v>
      </c>
      <c r="F108" s="179" t="s">
        <v>205</v>
      </c>
      <c r="G108" s="145">
        <f>IF(F108="Y", 1, 0)</f>
        <v>0</v>
      </c>
      <c r="H108" s="98" t="s">
        <v>205</v>
      </c>
      <c r="I108" s="96">
        <f>IF(H108="Y", 1, 0)</f>
        <v>0</v>
      </c>
      <c r="J108" s="166" t="s">
        <v>205</v>
      </c>
      <c r="K108" s="167">
        <f>IF(J108="Y", 1, 0)</f>
        <v>0</v>
      </c>
    </row>
    <row r="109" spans="1:13" ht="13.5" thickBot="1" x14ac:dyDescent="0.25">
      <c r="A109" s="122" t="s">
        <v>362</v>
      </c>
      <c r="B109" s="147" t="s">
        <v>205</v>
      </c>
      <c r="C109" s="148">
        <f>IF(B109="Y", 1, 0)</f>
        <v>0</v>
      </c>
      <c r="D109" s="149" t="s">
        <v>205</v>
      </c>
      <c r="E109" s="148">
        <f>IF(D109="Y", 1, 0)</f>
        <v>0</v>
      </c>
      <c r="F109" s="180" t="s">
        <v>205</v>
      </c>
      <c r="G109" s="148">
        <f>IF(F109="Y", 1, 0)</f>
        <v>0</v>
      </c>
      <c r="H109" s="106" t="s">
        <v>205</v>
      </c>
      <c r="I109" s="104">
        <f>IF(H109="Y", 1, 0)</f>
        <v>0</v>
      </c>
      <c r="J109" s="168" t="s">
        <v>205</v>
      </c>
      <c r="K109" s="169">
        <f>IF(J109="Y", 2, 0)</f>
        <v>0</v>
      </c>
    </row>
    <row r="110" spans="1:13" ht="13.5" thickBot="1" x14ac:dyDescent="0.25">
      <c r="A110" s="131" t="s">
        <v>363</v>
      </c>
      <c r="B110" s="150"/>
      <c r="D110" s="151"/>
      <c r="F110" s="181"/>
      <c r="H110" s="109"/>
      <c r="J110" s="170"/>
    </row>
    <row r="111" spans="1:13" x14ac:dyDescent="0.2">
      <c r="A111" s="113" t="s">
        <v>364</v>
      </c>
      <c r="B111" s="141" t="s">
        <v>205</v>
      </c>
      <c r="C111" s="142">
        <f>IF(B111="Y", -1, 0)</f>
        <v>0</v>
      </c>
      <c r="D111" s="143" t="s">
        <v>205</v>
      </c>
      <c r="E111" s="142">
        <f>IF(D111="Y", -1, 0)</f>
        <v>0</v>
      </c>
      <c r="F111" s="178" t="s">
        <v>205</v>
      </c>
      <c r="G111" s="142">
        <f t="shared" ref="G111:G126" si="17">IF(F111="Y", 1, 0)</f>
        <v>0</v>
      </c>
      <c r="H111" s="93" t="s">
        <v>205</v>
      </c>
      <c r="I111" s="91">
        <f>IF(H111="Y", -1, 0)</f>
        <v>0</v>
      </c>
      <c r="J111" s="164" t="s">
        <v>205</v>
      </c>
      <c r="K111" s="142">
        <f t="shared" ref="K111:K127" si="18">IF(J111="Y", 1, 0)</f>
        <v>0</v>
      </c>
      <c r="L111" s="187" t="s">
        <v>205</v>
      </c>
      <c r="M111" s="165">
        <f>IF(L111="Y", 2, 0)</f>
        <v>0</v>
      </c>
    </row>
    <row r="112" spans="1:13" x14ac:dyDescent="0.2">
      <c r="A112" s="102" t="s">
        <v>365</v>
      </c>
      <c r="B112" s="144" t="s">
        <v>205</v>
      </c>
      <c r="C112" s="145">
        <f>IF(B112="Y", 2, 0)</f>
        <v>0</v>
      </c>
      <c r="D112" s="146" t="s">
        <v>205</v>
      </c>
      <c r="E112" s="145">
        <f>IF(D112="Y", 2, 0)</f>
        <v>0</v>
      </c>
      <c r="F112" s="179" t="s">
        <v>205</v>
      </c>
      <c r="G112" s="145">
        <f>IF(F112="Y", 2, 0)</f>
        <v>0</v>
      </c>
      <c r="H112" s="98" t="s">
        <v>205</v>
      </c>
      <c r="I112" s="96">
        <f>IF(H112="Y", 2, 0)</f>
        <v>0</v>
      </c>
      <c r="J112" s="166" t="s">
        <v>205</v>
      </c>
      <c r="K112" s="145">
        <f>IF(J112="Y", 2, 0)</f>
        <v>0</v>
      </c>
      <c r="L112" s="188" t="s">
        <v>205</v>
      </c>
      <c r="M112" s="167">
        <f t="shared" ref="M112:M113" si="19">IF(L112="Y", 2, 0)</f>
        <v>0</v>
      </c>
    </row>
    <row r="113" spans="1:13" x14ac:dyDescent="0.2">
      <c r="A113" s="102" t="s">
        <v>366</v>
      </c>
      <c r="B113" s="144" t="s">
        <v>205</v>
      </c>
      <c r="C113" s="145">
        <f t="shared" ref="C113:C126" si="20">IF(B113="Y", 1, 0)</f>
        <v>0</v>
      </c>
      <c r="D113" s="146" t="s">
        <v>205</v>
      </c>
      <c r="E113" s="145">
        <f t="shared" ref="E113:E126" si="21">IF(D113="Y", 1, 0)</f>
        <v>0</v>
      </c>
      <c r="F113" s="179" t="s">
        <v>205</v>
      </c>
      <c r="G113" s="145">
        <f t="shared" si="17"/>
        <v>0</v>
      </c>
      <c r="H113" s="98" t="s">
        <v>205</v>
      </c>
      <c r="I113" s="96">
        <f t="shared" ref="I113:I126" si="22">IF(H113="Y", 1, 0)</f>
        <v>0</v>
      </c>
      <c r="J113" s="166" t="s">
        <v>205</v>
      </c>
      <c r="K113" s="145">
        <f t="shared" si="18"/>
        <v>0</v>
      </c>
      <c r="L113" s="188" t="s">
        <v>205</v>
      </c>
      <c r="M113" s="167">
        <f t="shared" si="19"/>
        <v>0</v>
      </c>
    </row>
    <row r="114" spans="1:13" x14ac:dyDescent="0.2">
      <c r="A114" s="102" t="s">
        <v>367</v>
      </c>
      <c r="B114" s="144" t="s">
        <v>205</v>
      </c>
      <c r="C114" s="145">
        <f t="shared" si="20"/>
        <v>0</v>
      </c>
      <c r="D114" s="146" t="s">
        <v>205</v>
      </c>
      <c r="E114" s="145">
        <f t="shared" si="21"/>
        <v>0</v>
      </c>
      <c r="F114" s="179" t="s">
        <v>205</v>
      </c>
      <c r="G114" s="145">
        <f t="shared" si="17"/>
        <v>0</v>
      </c>
      <c r="H114" s="98" t="s">
        <v>205</v>
      </c>
      <c r="I114" s="96">
        <f t="shared" si="22"/>
        <v>0</v>
      </c>
      <c r="J114" s="166" t="s">
        <v>205</v>
      </c>
      <c r="K114" s="145">
        <f t="shared" si="18"/>
        <v>0</v>
      </c>
      <c r="L114" s="188" t="s">
        <v>205</v>
      </c>
      <c r="M114" s="167">
        <f t="shared" ref="M114:M132" si="23">IF(L114="Y", 1, 0)</f>
        <v>0</v>
      </c>
    </row>
    <row r="115" spans="1:13" x14ac:dyDescent="0.2">
      <c r="A115" s="102" t="s">
        <v>368</v>
      </c>
      <c r="B115" s="144" t="s">
        <v>205</v>
      </c>
      <c r="C115" s="145">
        <f>IF(B115="Y", 2, 0)</f>
        <v>0</v>
      </c>
      <c r="D115" s="146" t="s">
        <v>205</v>
      </c>
      <c r="E115" s="145">
        <f>IF(D115="Y", 2, 0)</f>
        <v>0</v>
      </c>
      <c r="F115" s="179" t="s">
        <v>205</v>
      </c>
      <c r="G115" s="145">
        <f>IF(F115="Y", 2, 0)</f>
        <v>0</v>
      </c>
      <c r="H115" s="98" t="s">
        <v>205</v>
      </c>
      <c r="I115" s="96">
        <f>IF(H115="Y", 2, 0)</f>
        <v>0</v>
      </c>
      <c r="J115" s="166" t="s">
        <v>205</v>
      </c>
      <c r="K115" s="145">
        <f>IF(J115="Y", 2, 0)</f>
        <v>0</v>
      </c>
      <c r="L115" s="188" t="s">
        <v>205</v>
      </c>
      <c r="M115" s="167">
        <f>IF(L115="Y", 2, 0)</f>
        <v>0</v>
      </c>
    </row>
    <row r="116" spans="1:13" x14ac:dyDescent="0.2">
      <c r="A116" s="102" t="s">
        <v>369</v>
      </c>
      <c r="B116" s="144" t="s">
        <v>205</v>
      </c>
      <c r="C116" s="145">
        <f>IF(B116="Y", 2, 0)</f>
        <v>0</v>
      </c>
      <c r="D116" s="146" t="s">
        <v>205</v>
      </c>
      <c r="E116" s="145">
        <f>IF(D116="Y", 2, 0)</f>
        <v>0</v>
      </c>
      <c r="F116" s="179" t="s">
        <v>205</v>
      </c>
      <c r="G116" s="145">
        <f>IF(F116="Y", 2, 0)</f>
        <v>0</v>
      </c>
      <c r="H116" s="98" t="s">
        <v>205</v>
      </c>
      <c r="I116" s="96">
        <f>IF(H116="Y", 2, 0)</f>
        <v>0</v>
      </c>
      <c r="J116" s="166" t="s">
        <v>205</v>
      </c>
      <c r="K116" s="145">
        <f>IF(J116="Y", 2, 0)</f>
        <v>0</v>
      </c>
      <c r="L116" s="188" t="s">
        <v>205</v>
      </c>
      <c r="M116" s="167">
        <f>IF(L116="Y", 2, 0)</f>
        <v>0</v>
      </c>
    </row>
    <row r="117" spans="1:13" x14ac:dyDescent="0.2">
      <c r="A117" s="102" t="s">
        <v>370</v>
      </c>
      <c r="B117" s="144" t="s">
        <v>205</v>
      </c>
      <c r="C117" s="145">
        <f>IF(B117="Y", 2, 0)</f>
        <v>0</v>
      </c>
      <c r="D117" s="146" t="s">
        <v>205</v>
      </c>
      <c r="E117" s="145">
        <f>IF(D117="Y", 2, 0)</f>
        <v>0</v>
      </c>
      <c r="F117" s="179" t="s">
        <v>205</v>
      </c>
      <c r="G117" s="145">
        <f>IF(F117="Y", 2, 0)</f>
        <v>0</v>
      </c>
      <c r="H117" s="98" t="s">
        <v>205</v>
      </c>
      <c r="I117" s="96">
        <f>IF(H117="Y", 2, 0)</f>
        <v>0</v>
      </c>
      <c r="J117" s="166" t="s">
        <v>205</v>
      </c>
      <c r="K117" s="145">
        <f>IF(J117="Y", 2, 0)</f>
        <v>0</v>
      </c>
      <c r="L117" s="188" t="s">
        <v>205</v>
      </c>
      <c r="M117" s="167">
        <f>IF(L117="Y", 2, 0)</f>
        <v>0</v>
      </c>
    </row>
    <row r="118" spans="1:13" x14ac:dyDescent="0.2">
      <c r="A118" s="102" t="s">
        <v>371</v>
      </c>
      <c r="B118" s="144" t="s">
        <v>205</v>
      </c>
      <c r="C118" s="145">
        <f>IF(B118="Y", 2, 0)</f>
        <v>0</v>
      </c>
      <c r="D118" s="146" t="s">
        <v>205</v>
      </c>
      <c r="E118" s="145">
        <f>IF(D118="Y", 2, 0)</f>
        <v>0</v>
      </c>
      <c r="F118" s="179" t="s">
        <v>205</v>
      </c>
      <c r="G118" s="145">
        <f>IF(F118="Y", 2, 0)</f>
        <v>0</v>
      </c>
      <c r="H118" s="98" t="s">
        <v>205</v>
      </c>
      <c r="I118" s="96">
        <f>IF(H118="Y", 2, 0)</f>
        <v>0</v>
      </c>
      <c r="J118" s="166" t="s">
        <v>205</v>
      </c>
      <c r="K118" s="145">
        <f>IF(J118="Y", 2, 0)</f>
        <v>0</v>
      </c>
      <c r="L118" s="188" t="s">
        <v>205</v>
      </c>
      <c r="M118" s="167">
        <f>IF(L118="Y", 2, 0)</f>
        <v>0</v>
      </c>
    </row>
    <row r="119" spans="1:13" x14ac:dyDescent="0.2">
      <c r="A119" s="102" t="s">
        <v>372</v>
      </c>
      <c r="B119" s="144" t="s">
        <v>205</v>
      </c>
      <c r="C119" s="145">
        <f t="shared" si="20"/>
        <v>0</v>
      </c>
      <c r="D119" s="146" t="s">
        <v>205</v>
      </c>
      <c r="E119" s="145">
        <f t="shared" si="21"/>
        <v>0</v>
      </c>
      <c r="F119" s="179" t="s">
        <v>205</v>
      </c>
      <c r="G119" s="145">
        <f t="shared" si="17"/>
        <v>0</v>
      </c>
      <c r="H119" s="98" t="s">
        <v>205</v>
      </c>
      <c r="I119" s="96">
        <f t="shared" si="22"/>
        <v>0</v>
      </c>
      <c r="J119" s="166" t="s">
        <v>205</v>
      </c>
      <c r="K119" s="145">
        <f t="shared" si="18"/>
        <v>0</v>
      </c>
      <c r="L119" s="188" t="s">
        <v>205</v>
      </c>
      <c r="M119" s="167">
        <f t="shared" si="23"/>
        <v>0</v>
      </c>
    </row>
    <row r="120" spans="1:13" x14ac:dyDescent="0.2">
      <c r="A120" s="102" t="s">
        <v>373</v>
      </c>
      <c r="B120" s="144" t="s">
        <v>205</v>
      </c>
      <c r="C120" s="145">
        <f t="shared" si="20"/>
        <v>0</v>
      </c>
      <c r="D120" s="146" t="s">
        <v>205</v>
      </c>
      <c r="E120" s="145">
        <f t="shared" si="21"/>
        <v>0</v>
      </c>
      <c r="F120" s="179" t="s">
        <v>205</v>
      </c>
      <c r="G120" s="145">
        <f t="shared" si="17"/>
        <v>0</v>
      </c>
      <c r="H120" s="98" t="s">
        <v>205</v>
      </c>
      <c r="I120" s="96">
        <f t="shared" si="22"/>
        <v>0</v>
      </c>
      <c r="J120" s="166" t="s">
        <v>205</v>
      </c>
      <c r="K120" s="145">
        <f t="shared" si="18"/>
        <v>0</v>
      </c>
      <c r="L120" s="188" t="s">
        <v>205</v>
      </c>
      <c r="M120" s="167">
        <f t="shared" si="23"/>
        <v>0</v>
      </c>
    </row>
    <row r="121" spans="1:13" x14ac:dyDescent="0.2">
      <c r="A121" s="102" t="s">
        <v>374</v>
      </c>
      <c r="B121" s="144" t="s">
        <v>205</v>
      </c>
      <c r="C121" s="145">
        <f t="shared" si="20"/>
        <v>0</v>
      </c>
      <c r="D121" s="146" t="s">
        <v>205</v>
      </c>
      <c r="E121" s="145">
        <f t="shared" si="21"/>
        <v>0</v>
      </c>
      <c r="F121" s="179" t="s">
        <v>205</v>
      </c>
      <c r="G121" s="145">
        <f t="shared" si="17"/>
        <v>0</v>
      </c>
      <c r="H121" s="98" t="s">
        <v>205</v>
      </c>
      <c r="I121" s="96">
        <f t="shared" si="22"/>
        <v>0</v>
      </c>
      <c r="J121" s="166" t="s">
        <v>205</v>
      </c>
      <c r="K121" s="145">
        <f t="shared" si="18"/>
        <v>0</v>
      </c>
      <c r="L121" s="188" t="s">
        <v>205</v>
      </c>
      <c r="M121" s="167">
        <f t="shared" si="23"/>
        <v>0</v>
      </c>
    </row>
    <row r="122" spans="1:13" x14ac:dyDescent="0.2">
      <c r="A122" s="102" t="s">
        <v>375</v>
      </c>
      <c r="B122" s="144" t="s">
        <v>205</v>
      </c>
      <c r="C122" s="145">
        <f>IF(B122="Y", -1, 0)</f>
        <v>0</v>
      </c>
      <c r="D122" s="146" t="s">
        <v>205</v>
      </c>
      <c r="E122" s="145">
        <f>IF(D122="Y", -1, 0)</f>
        <v>0</v>
      </c>
      <c r="F122" s="179" t="s">
        <v>205</v>
      </c>
      <c r="G122" s="145">
        <f>IF(F122="Y", -1, 0)</f>
        <v>0</v>
      </c>
      <c r="H122" s="98" t="s">
        <v>205</v>
      </c>
      <c r="I122" s="96">
        <f>IF(H122="Y", -1, 0)</f>
        <v>0</v>
      </c>
      <c r="J122" s="166" t="s">
        <v>205</v>
      </c>
      <c r="K122" s="145">
        <f t="shared" si="18"/>
        <v>0</v>
      </c>
      <c r="L122" s="188" t="s">
        <v>205</v>
      </c>
      <c r="M122" s="167">
        <f t="shared" si="23"/>
        <v>0</v>
      </c>
    </row>
    <row r="123" spans="1:13" x14ac:dyDescent="0.2">
      <c r="A123" s="102" t="s">
        <v>376</v>
      </c>
      <c r="B123" s="144" t="s">
        <v>205</v>
      </c>
      <c r="C123" s="145">
        <f t="shared" ref="C123:C124" si="24">IF(B123="Y", 2, 0)</f>
        <v>0</v>
      </c>
      <c r="D123" s="146" t="s">
        <v>205</v>
      </c>
      <c r="E123" s="145">
        <f t="shared" ref="E123:E124" si="25">IF(D123="Y", 2, 0)</f>
        <v>0</v>
      </c>
      <c r="F123" s="179" t="s">
        <v>205</v>
      </c>
      <c r="G123" s="145">
        <f t="shared" ref="G123:G124" si="26">IF(F123="Y", 2, 0)</f>
        <v>0</v>
      </c>
      <c r="H123" s="98" t="s">
        <v>205</v>
      </c>
      <c r="I123" s="96">
        <f t="shared" ref="I123:I124" si="27">IF(H123="Y", 2, 0)</f>
        <v>0</v>
      </c>
      <c r="J123" s="166" t="s">
        <v>205</v>
      </c>
      <c r="K123" s="145">
        <f t="shared" ref="K123:K124" si="28">IF(J123="Y", 2, 0)</f>
        <v>0</v>
      </c>
      <c r="L123" s="188" t="s">
        <v>205</v>
      </c>
      <c r="M123" s="167">
        <f t="shared" ref="M123:M124" si="29">IF(L123="Y", 2, 0)</f>
        <v>0</v>
      </c>
    </row>
    <row r="124" spans="1:13" x14ac:dyDescent="0.2">
      <c r="A124" s="102" t="s">
        <v>377</v>
      </c>
      <c r="B124" s="144" t="s">
        <v>205</v>
      </c>
      <c r="C124" s="145">
        <f t="shared" si="24"/>
        <v>0</v>
      </c>
      <c r="D124" s="146" t="s">
        <v>205</v>
      </c>
      <c r="E124" s="145">
        <f t="shared" si="25"/>
        <v>0</v>
      </c>
      <c r="F124" s="179" t="s">
        <v>205</v>
      </c>
      <c r="G124" s="145">
        <f t="shared" si="26"/>
        <v>0</v>
      </c>
      <c r="H124" s="98" t="s">
        <v>205</v>
      </c>
      <c r="I124" s="96">
        <f t="shared" si="27"/>
        <v>0</v>
      </c>
      <c r="J124" s="166" t="s">
        <v>205</v>
      </c>
      <c r="K124" s="145">
        <f t="shared" si="28"/>
        <v>0</v>
      </c>
      <c r="L124" s="188" t="s">
        <v>205</v>
      </c>
      <c r="M124" s="167">
        <f t="shared" si="29"/>
        <v>0</v>
      </c>
    </row>
    <row r="125" spans="1:13" x14ac:dyDescent="0.2">
      <c r="A125" s="102" t="s">
        <v>378</v>
      </c>
      <c r="B125" s="144" t="s">
        <v>205</v>
      </c>
      <c r="C125" s="145">
        <f t="shared" si="20"/>
        <v>0</v>
      </c>
      <c r="D125" s="146" t="s">
        <v>205</v>
      </c>
      <c r="E125" s="145">
        <f t="shared" si="21"/>
        <v>0</v>
      </c>
      <c r="F125" s="179" t="s">
        <v>205</v>
      </c>
      <c r="G125" s="145">
        <f t="shared" si="17"/>
        <v>0</v>
      </c>
      <c r="H125" s="98" t="s">
        <v>205</v>
      </c>
      <c r="I125" s="96">
        <f t="shared" si="22"/>
        <v>0</v>
      </c>
      <c r="J125" s="166" t="s">
        <v>205</v>
      </c>
      <c r="K125" s="145">
        <f t="shared" si="18"/>
        <v>0</v>
      </c>
      <c r="L125" s="188" t="s">
        <v>205</v>
      </c>
      <c r="M125" s="167">
        <f t="shared" ref="M125" si="30">IF(L125="Y", 1, 0)</f>
        <v>0</v>
      </c>
    </row>
    <row r="126" spans="1:13" x14ac:dyDescent="0.2">
      <c r="A126" s="102" t="s">
        <v>379</v>
      </c>
      <c r="B126" s="144" t="s">
        <v>205</v>
      </c>
      <c r="C126" s="145">
        <f t="shared" si="20"/>
        <v>0</v>
      </c>
      <c r="D126" s="146" t="s">
        <v>205</v>
      </c>
      <c r="E126" s="145">
        <f t="shared" si="21"/>
        <v>0</v>
      </c>
      <c r="F126" s="179" t="s">
        <v>205</v>
      </c>
      <c r="G126" s="145">
        <f t="shared" si="17"/>
        <v>0</v>
      </c>
      <c r="H126" s="98" t="s">
        <v>205</v>
      </c>
      <c r="I126" s="96">
        <f t="shared" si="22"/>
        <v>0</v>
      </c>
      <c r="J126" s="166" t="s">
        <v>205</v>
      </c>
      <c r="K126" s="145">
        <f t="shared" si="18"/>
        <v>0</v>
      </c>
      <c r="L126" s="188" t="s">
        <v>205</v>
      </c>
      <c r="M126" s="167">
        <f t="shared" si="23"/>
        <v>0</v>
      </c>
    </row>
    <row r="127" spans="1:13" x14ac:dyDescent="0.2">
      <c r="A127" s="102" t="s">
        <v>307</v>
      </c>
      <c r="B127" s="144" t="s">
        <v>205</v>
      </c>
      <c r="C127" s="145">
        <f t="shared" ref="C127:C133" si="31">IF(B127="Y", 2, 0)</f>
        <v>0</v>
      </c>
      <c r="D127" s="146" t="s">
        <v>205</v>
      </c>
      <c r="E127" s="145">
        <f t="shared" ref="E127:E133" si="32">IF(D127="Y", 2, 0)</f>
        <v>0</v>
      </c>
      <c r="F127" s="179" t="s">
        <v>205</v>
      </c>
      <c r="G127" s="145">
        <f>IF(F127="Y", 2, 0)</f>
        <v>0</v>
      </c>
      <c r="H127" s="98" t="s">
        <v>205</v>
      </c>
      <c r="I127" s="96">
        <f>IF(H127="Y", 2, 0)</f>
        <v>0</v>
      </c>
      <c r="J127" s="166" t="s">
        <v>205</v>
      </c>
      <c r="K127" s="145">
        <f t="shared" si="18"/>
        <v>0</v>
      </c>
      <c r="L127" s="188" t="s">
        <v>205</v>
      </c>
      <c r="M127" s="167">
        <f t="shared" si="23"/>
        <v>0</v>
      </c>
    </row>
    <row r="128" spans="1:13" x14ac:dyDescent="0.2">
      <c r="A128" s="102" t="s">
        <v>380</v>
      </c>
      <c r="B128" s="144" t="s">
        <v>205</v>
      </c>
      <c r="C128" s="145">
        <f t="shared" si="31"/>
        <v>0</v>
      </c>
      <c r="D128" s="146" t="s">
        <v>205</v>
      </c>
      <c r="E128" s="145">
        <f t="shared" si="32"/>
        <v>0</v>
      </c>
      <c r="F128" s="179" t="s">
        <v>205</v>
      </c>
      <c r="G128" s="145">
        <f>IF(F128="Y", 1, 0)</f>
        <v>0</v>
      </c>
      <c r="H128" s="98" t="s">
        <v>205</v>
      </c>
      <c r="I128" s="96">
        <f>IF(H128="Y", 1, 0)</f>
        <v>0</v>
      </c>
      <c r="J128" s="166" t="s">
        <v>205</v>
      </c>
      <c r="K128" s="145">
        <f>IF(J128="Y", -1, 0)</f>
        <v>0</v>
      </c>
      <c r="L128" s="188" t="s">
        <v>205</v>
      </c>
      <c r="M128" s="167">
        <f t="shared" si="23"/>
        <v>0</v>
      </c>
    </row>
    <row r="129" spans="1:14" x14ac:dyDescent="0.2">
      <c r="A129" s="102" t="s">
        <v>381</v>
      </c>
      <c r="B129" s="144" t="s">
        <v>205</v>
      </c>
      <c r="C129" s="145">
        <f>IF(B129="Y", 1, 0)</f>
        <v>0</v>
      </c>
      <c r="D129" s="146" t="s">
        <v>205</v>
      </c>
      <c r="E129" s="145">
        <f>IF(D129="Y", 1, 0)</f>
        <v>0</v>
      </c>
      <c r="F129" s="179" t="s">
        <v>205</v>
      </c>
      <c r="G129" s="145">
        <f>IF(F129="Y", 1, 0)</f>
        <v>0</v>
      </c>
      <c r="H129" s="98" t="s">
        <v>205</v>
      </c>
      <c r="I129" s="96">
        <f>IF(H129="Y", 1, 0)</f>
        <v>0</v>
      </c>
      <c r="J129" s="166" t="s">
        <v>205</v>
      </c>
      <c r="K129" s="145">
        <f>IF(J129="Y", 1, 0)</f>
        <v>0</v>
      </c>
      <c r="L129" s="188" t="s">
        <v>205</v>
      </c>
      <c r="M129" s="167">
        <f t="shared" si="23"/>
        <v>0</v>
      </c>
    </row>
    <row r="130" spans="1:14" x14ac:dyDescent="0.2">
      <c r="A130" s="102" t="s">
        <v>382</v>
      </c>
      <c r="B130" s="144" t="s">
        <v>205</v>
      </c>
      <c r="C130" s="145">
        <f t="shared" si="31"/>
        <v>0</v>
      </c>
      <c r="D130" s="146" t="s">
        <v>205</v>
      </c>
      <c r="E130" s="145">
        <f t="shared" si="32"/>
        <v>0</v>
      </c>
      <c r="F130" s="179" t="s">
        <v>205</v>
      </c>
      <c r="G130" s="145">
        <f>IF(F130="Y", 1, 0)</f>
        <v>0</v>
      </c>
      <c r="H130" s="98" t="s">
        <v>205</v>
      </c>
      <c r="I130" s="96">
        <f>IF(H130="Y", 1, 0)</f>
        <v>0</v>
      </c>
      <c r="J130" s="166" t="s">
        <v>205</v>
      </c>
      <c r="K130" s="145">
        <f>IF(J130="Y", -1, 0)</f>
        <v>0</v>
      </c>
      <c r="L130" s="188" t="s">
        <v>205</v>
      </c>
      <c r="M130" s="167">
        <f t="shared" si="23"/>
        <v>0</v>
      </c>
    </row>
    <row r="131" spans="1:14" x14ac:dyDescent="0.2">
      <c r="A131" s="102" t="s">
        <v>383</v>
      </c>
      <c r="B131" s="144" t="s">
        <v>205</v>
      </c>
      <c r="C131" s="145">
        <f t="shared" si="31"/>
        <v>0</v>
      </c>
      <c r="D131" s="146" t="s">
        <v>205</v>
      </c>
      <c r="E131" s="145">
        <f t="shared" si="32"/>
        <v>0</v>
      </c>
      <c r="F131" s="179" t="s">
        <v>205</v>
      </c>
      <c r="G131" s="145">
        <f>IF(F131="Y", 1, 0)</f>
        <v>0</v>
      </c>
      <c r="H131" s="98" t="s">
        <v>205</v>
      </c>
      <c r="I131" s="96">
        <f>IF(H131="Y", 1, 0)</f>
        <v>0</v>
      </c>
      <c r="J131" s="166" t="s">
        <v>205</v>
      </c>
      <c r="K131" s="145">
        <f>IF(J131="Y", -1, 0)</f>
        <v>0</v>
      </c>
      <c r="L131" s="188" t="s">
        <v>205</v>
      </c>
      <c r="M131" s="167">
        <f t="shared" si="23"/>
        <v>0</v>
      </c>
    </row>
    <row r="132" spans="1:14" x14ac:dyDescent="0.2">
      <c r="A132" s="102" t="s">
        <v>276</v>
      </c>
      <c r="B132" s="144" t="s">
        <v>205</v>
      </c>
      <c r="C132" s="145">
        <f t="shared" si="31"/>
        <v>0</v>
      </c>
      <c r="D132" s="146" t="s">
        <v>205</v>
      </c>
      <c r="E132" s="145">
        <f t="shared" si="32"/>
        <v>0</v>
      </c>
      <c r="F132" s="179" t="s">
        <v>205</v>
      </c>
      <c r="G132" s="145">
        <f>IF(F132="Y", 1, 0)</f>
        <v>0</v>
      </c>
      <c r="H132" s="98" t="s">
        <v>205</v>
      </c>
      <c r="I132" s="96">
        <f>IF(H132="Y", 1, 0)</f>
        <v>0</v>
      </c>
      <c r="J132" s="166" t="s">
        <v>205</v>
      </c>
      <c r="K132" s="145">
        <f>IF(J132="Y", 1, 0)</f>
        <v>0</v>
      </c>
      <c r="L132" s="188" t="s">
        <v>205</v>
      </c>
      <c r="M132" s="167">
        <f t="shared" si="23"/>
        <v>0</v>
      </c>
    </row>
    <row r="133" spans="1:14" ht="13.5" thickBot="1" x14ac:dyDescent="0.25">
      <c r="A133" s="122" t="s">
        <v>384</v>
      </c>
      <c r="B133" s="147" t="s">
        <v>205</v>
      </c>
      <c r="C133" s="148">
        <f t="shared" si="31"/>
        <v>0</v>
      </c>
      <c r="D133" s="149" t="s">
        <v>205</v>
      </c>
      <c r="E133" s="148">
        <f t="shared" si="32"/>
        <v>0</v>
      </c>
      <c r="F133" s="180" t="s">
        <v>205</v>
      </c>
      <c r="G133" s="148">
        <f>IF(F133="Y", 2, 0)</f>
        <v>0</v>
      </c>
      <c r="H133" s="106" t="s">
        <v>205</v>
      </c>
      <c r="I133" s="104">
        <f>IF(H133="Y", 2, 0)</f>
        <v>0</v>
      </c>
      <c r="J133" s="168" t="s">
        <v>205</v>
      </c>
      <c r="K133" s="148">
        <f>IF(J133="Y", 2, 0)</f>
        <v>0</v>
      </c>
      <c r="L133" s="189" t="s">
        <v>205</v>
      </c>
      <c r="M133" s="169">
        <f>IF(L133="Y", 2, 0)</f>
        <v>0</v>
      </c>
      <c r="N133" s="88"/>
    </row>
    <row r="134" spans="1:14" ht="13.5" thickBot="1" x14ac:dyDescent="0.25">
      <c r="A134" s="131" t="s">
        <v>309</v>
      </c>
      <c r="B134" s="150"/>
      <c r="D134" s="151"/>
      <c r="F134" s="181"/>
      <c r="H134" s="109"/>
      <c r="J134" s="170"/>
      <c r="L134" s="190"/>
    </row>
    <row r="135" spans="1:14" x14ac:dyDescent="0.2">
      <c r="A135" s="113" t="s">
        <v>385</v>
      </c>
      <c r="B135" s="141" t="s">
        <v>205</v>
      </c>
      <c r="C135" s="142">
        <f>IF(B135="Y", 2, 0)</f>
        <v>0</v>
      </c>
      <c r="D135" s="143" t="s">
        <v>205</v>
      </c>
      <c r="E135" s="142">
        <f>IF(D135="Y", 2, 0)</f>
        <v>0</v>
      </c>
      <c r="F135" s="178" t="s">
        <v>205</v>
      </c>
      <c r="G135" s="142">
        <f>IF(F135="Y", 2, 0)</f>
        <v>0</v>
      </c>
      <c r="H135" s="93" t="s">
        <v>205</v>
      </c>
      <c r="I135" s="91">
        <f>IF(H135="Y", 2, 0)</f>
        <v>0</v>
      </c>
      <c r="J135" s="164" t="s">
        <v>205</v>
      </c>
      <c r="K135" s="142">
        <f>IF(J135="Y", 2, 0)</f>
        <v>0</v>
      </c>
      <c r="L135" s="187" t="s">
        <v>205</v>
      </c>
      <c r="M135" s="165">
        <f>IF(L135="Y", 2, 0)</f>
        <v>0</v>
      </c>
    </row>
    <row r="136" spans="1:14" x14ac:dyDescent="0.2">
      <c r="A136" s="102" t="s">
        <v>386</v>
      </c>
      <c r="B136" s="144" t="s">
        <v>205</v>
      </c>
      <c r="C136" s="145">
        <f t="shared" ref="C136:C137" si="33">IF(B136="Y", 2, 0)</f>
        <v>0</v>
      </c>
      <c r="D136" s="146" t="s">
        <v>205</v>
      </c>
      <c r="E136" s="145">
        <f t="shared" ref="E136:E137" si="34">IF(D136="Y", 2, 0)</f>
        <v>0</v>
      </c>
      <c r="F136" s="179" t="s">
        <v>205</v>
      </c>
      <c r="G136" s="145">
        <f t="shared" ref="G136:G137" si="35">IF(F136="Y", 2, 0)</f>
        <v>0</v>
      </c>
      <c r="H136" s="98" t="s">
        <v>251</v>
      </c>
      <c r="I136" s="96">
        <f t="shared" ref="I136:I137" si="36">IF(H136="Y", 2, 0)</f>
        <v>2</v>
      </c>
      <c r="J136" s="166" t="s">
        <v>205</v>
      </c>
      <c r="K136" s="145">
        <f t="shared" ref="K136:K137" si="37">IF(J136="Y", 2, 0)</f>
        <v>0</v>
      </c>
      <c r="L136" s="188" t="s">
        <v>205</v>
      </c>
      <c r="M136" s="167">
        <f t="shared" ref="M136:M137" si="38">IF(L136="Y", 2, 0)</f>
        <v>0</v>
      </c>
    </row>
    <row r="137" spans="1:14" ht="13.5" thickBot="1" x14ac:dyDescent="0.25">
      <c r="A137" s="122" t="s">
        <v>387</v>
      </c>
      <c r="B137" s="147" t="s">
        <v>205</v>
      </c>
      <c r="C137" s="148">
        <f t="shared" si="33"/>
        <v>0</v>
      </c>
      <c r="D137" s="149" t="s">
        <v>205</v>
      </c>
      <c r="E137" s="148">
        <f t="shared" si="34"/>
        <v>0</v>
      </c>
      <c r="F137" s="180" t="s">
        <v>205</v>
      </c>
      <c r="G137" s="148">
        <f t="shared" si="35"/>
        <v>0</v>
      </c>
      <c r="H137" s="106" t="s">
        <v>251</v>
      </c>
      <c r="I137" s="104">
        <f t="shared" si="36"/>
        <v>2</v>
      </c>
      <c r="J137" s="168" t="s">
        <v>205</v>
      </c>
      <c r="K137" s="148">
        <f t="shared" si="37"/>
        <v>0</v>
      </c>
      <c r="L137" s="189" t="s">
        <v>205</v>
      </c>
      <c r="M137" s="169">
        <f t="shared" si="38"/>
        <v>0</v>
      </c>
    </row>
    <row r="138" spans="1:14" ht="13.5" thickBot="1" x14ac:dyDescent="0.25">
      <c r="A138" s="131" t="s">
        <v>388</v>
      </c>
      <c r="B138" s="150"/>
      <c r="D138" s="151"/>
      <c r="F138" s="181"/>
      <c r="H138" s="109"/>
      <c r="J138" s="170"/>
      <c r="L138" s="190"/>
    </row>
    <row r="139" spans="1:14" x14ac:dyDescent="0.2">
      <c r="A139" s="113" t="s">
        <v>389</v>
      </c>
      <c r="B139" s="141" t="s">
        <v>205</v>
      </c>
      <c r="C139" s="142">
        <f>IF(B139="Y", 2, 0)</f>
        <v>0</v>
      </c>
      <c r="D139" s="143" t="s">
        <v>205</v>
      </c>
      <c r="E139" s="142">
        <f>IF(D139="Y", 2, 0)</f>
        <v>0</v>
      </c>
      <c r="F139" s="178" t="s">
        <v>205</v>
      </c>
      <c r="G139" s="142">
        <f>IF(F139="Y", 2, 0)</f>
        <v>0</v>
      </c>
      <c r="H139" s="93" t="s">
        <v>205</v>
      </c>
      <c r="I139" s="91">
        <f>IF(H139="Y", 2, 0)</f>
        <v>0</v>
      </c>
      <c r="J139" s="164" t="s">
        <v>205</v>
      </c>
      <c r="K139" s="142">
        <f>IF(J139="Y", 2, 0)</f>
        <v>0</v>
      </c>
      <c r="L139" s="187" t="s">
        <v>205</v>
      </c>
      <c r="M139" s="165">
        <f>IF(L139="Y", 2, 0)</f>
        <v>0</v>
      </c>
      <c r="N139" s="136"/>
    </row>
    <row r="140" spans="1:14" x14ac:dyDescent="0.2">
      <c r="A140" s="102" t="s">
        <v>390</v>
      </c>
      <c r="B140" s="144" t="s">
        <v>205</v>
      </c>
      <c r="C140" s="145">
        <f>IF(B140="Y", 1, 0)</f>
        <v>0</v>
      </c>
      <c r="D140" s="146" t="s">
        <v>205</v>
      </c>
      <c r="E140" s="145">
        <f>IF(D140="Y", 1, 0)</f>
        <v>0</v>
      </c>
      <c r="F140" s="179" t="s">
        <v>205</v>
      </c>
      <c r="G140" s="145">
        <f>IF(F140="Y", 1, 0)</f>
        <v>0</v>
      </c>
      <c r="H140" s="98" t="s">
        <v>205</v>
      </c>
      <c r="I140" s="96">
        <f>IF(H140="Y", 1, 0)</f>
        <v>0</v>
      </c>
      <c r="J140" s="166" t="s">
        <v>205</v>
      </c>
      <c r="K140" s="145">
        <f>IF(J140="Y", 1, 0)</f>
        <v>0</v>
      </c>
      <c r="L140" s="188" t="s">
        <v>205</v>
      </c>
      <c r="M140" s="167">
        <f>IF(L140="Y", 1, 0)</f>
        <v>0</v>
      </c>
    </row>
    <row r="141" spans="1:14" x14ac:dyDescent="0.2">
      <c r="A141" s="102" t="s">
        <v>391</v>
      </c>
      <c r="B141" s="144" t="s">
        <v>205</v>
      </c>
      <c r="C141" s="145">
        <f>IF(B141="Y", 1, 0)</f>
        <v>0</v>
      </c>
      <c r="D141" s="146" t="s">
        <v>205</v>
      </c>
      <c r="E141" s="145">
        <f>IF(D141="Y", 1, 0)</f>
        <v>0</v>
      </c>
      <c r="F141" s="179" t="s">
        <v>205</v>
      </c>
      <c r="G141" s="145">
        <f>IF(F141="Y", 1, 0)</f>
        <v>0</v>
      </c>
      <c r="H141" s="98" t="s">
        <v>205</v>
      </c>
      <c r="I141" s="96">
        <f>IF(H141="Y", 1, 0)</f>
        <v>0</v>
      </c>
      <c r="J141" s="166" t="s">
        <v>205</v>
      </c>
      <c r="K141" s="145">
        <f>IF(J141="Y", 1, 0)</f>
        <v>0</v>
      </c>
      <c r="L141" s="188" t="s">
        <v>205</v>
      </c>
      <c r="M141" s="167">
        <f>IF(L141="Y", 1, 0)</f>
        <v>0</v>
      </c>
    </row>
    <row r="142" spans="1:14" x14ac:dyDescent="0.2">
      <c r="A142" s="102" t="s">
        <v>392</v>
      </c>
      <c r="B142" s="144" t="s">
        <v>205</v>
      </c>
      <c r="C142" s="145">
        <f t="shared" ref="C142:C146" si="39">IF(B142="Y", 2, 0)</f>
        <v>0</v>
      </c>
      <c r="D142" s="146" t="s">
        <v>205</v>
      </c>
      <c r="E142" s="145">
        <f t="shared" ref="E142:E146" si="40">IF(D142="Y", 2, 0)</f>
        <v>0</v>
      </c>
      <c r="F142" s="179" t="s">
        <v>205</v>
      </c>
      <c r="G142" s="145">
        <f t="shared" ref="G142:G146" si="41">IF(F142="Y", 2, 0)</f>
        <v>0</v>
      </c>
      <c r="H142" s="98" t="s">
        <v>205</v>
      </c>
      <c r="I142" s="96">
        <f t="shared" ref="I142:I146" si="42">IF(H142="Y", 2, 0)</f>
        <v>0</v>
      </c>
      <c r="J142" s="166" t="s">
        <v>205</v>
      </c>
      <c r="K142" s="145">
        <f t="shared" ref="K142:K146" si="43">IF(J142="Y", 2, 0)</f>
        <v>0</v>
      </c>
      <c r="L142" s="188" t="s">
        <v>205</v>
      </c>
      <c r="M142" s="167">
        <f t="shared" ref="M142:M146" si="44">IF(L142="Y", 2, 0)</f>
        <v>0</v>
      </c>
    </row>
    <row r="143" spans="1:14" x14ac:dyDescent="0.2">
      <c r="A143" s="102" t="s">
        <v>393</v>
      </c>
      <c r="B143" s="144" t="s">
        <v>205</v>
      </c>
      <c r="C143" s="145">
        <f>IF(B143="Y", 1, 0)</f>
        <v>0</v>
      </c>
      <c r="D143" s="146" t="s">
        <v>205</v>
      </c>
      <c r="E143" s="145">
        <f>IF(D143="Y", 1, 0)</f>
        <v>0</v>
      </c>
      <c r="F143" s="179" t="s">
        <v>205</v>
      </c>
      <c r="G143" s="145">
        <f>IF(F143="Y", 1, 0)</f>
        <v>0</v>
      </c>
      <c r="H143" s="98" t="s">
        <v>205</v>
      </c>
      <c r="I143" s="96">
        <f>IF(H143="Y", 1, 0)</f>
        <v>0</v>
      </c>
      <c r="J143" s="166" t="s">
        <v>205</v>
      </c>
      <c r="K143" s="145">
        <f>IF(J143="Y", 1, 0)</f>
        <v>0</v>
      </c>
      <c r="L143" s="188" t="s">
        <v>205</v>
      </c>
      <c r="M143" s="167">
        <f>IF(L143="Y", 1, 0)</f>
        <v>0</v>
      </c>
    </row>
    <row r="144" spans="1:14" x14ac:dyDescent="0.2">
      <c r="A144" s="102" t="s">
        <v>394</v>
      </c>
      <c r="B144" s="144" t="s">
        <v>205</v>
      </c>
      <c r="C144" s="145">
        <f>IF(B144="Y", 1, 0)</f>
        <v>0</v>
      </c>
      <c r="D144" s="146" t="s">
        <v>205</v>
      </c>
      <c r="E144" s="145">
        <f>IF(D144="Y", 1, 0)</f>
        <v>0</v>
      </c>
      <c r="F144" s="179" t="s">
        <v>205</v>
      </c>
      <c r="G144" s="145">
        <f>IF(F144="Y", 1, 0)</f>
        <v>0</v>
      </c>
      <c r="H144" s="98" t="s">
        <v>205</v>
      </c>
      <c r="I144" s="96">
        <f>IF(H144="Y", 1, 0)</f>
        <v>0</v>
      </c>
      <c r="J144" s="166" t="s">
        <v>205</v>
      </c>
      <c r="K144" s="145">
        <f>IF(J144="Y", 1, 0)</f>
        <v>0</v>
      </c>
      <c r="L144" s="188" t="s">
        <v>205</v>
      </c>
      <c r="M144" s="167">
        <f>IF(L144="Y", 1, 0)</f>
        <v>0</v>
      </c>
    </row>
    <row r="145" spans="1:15" x14ac:dyDescent="0.2">
      <c r="A145" s="102" t="s">
        <v>395</v>
      </c>
      <c r="B145" s="144" t="s">
        <v>205</v>
      </c>
      <c r="C145" s="145">
        <f t="shared" si="39"/>
        <v>0</v>
      </c>
      <c r="D145" s="146" t="s">
        <v>205</v>
      </c>
      <c r="E145" s="145">
        <f t="shared" si="40"/>
        <v>0</v>
      </c>
      <c r="F145" s="179" t="s">
        <v>205</v>
      </c>
      <c r="G145" s="145">
        <f t="shared" si="41"/>
        <v>0</v>
      </c>
      <c r="H145" s="98" t="s">
        <v>205</v>
      </c>
      <c r="I145" s="96">
        <f t="shared" si="42"/>
        <v>0</v>
      </c>
      <c r="J145" s="166" t="s">
        <v>205</v>
      </c>
      <c r="K145" s="145">
        <f t="shared" si="43"/>
        <v>0</v>
      </c>
      <c r="L145" s="188" t="s">
        <v>205</v>
      </c>
      <c r="M145" s="167">
        <f t="shared" si="44"/>
        <v>0</v>
      </c>
    </row>
    <row r="146" spans="1:15" ht="13.5" thickBot="1" x14ac:dyDescent="0.25">
      <c r="A146" s="122" t="s">
        <v>396</v>
      </c>
      <c r="B146" s="147" t="s">
        <v>205</v>
      </c>
      <c r="C146" s="148">
        <f t="shared" si="39"/>
        <v>0</v>
      </c>
      <c r="D146" s="149" t="s">
        <v>205</v>
      </c>
      <c r="E146" s="148">
        <f t="shared" si="40"/>
        <v>0</v>
      </c>
      <c r="F146" s="180" t="s">
        <v>205</v>
      </c>
      <c r="G146" s="148">
        <f t="shared" si="41"/>
        <v>0</v>
      </c>
      <c r="H146" s="106" t="s">
        <v>205</v>
      </c>
      <c r="I146" s="104">
        <f t="shared" si="42"/>
        <v>0</v>
      </c>
      <c r="J146" s="168" t="s">
        <v>205</v>
      </c>
      <c r="K146" s="148">
        <f t="shared" si="43"/>
        <v>0</v>
      </c>
      <c r="L146" s="189" t="s">
        <v>205</v>
      </c>
      <c r="M146" s="169">
        <f t="shared" si="44"/>
        <v>0</v>
      </c>
    </row>
    <row r="147" spans="1:15" ht="13.5" thickBot="1" x14ac:dyDescent="0.25">
      <c r="A147" s="131" t="s">
        <v>397</v>
      </c>
      <c r="B147" s="150"/>
      <c r="D147" s="151"/>
      <c r="F147" s="181"/>
      <c r="H147" s="109"/>
      <c r="J147" s="170"/>
      <c r="L147" s="190"/>
    </row>
    <row r="148" spans="1:15" x14ac:dyDescent="0.2">
      <c r="A148" s="113" t="s">
        <v>398</v>
      </c>
      <c r="B148" s="141" t="s">
        <v>205</v>
      </c>
      <c r="C148" s="142">
        <f>IF(B148="Y", 1, 0)</f>
        <v>0</v>
      </c>
      <c r="D148" s="143" t="s">
        <v>205</v>
      </c>
      <c r="E148" s="142">
        <f>IF(D148="Y", 1, 0)</f>
        <v>0</v>
      </c>
      <c r="F148" s="178" t="s">
        <v>205</v>
      </c>
      <c r="G148" s="142">
        <f>IF(F148="Y", 1, 0)</f>
        <v>0</v>
      </c>
      <c r="H148" s="93" t="s">
        <v>251</v>
      </c>
      <c r="I148" s="91">
        <f>IF(H148="Y", 1, 0)</f>
        <v>1</v>
      </c>
      <c r="J148" s="164" t="s">
        <v>205</v>
      </c>
      <c r="K148" s="142">
        <f>IF(J148="Y", 1, 0)</f>
        <v>0</v>
      </c>
      <c r="L148" s="187" t="s">
        <v>205</v>
      </c>
      <c r="M148" s="165">
        <f>IF(L148="Y", 1, 0)</f>
        <v>0</v>
      </c>
    </row>
    <row r="149" spans="1:15" ht="13.5" thickBot="1" x14ac:dyDescent="0.25">
      <c r="A149" s="122" t="s">
        <v>399</v>
      </c>
      <c r="B149" s="147" t="s">
        <v>205</v>
      </c>
      <c r="C149" s="148">
        <f>IF(B149="Y", 1, 0)</f>
        <v>0</v>
      </c>
      <c r="D149" s="149" t="s">
        <v>205</v>
      </c>
      <c r="E149" s="148">
        <f>IF(D149="Y", 1, 0)</f>
        <v>0</v>
      </c>
      <c r="F149" s="180" t="s">
        <v>205</v>
      </c>
      <c r="G149" s="148">
        <f>IF(F149="Y", 1, 0)</f>
        <v>0</v>
      </c>
      <c r="H149" s="106" t="s">
        <v>251</v>
      </c>
      <c r="I149" s="104">
        <f>IF(H149="Y", 1, 0)</f>
        <v>1</v>
      </c>
      <c r="J149" s="168" t="s">
        <v>205</v>
      </c>
      <c r="K149" s="148">
        <f>IF(J149="Y", 1, 0)</f>
        <v>0</v>
      </c>
      <c r="L149" s="189" t="s">
        <v>205</v>
      </c>
      <c r="M149" s="169">
        <f>IF(L149="Y", 1, 0)</f>
        <v>0</v>
      </c>
    </row>
    <row r="150" spans="1:15" x14ac:dyDescent="0.2">
      <c r="A150" s="88"/>
      <c r="N150" s="88"/>
      <c r="O150" s="88"/>
    </row>
    <row r="151" spans="1:15" x14ac:dyDescent="0.2">
      <c r="A151" s="137" t="s">
        <v>400</v>
      </c>
      <c r="C151" s="89">
        <f>SUM(C2:C149)</f>
        <v>0</v>
      </c>
      <c r="E151" s="89">
        <f>SUM(E2:E149)</f>
        <v>0</v>
      </c>
      <c r="G151" s="89">
        <f>SUM(G2:G149)</f>
        <v>0</v>
      </c>
      <c r="I151" s="88">
        <f>SUM(I2:I133)</f>
        <v>9</v>
      </c>
      <c r="K151" s="89">
        <f>SUM(K2:K133)</f>
        <v>0</v>
      </c>
      <c r="M151" s="89">
        <f>SUM(M2:M149)</f>
        <v>0</v>
      </c>
    </row>
    <row r="152" spans="1:15" x14ac:dyDescent="0.2">
      <c r="A152" s="137" t="s">
        <v>401</v>
      </c>
      <c r="C152" s="89">
        <v>148</v>
      </c>
      <c r="E152" s="89">
        <v>143</v>
      </c>
      <c r="G152" s="89">
        <v>128</v>
      </c>
      <c r="I152" s="88">
        <v>114</v>
      </c>
      <c r="K152" s="89">
        <v>99</v>
      </c>
      <c r="M152" s="89">
        <v>53</v>
      </c>
    </row>
    <row r="153" spans="1:15" x14ac:dyDescent="0.2">
      <c r="A153" s="137" t="s">
        <v>402</v>
      </c>
      <c r="C153" s="163">
        <f>C151/C152</f>
        <v>0</v>
      </c>
      <c r="E153" s="163">
        <f>E151/E152</f>
        <v>0</v>
      </c>
      <c r="G153" s="186">
        <f>G151/G152</f>
        <v>0</v>
      </c>
      <c r="I153" s="138">
        <f>I151/I152</f>
        <v>7.8947368421052627E-2</v>
      </c>
      <c r="K153" s="163">
        <f>K151/K152</f>
        <v>0</v>
      </c>
      <c r="M153" s="163">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4E2A86D7-A58F-4DC9-A1AE-722B03A81315}">
      <formula1>"-,Y"</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896D0-2AB5-4ABF-A23D-E1EA85F48677}">
  <dimension ref="A1:M100"/>
  <sheetViews>
    <sheetView zoomScale="60" zoomScaleNormal="60" workbookViewId="0">
      <selection activeCell="A66" sqref="A66"/>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419</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40" t="s">
        <v>218</v>
      </c>
      <c r="E5" s="140" t="s">
        <v>220</v>
      </c>
      <c r="F5" s="82" t="s">
        <v>250</v>
      </c>
      <c r="G5" s="80">
        <f>IF(F5="Y", 'read first'!$B$23, 0)</f>
        <v>0</v>
      </c>
      <c r="H5" s="76" t="s">
        <v>217</v>
      </c>
      <c r="I5" s="76"/>
    </row>
    <row r="6" spans="2:9" ht="30" x14ac:dyDescent="0.25">
      <c r="B6" s="552"/>
      <c r="C6" s="548"/>
      <c r="D6" s="140" t="s">
        <v>179</v>
      </c>
      <c r="E6" s="140" t="s">
        <v>221</v>
      </c>
      <c r="F6" s="82" t="s">
        <v>250</v>
      </c>
      <c r="G6" s="80">
        <f>IF(F6="Y", 'read first'!$B$23, 0)</f>
        <v>0</v>
      </c>
      <c r="H6" s="76" t="s">
        <v>196</v>
      </c>
      <c r="I6" s="76"/>
    </row>
    <row r="7" spans="2:9" ht="58.5" customHeight="1" x14ac:dyDescent="0.25">
      <c r="B7" s="76" t="s">
        <v>10</v>
      </c>
      <c r="C7" s="19" t="s">
        <v>11</v>
      </c>
      <c r="D7" s="140" t="s">
        <v>12</v>
      </c>
      <c r="E7" s="140" t="s">
        <v>222</v>
      </c>
      <c r="F7" s="82" t="s">
        <v>251</v>
      </c>
      <c r="G7" s="80">
        <f>IF(F7="Y", 'read first'!$B$23, 0)</f>
        <v>2.2229999999999999</v>
      </c>
      <c r="H7" s="76" t="s">
        <v>176</v>
      </c>
      <c r="I7" s="76"/>
    </row>
    <row r="8" spans="2:9" ht="40.5" customHeight="1" x14ac:dyDescent="0.25">
      <c r="B8" s="551" t="s">
        <v>14</v>
      </c>
      <c r="C8" s="19" t="s">
        <v>15</v>
      </c>
      <c r="D8" s="140" t="s">
        <v>197</v>
      </c>
      <c r="E8" s="140" t="s">
        <v>223</v>
      </c>
      <c r="F8" s="82" t="s">
        <v>250</v>
      </c>
      <c r="G8" s="80">
        <f>IF(F8="Y", 'read first'!$B$23, 0)</f>
        <v>0</v>
      </c>
      <c r="H8" s="76" t="s">
        <v>16</v>
      </c>
      <c r="I8" s="76"/>
    </row>
    <row r="9" spans="2:9" ht="36.75" customHeight="1" x14ac:dyDescent="0.25">
      <c r="B9" s="552"/>
      <c r="C9" s="19" t="s">
        <v>17</v>
      </c>
      <c r="D9" s="140" t="s">
        <v>180</v>
      </c>
      <c r="E9" s="140" t="s">
        <v>224</v>
      </c>
      <c r="F9" s="82" t="s">
        <v>251</v>
      </c>
      <c r="G9" s="80">
        <f>IF(F9="Y", 'read first'!$B$23, 0)</f>
        <v>2.2229999999999999</v>
      </c>
      <c r="H9" s="76" t="s">
        <v>18</v>
      </c>
      <c r="I9" s="76"/>
    </row>
    <row r="10" spans="2:9" ht="46.5" customHeight="1" x14ac:dyDescent="0.25">
      <c r="B10" s="76" t="s">
        <v>19</v>
      </c>
      <c r="C10" s="19" t="s">
        <v>20</v>
      </c>
      <c r="D10" s="140" t="s">
        <v>415</v>
      </c>
      <c r="E10" s="140" t="s">
        <v>225</v>
      </c>
      <c r="F10" s="82" t="s">
        <v>251</v>
      </c>
      <c r="G10" s="80">
        <f>IF(F10="Y", 'read first'!$B$23, 0)</f>
        <v>2.2229999999999999</v>
      </c>
      <c r="H10" s="76" t="s">
        <v>175</v>
      </c>
      <c r="I10" s="76"/>
    </row>
    <row r="11" spans="2:9" ht="30" x14ac:dyDescent="0.25">
      <c r="B11" s="554" t="s">
        <v>22</v>
      </c>
      <c r="C11" s="19" t="s">
        <v>23</v>
      </c>
      <c r="D11" s="140" t="s">
        <v>24</v>
      </c>
      <c r="E11" s="140" t="s">
        <v>226</v>
      </c>
      <c r="F11" s="82" t="s">
        <v>250</v>
      </c>
      <c r="G11" s="80">
        <f>IF(F11="Y", 'read first'!$B$23, 0)</f>
        <v>0</v>
      </c>
      <c r="H11" s="76" t="s">
        <v>25</v>
      </c>
      <c r="I11" s="76"/>
    </row>
    <row r="12" spans="2:9" ht="93.75" customHeight="1" x14ac:dyDescent="0.25">
      <c r="B12" s="554"/>
      <c r="C12" s="76" t="s">
        <v>26</v>
      </c>
      <c r="D12" s="20" t="s">
        <v>198</v>
      </c>
      <c r="E12" s="20" t="s">
        <v>227</v>
      </c>
      <c r="F12" s="35" t="s">
        <v>251</v>
      </c>
      <c r="G12" s="80">
        <f>IF(F12="Y", 'read first'!$B$23, 0)</f>
        <v>2.2229999999999999</v>
      </c>
      <c r="H12" s="31" t="s">
        <v>177</v>
      </c>
      <c r="I12" s="76"/>
    </row>
    <row r="13" spans="2:9" ht="55.5" customHeight="1" x14ac:dyDescent="0.25">
      <c r="B13" s="76" t="s">
        <v>28</v>
      </c>
      <c r="C13" s="19" t="s">
        <v>29</v>
      </c>
      <c r="D13" s="20" t="s">
        <v>199</v>
      </c>
      <c r="E13" s="20" t="s">
        <v>227</v>
      </c>
      <c r="F13" s="35" t="s">
        <v>251</v>
      </c>
      <c r="G13" s="80">
        <f>IF(F13="Y", 'read first'!$B$23, 0)</f>
        <v>2.2229999999999999</v>
      </c>
      <c r="H13" s="31" t="s">
        <v>30</v>
      </c>
      <c r="I13" s="76"/>
    </row>
    <row r="14" spans="2:9" x14ac:dyDescent="0.25">
      <c r="D14" s="21" t="s">
        <v>31</v>
      </c>
      <c r="E14" s="21"/>
      <c r="G14" s="80">
        <f>SUM(G5:G13)</f>
        <v>11.114999999999998</v>
      </c>
    </row>
    <row r="15" spans="2:9" x14ac:dyDescent="0.25">
      <c r="D15" s="21"/>
      <c r="E15" s="21"/>
      <c r="G15" s="22">
        <f>G14/'read first'!$B$24</f>
        <v>0.55555555555555558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84" t="s">
        <v>182</v>
      </c>
      <c r="E19" s="84" t="s">
        <v>228</v>
      </c>
      <c r="F19" s="82" t="s">
        <v>251</v>
      </c>
      <c r="G19" s="81">
        <f>IF(F19="Y", 'read first'!$C$23, 0)</f>
        <v>1.65</v>
      </c>
      <c r="H19" s="77" t="s">
        <v>200</v>
      </c>
      <c r="I19" s="77"/>
    </row>
    <row r="20" spans="2:9" ht="54" customHeight="1" x14ac:dyDescent="0.25">
      <c r="B20" s="549"/>
      <c r="C20" s="1" t="s">
        <v>35</v>
      </c>
      <c r="D20" s="556" t="s">
        <v>36</v>
      </c>
      <c r="E20" s="562" t="s">
        <v>227</v>
      </c>
      <c r="F20" s="562" t="s">
        <v>251</v>
      </c>
      <c r="G20" s="565">
        <f>IF(F20="Y", 'read first'!$C$23, 0)</f>
        <v>1.65</v>
      </c>
      <c r="H20" s="555" t="s">
        <v>183</v>
      </c>
      <c r="I20" s="555"/>
    </row>
    <row r="21" spans="2:9" ht="23.25" customHeight="1" x14ac:dyDescent="0.25">
      <c r="B21" s="549"/>
      <c r="C21" s="19" t="s">
        <v>37</v>
      </c>
      <c r="D21" s="557"/>
      <c r="E21" s="563"/>
      <c r="F21" s="563"/>
      <c r="G21" s="566">
        <f>IF(F21="Y", 'read first'!$C$23, 0)</f>
        <v>0</v>
      </c>
      <c r="H21" s="549"/>
      <c r="I21" s="549"/>
    </row>
    <row r="22" spans="2:9" ht="30" x14ac:dyDescent="0.25">
      <c r="B22" s="550"/>
      <c r="C22" s="79" t="s">
        <v>38</v>
      </c>
      <c r="D22" s="558"/>
      <c r="E22" s="564"/>
      <c r="F22" s="564"/>
      <c r="G22" s="567">
        <f>IF(F22="Y", 'read first'!$C$23, 0)</f>
        <v>0</v>
      </c>
      <c r="H22" s="550"/>
      <c r="I22" s="550"/>
    </row>
    <row r="23" spans="2:9" ht="30" customHeight="1" x14ac:dyDescent="0.25">
      <c r="B23" s="543" t="s">
        <v>39</v>
      </c>
      <c r="C23" s="19" t="s">
        <v>40</v>
      </c>
      <c r="D23" s="544" t="s">
        <v>41</v>
      </c>
      <c r="E23" s="545"/>
      <c r="F23" s="545"/>
      <c r="G23" s="546"/>
      <c r="H23" s="79" t="s">
        <v>431</v>
      </c>
      <c r="I23" s="79"/>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row>
    <row r="25" spans="2:9" ht="36" customHeight="1" x14ac:dyDescent="0.25">
      <c r="B25" s="543"/>
      <c r="C25" s="548"/>
      <c r="D25" s="27" t="s">
        <v>201</v>
      </c>
      <c r="E25" s="27" t="s">
        <v>227</v>
      </c>
      <c r="F25" s="35" t="s">
        <v>251</v>
      </c>
      <c r="G25" s="80">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80">
        <f>IF(F29="Y", 0.83, 0)</f>
        <v>0.83</v>
      </c>
      <c r="H29" s="577" t="s">
        <v>167</v>
      </c>
      <c r="I29" s="578"/>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82" t="s">
        <v>250</v>
      </c>
      <c r="G32" s="80">
        <f>IF(F32="Y",'read first'!$C$23, 0)</f>
        <v>0</v>
      </c>
      <c r="H32" s="554" t="s">
        <v>166</v>
      </c>
      <c r="I32" s="554"/>
    </row>
    <row r="33" spans="2:9" ht="57.95" customHeight="1" x14ac:dyDescent="0.25">
      <c r="B33" s="543"/>
      <c r="C33" s="547"/>
      <c r="D33" s="30" t="s">
        <v>57</v>
      </c>
      <c r="E33" s="30" t="s">
        <v>232</v>
      </c>
      <c r="F33" s="82" t="s">
        <v>251</v>
      </c>
      <c r="G33" s="80">
        <f>IF(F33="Y", 'read first'!$C$23, 0)</f>
        <v>1.65</v>
      </c>
      <c r="H33" s="554"/>
      <c r="I33" s="554"/>
    </row>
    <row r="34" spans="2:9" ht="52.5" customHeight="1" x14ac:dyDescent="0.25">
      <c r="B34" s="543"/>
      <c r="C34" s="548"/>
      <c r="D34" s="30" t="s">
        <v>184</v>
      </c>
      <c r="E34" s="30" t="s">
        <v>233</v>
      </c>
      <c r="F34" s="82" t="s">
        <v>250</v>
      </c>
      <c r="G34" s="80">
        <f>IF(F34="Y", 'read first'!$C$23, 0)</f>
        <v>0</v>
      </c>
      <c r="H34" s="554"/>
      <c r="I34" s="554"/>
    </row>
    <row r="35" spans="2:9" ht="38.1" customHeight="1" x14ac:dyDescent="0.25">
      <c r="B35" s="543"/>
      <c r="C35" s="79" t="s">
        <v>58</v>
      </c>
      <c r="D35" s="28" t="s">
        <v>59</v>
      </c>
      <c r="E35" s="28" t="s">
        <v>227</v>
      </c>
      <c r="F35" s="35" t="s">
        <v>251</v>
      </c>
      <c r="G35" s="80">
        <f>IF(F35="Y", 'read first'!$C$23, 0)</f>
        <v>1.65</v>
      </c>
      <c r="H35" s="31" t="s">
        <v>203</v>
      </c>
      <c r="I35" s="76"/>
    </row>
    <row r="36" spans="2:9" ht="60" customHeight="1" x14ac:dyDescent="0.25">
      <c r="B36" s="79" t="s">
        <v>60</v>
      </c>
      <c r="C36" s="19" t="s">
        <v>61</v>
      </c>
      <c r="D36" s="30" t="s">
        <v>62</v>
      </c>
      <c r="E36" s="30" t="s">
        <v>234</v>
      </c>
      <c r="F36" s="82" t="s">
        <v>251</v>
      </c>
      <c r="G36" s="80">
        <f>IF(F36="Y", 'read first'!$C$23, 0)</f>
        <v>1.65</v>
      </c>
      <c r="H36" s="76" t="s">
        <v>178</v>
      </c>
      <c r="I36" s="76"/>
    </row>
    <row r="37" spans="2:9" x14ac:dyDescent="0.25">
      <c r="D37" s="21" t="s">
        <v>31</v>
      </c>
      <c r="E37" s="21"/>
      <c r="G37" s="80">
        <f>SUM(G19:G36)</f>
        <v>14.06</v>
      </c>
    </row>
    <row r="38" spans="2:9" x14ac:dyDescent="0.25">
      <c r="D38" s="21"/>
      <c r="E38" s="21"/>
      <c r="G38" s="22">
        <f>G37/'read first'!$C$24</f>
        <v>0.71010101010101023</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140" t="s">
        <v>67</v>
      </c>
      <c r="E42" s="140" t="s">
        <v>235</v>
      </c>
      <c r="F42" s="82" t="s">
        <v>250</v>
      </c>
      <c r="G42" s="80">
        <f>IF(F42="Y", 'read first'!$D$23, 0)</f>
        <v>0</v>
      </c>
      <c r="H42" s="76" t="s">
        <v>68</v>
      </c>
      <c r="I42" s="76"/>
    </row>
    <row r="43" spans="2:9" ht="30" customHeight="1" x14ac:dyDescent="0.25">
      <c r="B43" s="549"/>
      <c r="C43" s="19" t="s">
        <v>69</v>
      </c>
      <c r="D43" s="78" t="s">
        <v>70</v>
      </c>
      <c r="E43" s="74" t="s">
        <v>227</v>
      </c>
      <c r="F43" s="82" t="s">
        <v>250</v>
      </c>
      <c r="G43" s="80">
        <f>IF(F43="Y", 'read first'!$D$23, 0)</f>
        <v>0</v>
      </c>
      <c r="H43" s="76" t="s">
        <v>71</v>
      </c>
      <c r="I43" s="76"/>
    </row>
    <row r="44" spans="2:9" ht="30" x14ac:dyDescent="0.25">
      <c r="B44" s="550"/>
      <c r="C44" s="19" t="s">
        <v>72</v>
      </c>
      <c r="D44" s="140" t="s">
        <v>73</v>
      </c>
      <c r="E44" s="140" t="s">
        <v>227</v>
      </c>
      <c r="F44" s="82" t="s">
        <v>250</v>
      </c>
      <c r="G44" s="80">
        <f>IF(F44="Y", 'read first'!$D$23, 0)</f>
        <v>0</v>
      </c>
      <c r="H44" s="76" t="s">
        <v>74</v>
      </c>
      <c r="I44" s="76"/>
    </row>
    <row r="45" spans="2:9" ht="30" x14ac:dyDescent="0.25">
      <c r="B45" s="79" t="s">
        <v>75</v>
      </c>
      <c r="C45" s="19" t="s">
        <v>76</v>
      </c>
      <c r="D45" s="140" t="s">
        <v>77</v>
      </c>
      <c r="E45" s="140" t="s">
        <v>227</v>
      </c>
      <c r="F45" s="82" t="s">
        <v>251</v>
      </c>
      <c r="G45" s="80">
        <f>IF(F45="Y", 'read first'!$D$23, 0)</f>
        <v>2.2000000000000002</v>
      </c>
      <c r="H45" s="76" t="s">
        <v>78</v>
      </c>
      <c r="I45" s="76"/>
    </row>
    <row r="46" spans="2:9" ht="37.5" customHeight="1" x14ac:dyDescent="0.25">
      <c r="B46" s="33" t="s">
        <v>79</v>
      </c>
      <c r="C46" s="33" t="s">
        <v>80</v>
      </c>
      <c r="D46" s="34" t="s">
        <v>81</v>
      </c>
      <c r="E46" s="34" t="s">
        <v>227</v>
      </c>
      <c r="F46" s="82" t="s">
        <v>251</v>
      </c>
      <c r="G46" s="80">
        <f>IF(F46="Y", 'read first'!$D$23, 0)</f>
        <v>2.2000000000000002</v>
      </c>
      <c r="H46" s="31" t="s">
        <v>165</v>
      </c>
      <c r="I46" s="76"/>
    </row>
    <row r="47" spans="2:9" ht="69" customHeight="1" x14ac:dyDescent="0.25">
      <c r="B47" s="79" t="s">
        <v>82</v>
      </c>
      <c r="C47" s="19" t="s">
        <v>83</v>
      </c>
      <c r="D47" s="140" t="s">
        <v>84</v>
      </c>
      <c r="E47" s="140" t="s">
        <v>227</v>
      </c>
      <c r="F47" s="82" t="s">
        <v>251</v>
      </c>
      <c r="G47" s="80">
        <f>IF(F47="Y", 'read first'!$D$23, 0)</f>
        <v>2.2000000000000002</v>
      </c>
      <c r="H47" s="76" t="s">
        <v>85</v>
      </c>
      <c r="I47" s="76"/>
    </row>
    <row r="48" spans="2:9" ht="30" x14ac:dyDescent="0.25">
      <c r="B48" s="79" t="s">
        <v>86</v>
      </c>
      <c r="C48" s="19" t="s">
        <v>87</v>
      </c>
      <c r="D48" s="140" t="s">
        <v>88</v>
      </c>
      <c r="E48" s="140" t="s">
        <v>236</v>
      </c>
      <c r="F48" s="82" t="s">
        <v>251</v>
      </c>
      <c r="G48" s="80">
        <f>IF(F48="Y", 'read first'!$D$23, 0)</f>
        <v>2.2000000000000002</v>
      </c>
      <c r="H48" s="76" t="s">
        <v>89</v>
      </c>
      <c r="I48" s="76"/>
    </row>
    <row r="49" spans="2:9" ht="45" x14ac:dyDescent="0.25">
      <c r="B49" s="79" t="s">
        <v>90</v>
      </c>
      <c r="C49" s="19" t="s">
        <v>91</v>
      </c>
      <c r="D49" s="140" t="s">
        <v>92</v>
      </c>
      <c r="E49" s="140" t="s">
        <v>237</v>
      </c>
      <c r="F49" s="82" t="s">
        <v>251</v>
      </c>
      <c r="G49" s="80">
        <f>IF(F49="Y", 'read first'!$D$23, 0)</f>
        <v>2.2000000000000002</v>
      </c>
      <c r="H49" s="76" t="s">
        <v>93</v>
      </c>
      <c r="I49" s="76"/>
    </row>
    <row r="50" spans="2:9" x14ac:dyDescent="0.25">
      <c r="B50" s="37"/>
      <c r="G50" s="80">
        <f>SUM(G42:G49)</f>
        <v>11</v>
      </c>
    </row>
    <row r="51" spans="2:9" x14ac:dyDescent="0.25">
      <c r="B51" s="37"/>
      <c r="G51" s="22">
        <f>G50/'read first'!$D$24</f>
        <v>0.55555555555555558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140" t="s">
        <v>97</v>
      </c>
      <c r="E55" s="75" t="s">
        <v>227</v>
      </c>
      <c r="F55" s="82" t="s">
        <v>251</v>
      </c>
      <c r="G55" s="80">
        <f>IF(F55="Y", 'read first'!$E$23, 0)</f>
        <v>2.5</v>
      </c>
      <c r="H55" s="83" t="s">
        <v>98</v>
      </c>
      <c r="I55" s="83"/>
    </row>
    <row r="56" spans="2:9" ht="38.1" customHeight="1" x14ac:dyDescent="0.25">
      <c r="B56" s="543"/>
      <c r="C56" s="19" t="s">
        <v>99</v>
      </c>
      <c r="D56" s="140" t="s">
        <v>100</v>
      </c>
      <c r="E56" s="75" t="s">
        <v>227</v>
      </c>
      <c r="F56" s="82" t="s">
        <v>251</v>
      </c>
      <c r="G56" s="80">
        <f>IF(F56="Y", 'read first'!$E$23, 0)</f>
        <v>2.5</v>
      </c>
      <c r="H56" s="83" t="s">
        <v>101</v>
      </c>
      <c r="I56" s="83"/>
    </row>
    <row r="57" spans="2:9" ht="51" customHeight="1" x14ac:dyDescent="0.25">
      <c r="B57" s="79" t="s">
        <v>102</v>
      </c>
      <c r="C57" s="19" t="s">
        <v>44</v>
      </c>
      <c r="D57" s="140" t="s">
        <v>103</v>
      </c>
      <c r="E57" s="75" t="s">
        <v>227</v>
      </c>
      <c r="F57" s="39" t="s">
        <v>209</v>
      </c>
      <c r="G57" s="80">
        <f>G26</f>
        <v>1.65</v>
      </c>
      <c r="H57" s="83" t="s">
        <v>207</v>
      </c>
      <c r="I57" s="83"/>
    </row>
    <row r="58" spans="2:9" ht="49.5" customHeight="1" x14ac:dyDescent="0.25">
      <c r="B58" s="79" t="s">
        <v>104</v>
      </c>
      <c r="C58" s="19" t="s">
        <v>96</v>
      </c>
      <c r="D58" s="140" t="s">
        <v>131</v>
      </c>
      <c r="E58" s="75" t="s">
        <v>230</v>
      </c>
      <c r="F58" s="39" t="s">
        <v>210</v>
      </c>
      <c r="G58" s="80">
        <f>G29+G30</f>
        <v>1.66</v>
      </c>
      <c r="H58" s="83" t="s">
        <v>208</v>
      </c>
      <c r="I58" s="83"/>
    </row>
    <row r="59" spans="2:9" ht="37.5" customHeight="1" x14ac:dyDescent="0.25">
      <c r="B59" s="543" t="s">
        <v>105</v>
      </c>
      <c r="C59" s="19" t="s">
        <v>72</v>
      </c>
      <c r="D59" s="140" t="s">
        <v>106</v>
      </c>
      <c r="E59" s="75" t="s">
        <v>227</v>
      </c>
      <c r="F59" s="82" t="s">
        <v>250</v>
      </c>
      <c r="G59" s="80">
        <f>IF(F59="Y", 'read first'!$E$23, 0)</f>
        <v>0</v>
      </c>
      <c r="H59" s="83" t="s">
        <v>132</v>
      </c>
      <c r="I59" s="83"/>
    </row>
    <row r="60" spans="2:9" ht="38.1" customHeight="1" x14ac:dyDescent="0.25">
      <c r="B60" s="543"/>
      <c r="C60" s="19" t="s">
        <v>99</v>
      </c>
      <c r="D60" s="140" t="s">
        <v>133</v>
      </c>
      <c r="E60" s="75" t="s">
        <v>238</v>
      </c>
      <c r="F60" s="82" t="s">
        <v>251</v>
      </c>
      <c r="G60" s="80">
        <f>IF(F60="Y", 'read first'!$E$23, 0)</f>
        <v>2.5</v>
      </c>
      <c r="H60" s="83" t="s">
        <v>134</v>
      </c>
      <c r="I60" s="83"/>
    </row>
    <row r="61" spans="2:9" ht="30" x14ac:dyDescent="0.25">
      <c r="B61" s="79" t="s">
        <v>107</v>
      </c>
      <c r="C61" s="19" t="s">
        <v>108</v>
      </c>
      <c r="D61" s="140" t="s">
        <v>185</v>
      </c>
      <c r="E61" s="75" t="s">
        <v>239</v>
      </c>
      <c r="F61" s="82" t="s">
        <v>251</v>
      </c>
      <c r="G61" s="80">
        <f>IF(F61="Y", 'read first'!$E$23, 0)</f>
        <v>2.5</v>
      </c>
      <c r="H61" s="83" t="s">
        <v>135</v>
      </c>
      <c r="I61" s="83"/>
    </row>
    <row r="62" spans="2:9" ht="38.1" customHeight="1" x14ac:dyDescent="0.25">
      <c r="B62" s="79" t="s">
        <v>109</v>
      </c>
      <c r="C62" s="19" t="s">
        <v>110</v>
      </c>
      <c r="D62" s="140" t="s">
        <v>111</v>
      </c>
      <c r="E62" s="75" t="s">
        <v>227</v>
      </c>
      <c r="F62" s="82" t="s">
        <v>251</v>
      </c>
      <c r="G62" s="80">
        <f>IF(F62="Y", 'read first'!$E$23, 0)</f>
        <v>2.5</v>
      </c>
      <c r="H62" s="83" t="s">
        <v>136</v>
      </c>
      <c r="I62" s="83"/>
    </row>
    <row r="63" spans="2:9" x14ac:dyDescent="0.25">
      <c r="G63" s="80">
        <f>SUM(G55:G62)</f>
        <v>15.81</v>
      </c>
    </row>
    <row r="64" spans="2:9" x14ac:dyDescent="0.25">
      <c r="G64" s="41">
        <f>G63/'read first'!$E$24</f>
        <v>0.79049999999999998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79" t="s">
        <v>121</v>
      </c>
      <c r="C68" s="19" t="s">
        <v>170</v>
      </c>
      <c r="D68" s="140" t="s">
        <v>171</v>
      </c>
      <c r="E68" s="140" t="s">
        <v>226</v>
      </c>
      <c r="F68" s="82" t="s">
        <v>250</v>
      </c>
      <c r="G68" s="80">
        <f>IF(F68="Y", 'read first'!$G$23, 0)</f>
        <v>0</v>
      </c>
      <c r="H68" s="79" t="s">
        <v>172</v>
      </c>
      <c r="I68" s="79"/>
    </row>
    <row r="69" spans="1:13" s="4" customFormat="1" ht="67.5" customHeight="1" x14ac:dyDescent="0.25">
      <c r="A69" s="3"/>
      <c r="B69" s="79" t="s">
        <v>122</v>
      </c>
      <c r="C69" s="19" t="s">
        <v>123</v>
      </c>
      <c r="D69" s="140" t="s">
        <v>124</v>
      </c>
      <c r="E69" s="140" t="s">
        <v>240</v>
      </c>
      <c r="F69" s="82" t="s">
        <v>251</v>
      </c>
      <c r="G69" s="80">
        <f>IF(F69="Y", 'read first'!$G$23, 0)</f>
        <v>2</v>
      </c>
      <c r="H69" s="79" t="s">
        <v>143</v>
      </c>
      <c r="I69" s="79"/>
      <c r="J69" s="59"/>
      <c r="K69" s="59"/>
      <c r="L69" s="59"/>
      <c r="M69" s="59"/>
    </row>
    <row r="70" spans="1:13" s="4" customFormat="1" ht="74.25" customHeight="1" x14ac:dyDescent="0.25">
      <c r="A70" s="3"/>
      <c r="B70" s="79" t="s">
        <v>125</v>
      </c>
      <c r="C70" s="19" t="s">
        <v>144</v>
      </c>
      <c r="D70" s="140" t="s">
        <v>126</v>
      </c>
      <c r="E70" s="140" t="s">
        <v>241</v>
      </c>
      <c r="F70" s="82" t="s">
        <v>251</v>
      </c>
      <c r="G70" s="80">
        <f>IF(F70="Y", 'read first'!$G$23, 0)</f>
        <v>2</v>
      </c>
      <c r="H70" s="79" t="s">
        <v>142</v>
      </c>
      <c r="I70" s="79"/>
      <c r="J70" s="59"/>
      <c r="K70" s="59"/>
      <c r="L70" s="59"/>
      <c r="M70" s="59"/>
    </row>
    <row r="71" spans="1:13" s="4" customFormat="1" ht="64.5" customHeight="1" x14ac:dyDescent="0.25">
      <c r="A71" s="3"/>
      <c r="B71" s="79" t="s">
        <v>127</v>
      </c>
      <c r="C71" s="19" t="s">
        <v>128</v>
      </c>
      <c r="D71" s="140" t="s">
        <v>129</v>
      </c>
      <c r="E71" s="140" t="s">
        <v>242</v>
      </c>
      <c r="F71" s="82" t="s">
        <v>250</v>
      </c>
      <c r="G71" s="80">
        <f>IF(F71="Y", 'read first'!$G$23, 0)</f>
        <v>0</v>
      </c>
      <c r="H71" s="79" t="s">
        <v>169</v>
      </c>
      <c r="I71" s="79"/>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80">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137</v>
      </c>
    </row>
    <row r="79" spans="1:13" ht="30" x14ac:dyDescent="0.25">
      <c r="A79" s="79" t="s">
        <v>187</v>
      </c>
      <c r="B79" s="79" t="s">
        <v>114</v>
      </c>
      <c r="C79" s="36" t="s">
        <v>145</v>
      </c>
      <c r="D79" s="140" t="s">
        <v>164</v>
      </c>
      <c r="E79" s="140" t="s">
        <v>244</v>
      </c>
      <c r="F79" s="274" t="s">
        <v>251</v>
      </c>
      <c r="G79" s="44">
        <f>IF(F79="Y", 'read first'!$F$23, 0)</f>
        <v>2</v>
      </c>
      <c r="H79" s="45" t="s">
        <v>146</v>
      </c>
      <c r="I79" s="423"/>
    </row>
    <row r="80" spans="1:13" ht="45" x14ac:dyDescent="0.25">
      <c r="A80" s="77" t="s">
        <v>188</v>
      </c>
      <c r="B80" s="77" t="s">
        <v>115</v>
      </c>
      <c r="C80" s="36" t="s">
        <v>145</v>
      </c>
      <c r="D80" s="78" t="s">
        <v>116</v>
      </c>
      <c r="E80" s="78" t="s">
        <v>245</v>
      </c>
      <c r="F80" s="274" t="s">
        <v>251</v>
      </c>
      <c r="G80" s="44">
        <f>IF(F80="Y", 'read first'!$F$23, 0)</f>
        <v>2</v>
      </c>
      <c r="H80" s="47" t="s">
        <v>147</v>
      </c>
      <c r="I80" s="423"/>
    </row>
    <row r="81" spans="1:9" x14ac:dyDescent="0.25">
      <c r="A81" s="555" t="s">
        <v>189</v>
      </c>
      <c r="B81" s="587" t="s">
        <v>117</v>
      </c>
      <c r="C81" s="48" t="s">
        <v>118</v>
      </c>
      <c r="D81" s="140" t="s">
        <v>51</v>
      </c>
      <c r="E81" s="140" t="s">
        <v>246</v>
      </c>
      <c r="F81" s="274" t="str">
        <f>F29</f>
        <v>Y</v>
      </c>
      <c r="G81" s="44">
        <f>IF(F81="Y", 1, 0)</f>
        <v>1</v>
      </c>
      <c r="H81" s="551" t="s">
        <v>52</v>
      </c>
      <c r="I81" s="633"/>
    </row>
    <row r="82" spans="1:9" x14ac:dyDescent="0.25">
      <c r="A82" s="586"/>
      <c r="B82" s="588"/>
      <c r="C82" s="48" t="s">
        <v>119</v>
      </c>
      <c r="D82" s="582" t="s">
        <v>53</v>
      </c>
      <c r="E82" s="590" t="s">
        <v>247</v>
      </c>
      <c r="F82" s="590" t="str">
        <f>F30</f>
        <v>Y</v>
      </c>
      <c r="G82" s="593">
        <f t="shared" ref="G82:G83" si="0">IF(F82="Y", 1, 0)</f>
        <v>1</v>
      </c>
      <c r="H82" s="586"/>
      <c r="I82" s="634"/>
    </row>
    <row r="83" spans="1:9" x14ac:dyDescent="0.25">
      <c r="A83" s="586"/>
      <c r="B83" s="589"/>
      <c r="C83" s="48" t="s">
        <v>130</v>
      </c>
      <c r="D83" s="552"/>
      <c r="E83" s="591"/>
      <c r="F83" s="592"/>
      <c r="G83" s="594">
        <f t="shared" si="0"/>
        <v>0</v>
      </c>
      <c r="H83" s="552"/>
      <c r="I83" s="635"/>
    </row>
    <row r="84" spans="1:9" ht="58.5" customHeight="1" x14ac:dyDescent="0.25">
      <c r="A84" s="552"/>
      <c r="B84" s="79" t="s">
        <v>138</v>
      </c>
      <c r="C84" s="19" t="s">
        <v>148</v>
      </c>
      <c r="D84" s="140" t="s">
        <v>149</v>
      </c>
      <c r="E84" s="140" t="s">
        <v>248</v>
      </c>
      <c r="F84" s="274" t="s">
        <v>251</v>
      </c>
      <c r="G84" s="44">
        <f>IF(F84="Y", 'read first'!$F$23, 0)</f>
        <v>2</v>
      </c>
      <c r="H84" s="83" t="s">
        <v>150</v>
      </c>
      <c r="I84" s="423"/>
    </row>
    <row r="85" spans="1:9" ht="60" x14ac:dyDescent="0.25">
      <c r="A85" s="77" t="s">
        <v>190</v>
      </c>
      <c r="B85" s="49" t="s">
        <v>151</v>
      </c>
      <c r="C85" s="76" t="s">
        <v>152</v>
      </c>
      <c r="D85" s="20" t="s">
        <v>162</v>
      </c>
      <c r="E85" s="20" t="s">
        <v>227</v>
      </c>
      <c r="F85" s="274" t="s">
        <v>251</v>
      </c>
      <c r="G85" s="44">
        <f>IF(F85="Y", 'read first'!$F$23, 0)</f>
        <v>2</v>
      </c>
      <c r="H85" s="20" t="s">
        <v>153</v>
      </c>
      <c r="I85" s="423"/>
    </row>
    <row r="86" spans="1:9" ht="45" x14ac:dyDescent="0.25">
      <c r="A86" s="79" t="s">
        <v>191</v>
      </c>
      <c r="B86" s="79" t="s">
        <v>154</v>
      </c>
      <c r="C86" s="79" t="s">
        <v>155</v>
      </c>
      <c r="D86" s="20" t="s">
        <v>163</v>
      </c>
      <c r="E86" s="20" t="s">
        <v>227</v>
      </c>
      <c r="F86" s="274" t="s">
        <v>251</v>
      </c>
      <c r="G86" s="44">
        <f>IF(F86="Y", 'read first'!$F$23, 0)</f>
        <v>2</v>
      </c>
      <c r="H86" s="20" t="s">
        <v>156</v>
      </c>
      <c r="I86" s="423"/>
    </row>
    <row r="87" spans="1:9" ht="47.25" customHeight="1" x14ac:dyDescent="0.25">
      <c r="A87" s="587" t="s">
        <v>192</v>
      </c>
      <c r="B87" s="554" t="s">
        <v>22</v>
      </c>
      <c r="C87" s="19" t="s">
        <v>23</v>
      </c>
      <c r="D87" s="140" t="s">
        <v>24</v>
      </c>
      <c r="E87" s="140" t="s">
        <v>226</v>
      </c>
      <c r="F87" s="274" t="str">
        <f>F11</f>
        <v>N</v>
      </c>
      <c r="G87" s="272">
        <f>IF(F87="Y", 'read first'!$F$23, 0)</f>
        <v>0</v>
      </c>
      <c r="H87" s="76" t="s">
        <v>25</v>
      </c>
      <c r="I87" s="423"/>
    </row>
    <row r="88" spans="1:9" ht="67.5" customHeight="1" x14ac:dyDescent="0.25">
      <c r="A88" s="595"/>
      <c r="B88" s="554"/>
      <c r="C88" s="76" t="s">
        <v>26</v>
      </c>
      <c r="D88" s="20" t="s">
        <v>27</v>
      </c>
      <c r="E88" s="20" t="s">
        <v>227</v>
      </c>
      <c r="F88" s="274" t="s">
        <v>250</v>
      </c>
      <c r="G88" s="44">
        <f>IF(F88="Y", 'read first'!$F$23, 0)</f>
        <v>0</v>
      </c>
      <c r="H88" s="20" t="s">
        <v>157</v>
      </c>
      <c r="I88" s="424" t="s">
        <v>781</v>
      </c>
    </row>
    <row r="89" spans="1:9" ht="38.25" customHeight="1" x14ac:dyDescent="0.25">
      <c r="A89" s="555" t="s">
        <v>193</v>
      </c>
      <c r="B89" s="555" t="s">
        <v>65</v>
      </c>
      <c r="C89" s="19" t="s">
        <v>66</v>
      </c>
      <c r="D89" s="140" t="s">
        <v>67</v>
      </c>
      <c r="E89" s="140" t="s">
        <v>235</v>
      </c>
      <c r="F89" s="274" t="str">
        <f>F42</f>
        <v>N</v>
      </c>
      <c r="G89" s="44">
        <f>IF(F89="Y", 'read first'!$F$23, 0)</f>
        <v>0</v>
      </c>
      <c r="H89" s="76" t="s">
        <v>68</v>
      </c>
      <c r="I89" s="423"/>
    </row>
    <row r="90" spans="1:9" ht="30" customHeight="1" x14ac:dyDescent="0.25">
      <c r="A90" s="586"/>
      <c r="B90" s="549"/>
      <c r="C90" s="19" t="s">
        <v>69</v>
      </c>
      <c r="D90" s="78" t="s">
        <v>70</v>
      </c>
      <c r="E90" s="74" t="s">
        <v>227</v>
      </c>
      <c r="F90" s="274" t="str">
        <f>F43</f>
        <v>N</v>
      </c>
      <c r="G90" s="44">
        <f>IF(F90="Y", 'read first'!$F$23, 0)</f>
        <v>0</v>
      </c>
      <c r="H90" s="76" t="s">
        <v>71</v>
      </c>
      <c r="I90" s="423"/>
    </row>
    <row r="91" spans="1:9" ht="36.75" customHeight="1" x14ac:dyDescent="0.25">
      <c r="A91" s="586"/>
      <c r="B91" s="550"/>
      <c r="C91" s="19" t="s">
        <v>72</v>
      </c>
      <c r="D91" s="140" t="s">
        <v>73</v>
      </c>
      <c r="E91" s="140" t="s">
        <v>227</v>
      </c>
      <c r="F91" s="274" t="str">
        <f>F60</f>
        <v>Y</v>
      </c>
      <c r="G91" s="44">
        <f>IF(F91="Y", 'read first'!$F$23, 0)</f>
        <v>2</v>
      </c>
      <c r="H91" s="76" t="s">
        <v>74</v>
      </c>
      <c r="I91" s="423"/>
    </row>
    <row r="92" spans="1:9" ht="28.5" customHeight="1" x14ac:dyDescent="0.25">
      <c r="A92" s="596" t="s">
        <v>194</v>
      </c>
      <c r="B92" s="551" t="s">
        <v>6</v>
      </c>
      <c r="C92" s="553" t="s">
        <v>7</v>
      </c>
      <c r="D92" s="140" t="s">
        <v>173</v>
      </c>
      <c r="E92" s="140" t="s">
        <v>220</v>
      </c>
      <c r="F92" s="274" t="str">
        <f>F5</f>
        <v>N</v>
      </c>
      <c r="G92" s="44">
        <f>IF(F92="Y", 'read first'!$F$23, 0)</f>
        <v>0</v>
      </c>
      <c r="H92" s="76" t="s">
        <v>8</v>
      </c>
      <c r="I92" s="423"/>
    </row>
    <row r="93" spans="1:9" ht="30" x14ac:dyDescent="0.25">
      <c r="A93" s="597"/>
      <c r="B93" s="552"/>
      <c r="C93" s="548"/>
      <c r="D93" s="140" t="s">
        <v>179</v>
      </c>
      <c r="E93" s="140" t="s">
        <v>221</v>
      </c>
      <c r="F93" s="274" t="str">
        <f>F6</f>
        <v>N</v>
      </c>
      <c r="G93" s="44">
        <f>IF(F93="Y", 'read first'!$F$23, 0)</f>
        <v>0</v>
      </c>
      <c r="H93" s="76" t="s">
        <v>9</v>
      </c>
      <c r="I93" s="423"/>
    </row>
    <row r="94" spans="1:9" ht="30" x14ac:dyDescent="0.25">
      <c r="A94" s="597"/>
      <c r="B94" s="76" t="s">
        <v>10</v>
      </c>
      <c r="C94" s="19" t="s">
        <v>11</v>
      </c>
      <c r="D94" s="140" t="s">
        <v>12</v>
      </c>
      <c r="E94" s="140" t="s">
        <v>222</v>
      </c>
      <c r="F94" s="274" t="str">
        <f>F7</f>
        <v>Y</v>
      </c>
      <c r="G94" s="44">
        <f>IF(F94="Y", 'read first'!$F$23, 0)</f>
        <v>2</v>
      </c>
      <c r="H94" s="76" t="s">
        <v>13</v>
      </c>
      <c r="I94" s="423"/>
    </row>
    <row r="95" spans="1:9" ht="45" x14ac:dyDescent="0.25">
      <c r="A95" s="597"/>
      <c r="B95" s="76" t="s">
        <v>19</v>
      </c>
      <c r="C95" s="19" t="s">
        <v>20</v>
      </c>
      <c r="D95" s="140" t="s">
        <v>181</v>
      </c>
      <c r="E95" s="140" t="s">
        <v>225</v>
      </c>
      <c r="F95" s="274" t="str">
        <f>F10</f>
        <v>Y</v>
      </c>
      <c r="G95" s="44">
        <f>IF(F95="Y", 'read first'!$F$23, 0)</f>
        <v>2</v>
      </c>
      <c r="H95" s="76" t="s">
        <v>21</v>
      </c>
      <c r="I95" s="423"/>
    </row>
    <row r="96" spans="1:9" ht="30" x14ac:dyDescent="0.25">
      <c r="A96" s="597"/>
      <c r="B96" s="554" t="s">
        <v>22</v>
      </c>
      <c r="C96" s="19" t="s">
        <v>23</v>
      </c>
      <c r="D96" s="140" t="s">
        <v>24</v>
      </c>
      <c r="E96" s="140" t="s">
        <v>226</v>
      </c>
      <c r="F96" s="274" t="str">
        <f>F11</f>
        <v>N</v>
      </c>
      <c r="G96" s="44">
        <f>IF(F96="Y", 'read first'!$F$23, 0)</f>
        <v>0</v>
      </c>
      <c r="H96" s="76" t="s">
        <v>25</v>
      </c>
      <c r="I96" s="423"/>
    </row>
    <row r="97" spans="1:9" ht="34.5" customHeight="1" x14ac:dyDescent="0.25">
      <c r="A97" s="598"/>
      <c r="B97" s="554"/>
      <c r="C97" s="76" t="s">
        <v>26</v>
      </c>
      <c r="D97" s="20" t="s">
        <v>27</v>
      </c>
      <c r="E97" s="20" t="s">
        <v>227</v>
      </c>
      <c r="F97" s="274" t="s">
        <v>250</v>
      </c>
      <c r="G97" s="44">
        <f>IF(F97="Y", 'read first'!$F$23, 0)</f>
        <v>0</v>
      </c>
      <c r="H97" s="20" t="s">
        <v>174</v>
      </c>
      <c r="I97" s="424" t="s">
        <v>781</v>
      </c>
    </row>
    <row r="98" spans="1:9" ht="33.75" customHeight="1" x14ac:dyDescent="0.25">
      <c r="A98" s="76" t="s">
        <v>195</v>
      </c>
      <c r="B98" s="76" t="s">
        <v>158</v>
      </c>
      <c r="C98" s="76" t="s">
        <v>159</v>
      </c>
      <c r="D98" s="140" t="s">
        <v>160</v>
      </c>
      <c r="E98" s="75" t="s">
        <v>227</v>
      </c>
      <c r="F98" s="274" t="s">
        <v>251</v>
      </c>
      <c r="G98" s="44">
        <f>IF(F98="Y", 'read first'!$F$23, 0)</f>
        <v>2</v>
      </c>
      <c r="H98" s="83" t="s">
        <v>161</v>
      </c>
      <c r="I98" s="423"/>
    </row>
    <row r="99" spans="1:9" x14ac:dyDescent="0.25">
      <c r="G99" s="44">
        <f>SUM(G79:G98)</f>
        <v>20</v>
      </c>
    </row>
    <row r="100" spans="1:9" x14ac:dyDescent="0.25">
      <c r="G100" s="22">
        <f>G99/G78</f>
        <v>0.58823529411764708</v>
      </c>
    </row>
  </sheetData>
  <mergeCells count="59">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I81:I8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DA0DAC12-C0AA-448B-A728-15BB42EA0D0D}">
      <formula1>"-,H, M, L, NEG"</formula1>
    </dataValidation>
    <dataValidation type="list" allowBlank="1" showInputMessage="1" showErrorMessage="1" sqref="F5:F13 F25:F26 F42:F49 F59:F62 F68:F73 F29:F30 F32:F36 F19:F22 F55:F56 F79:F81 F84:F95 F97:F98" xr:uid="{D0532463-2565-47AF-AA45-E36480C6F1DC}">
      <formula1>"-,Y,N"</formula1>
    </dataValidation>
    <dataValidation type="list" allowBlank="1" showInputMessage="1" showErrorMessage="1" sqref="H23" xr:uid="{FE66897B-3126-4C94-9E70-3BE9C4F0EA50}">
      <formula1>"[Choose from list], Regional Boulevard, Community Boulevard, Regional Street, Community Street, Industrial Street, Regional Trail, Greenway"</formula1>
    </dataValidation>
  </dataValidations>
  <hyperlinks>
    <hyperlink ref="C5:C6" r:id="rId1" display="Equity Focus Area map layer" xr:uid="{E2DD2DC7-2BDB-4DFF-9FFD-D2A400BA82BF}"/>
    <hyperlink ref="C7" r:id="rId2" display="Economic Value Atlas walkability and Community Service accessibility score" xr:uid="{B5468F0F-1732-48BD-B33F-84E818D27D45}"/>
    <hyperlink ref="C8" r:id="rId3" display="Regional Barometer: Life expectancy at birth layer" xr:uid="{B9F393EA-0BD0-4AE1-A004-2B0039379089}"/>
    <hyperlink ref="C10" r:id="rId4" display="Economic Value Atlas: Job access layers (for both low and middle/high wage jobs)" xr:uid="{720FCA17-D981-4BAD-B827-44869A58408F}"/>
    <hyperlink ref="C11" r:id="rId5" display="·         Regional Investment Measure project list" xr:uid="{17428F32-DDB8-4F97-82DC-8B5CDBE38902}"/>
    <hyperlink ref="C19" r:id="rId6" display="HCC network map" xr:uid="{10ED5A18-FD87-428D-A386-8D44E13F89D8}"/>
    <hyperlink ref="C23" r:id="rId7" display="Regional Trails and Greenways network" xr:uid="{6C8D6282-9B65-416E-9827-2B3A3874D0D3}"/>
    <hyperlink ref="C29" r:id="rId8" display="·         Regional Bike Network Map" xr:uid="{183D9189-C6FE-47FE-9538-317BB4CA9689}"/>
    <hyperlink ref="C26" r:id="rId9" display="·         Livable Streets design guide" xr:uid="{1C9376AA-E568-4623-A998-0C65EF9CA31F}"/>
    <hyperlink ref="C32" r:id="rId10" display="·         Economic Value Atlas Mobility map layer" xr:uid="{595E41F7-2762-413C-BB3F-E17CA23B07ED}"/>
    <hyperlink ref="C36" r:id="rId11" display="Safe Routes to School Regional Framework school map" xr:uid="{8AB9365E-C4D2-4795-B076-BCCD3F9C304A}"/>
    <hyperlink ref="C45" r:id="rId12" xr:uid="{3ECEECEC-9710-4948-B15C-E01F283A56F4}"/>
    <hyperlink ref="C47" r:id="rId13" xr:uid="{D6457DAD-4F15-4BA1-8F63-AADDA2E0ABA9}"/>
    <hyperlink ref="C48" r:id="rId14" xr:uid="{7791C3E2-62C0-4E80-9FEB-07F718F32EEC}"/>
    <hyperlink ref="C49" r:id="rId15" xr:uid="{E39021CE-C036-4617-A389-1A29EBC6C6DC}"/>
    <hyperlink ref="C55" r:id="rId16" xr:uid="{69B9AADA-17B6-48D4-8560-23EBB2AC4882}"/>
    <hyperlink ref="C58" r:id="rId17" xr:uid="{BD41B95A-DE8E-4F15-B391-04F24CE3F9A8}"/>
    <hyperlink ref="C56" r:id="rId18" display="Congestion Management Process network" xr:uid="{A8E2D0DC-1ECC-4A84-A52A-FFA14638A9C3}"/>
    <hyperlink ref="C60" r:id="rId19" display="Congestion Management Process network map" xr:uid="{D070A50C-1B6E-4597-90E4-0DD768298B6E}"/>
    <hyperlink ref="C62" r:id="rId20" xr:uid="{2018A8AD-494B-40EA-83A1-AE88968E7443}"/>
    <hyperlink ref="C61" r:id="rId21" xr:uid="{957EE5DC-9585-4E81-B996-66F0AA975F0E}"/>
    <hyperlink ref="C44" r:id="rId22" xr:uid="{B2F27784-DC43-435D-9556-D7BABCB6E3A7}"/>
    <hyperlink ref="C42" r:id="rId23" location="/" display="TriMet Prioritzed Access to Transit map" xr:uid="{2935DA66-DC04-4D66-9484-CF659013F010}"/>
    <hyperlink ref="C43" r:id="rId24" xr:uid="{75C62403-A6F2-47ED-AEEA-980DA9D011F0}"/>
    <hyperlink ref="C9" r:id="rId25" display="Regional Barometer: Diesel particulate matter concentration layer" xr:uid="{7D91D87B-BA61-4508-B45F-AD8AC2FD9508}"/>
    <hyperlink ref="C21" r:id="rId26" display="https://tooledesign.maps.arcgis.com/apps/MapSeries/index.html?appid=69225c1c028c440bbcef6ca40365f854" xr:uid="{3E9BB529-A8F6-47D0-8041-0275659510E8}"/>
    <hyperlink ref="C13" r:id="rId27" xr:uid="{0E056F1C-C390-4EB1-9FD2-88632503F0E8}"/>
    <hyperlink ref="C30" r:id="rId28" xr:uid="{10E46093-300F-4218-BA7A-30854B748D77}"/>
    <hyperlink ref="C31" r:id="rId29" xr:uid="{CEB9CB4F-F032-4165-9D25-AA0B056BA0F9}"/>
    <hyperlink ref="C57" r:id="rId30" display="·         Livable Streets design guide" xr:uid="{EBAA27CB-B872-4921-8E66-DA9FD62EE92C}"/>
    <hyperlink ref="C59" r:id="rId31" xr:uid="{E08024C9-063E-43AB-A4FA-0F328762E4A7}"/>
    <hyperlink ref="C72" r:id="rId32" xr:uid="{D727F822-912A-48A7-B60A-36967B80DF65}"/>
    <hyperlink ref="C73" r:id="rId33" display="FHWA: Intermodal connector list" xr:uid="{3A7A9AD8-63E8-485B-BEA8-0C2DE371C95C}"/>
    <hyperlink ref="C71" r:id="rId34" xr:uid="{802F555D-1206-4B21-AA2A-9AC310BCBFCA}"/>
    <hyperlink ref="C70" r:id="rId35" xr:uid="{F62C6F89-6B79-4AA3-9B76-AF6F5BBB55E7}"/>
    <hyperlink ref="C69" r:id="rId36" xr:uid="{F87654FF-9058-43A4-A4DE-5CCB7C50B5CB}"/>
    <hyperlink ref="C81" r:id="rId37" display="·         Regional Bike Network Map" xr:uid="{7A586E8C-0D06-4EA5-AC0A-C22B6E7DD13D}"/>
    <hyperlink ref="C82" r:id="rId38" xr:uid="{B56D3F91-72A7-42E5-9139-6015D4EC783F}"/>
    <hyperlink ref="C83" r:id="rId39" xr:uid="{08DEB6D2-8568-47F2-A95B-FDDFEE047CF5}"/>
    <hyperlink ref="C92:C93" r:id="rId40" display="Equity Focus Area map layer" xr:uid="{516A2AC0-6868-4316-9B59-780AAA96D03F}"/>
    <hyperlink ref="C94" r:id="rId41" display="Economic Value Atlas walkability and Community Service accessibility score" xr:uid="{109E5197-E5C6-41AF-84BE-625C0B5524F1}"/>
    <hyperlink ref="C95" r:id="rId42" display="Economic Value Atlas: Job access layers (for both low and middle/high wage jobs)" xr:uid="{66132E92-9D73-452A-9C30-F6E2C357A884}"/>
    <hyperlink ref="C96" r:id="rId43" display="·         Regional Investment Measure project list" xr:uid="{1AC09DD9-8ED0-4D83-8D0A-6ADC62BE7A39}"/>
    <hyperlink ref="C91" r:id="rId44" xr:uid="{28331BCA-66CA-46CE-B1E2-EB8918DD01C1}"/>
    <hyperlink ref="C89" r:id="rId45" location="/" display="TriMet Prioritzed Access to Transit map" xr:uid="{50A3F5FF-B59E-4FAA-A6E0-7154EBAEE7AA}"/>
    <hyperlink ref="C90" r:id="rId46" xr:uid="{35801D53-76B2-4ECC-9054-B177D22B2E3B}"/>
    <hyperlink ref="C87" r:id="rId47" display="·         Regional Investment Measure project list" xr:uid="{421770D1-10EB-486F-B8C2-95D75C81EEED}"/>
    <hyperlink ref="C84" r:id="rId48" display="Bond trail acquisition prioritization tool " xr:uid="{595A701C-C2E0-4C7E-A728-258C771B479B}"/>
    <hyperlink ref="C68" r:id="rId49" display="On Regional Investment Measure project list " xr:uid="{F6F13F06-A0E9-48F8-B759-CD6FA9CBD2BF}"/>
    <hyperlink ref="C20" r:id="rId50" xr:uid="{F50DB84C-10D1-4081-8A04-371C96C767D4}"/>
  </hyperlinks>
  <pageMargins left="0.7" right="0.7" top="0.75" bottom="0.75" header="0.3" footer="0.3"/>
  <pageSetup orientation="portrait" r:id="rId51"/>
  <legacyDrawing r:id="rId5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28EE-D699-452E-AAF7-55324F78A3BA}">
  <dimension ref="A1:O153"/>
  <sheetViews>
    <sheetView workbookViewId="0">
      <pane ySplit="1" topLeftCell="A122" activePane="bottomLeft" state="frozen"/>
      <selection activeCell="A66" sqref="A66"/>
      <selection pane="bottomLeft" activeCell="A66" sqref="A66"/>
    </sheetView>
  </sheetViews>
  <sheetFormatPr defaultColWidth="9" defaultRowHeight="12.75" x14ac:dyDescent="0.2"/>
  <cols>
    <col min="1" max="1" width="45.5" style="60" customWidth="1"/>
    <col min="2" max="11" width="4.625" style="89" customWidth="1"/>
    <col min="12" max="13" width="4.625" style="88" customWidth="1"/>
    <col min="14" max="16384" width="9" style="60"/>
  </cols>
  <sheetData>
    <row r="1" spans="1:13" s="86" customFormat="1" ht="25.5" customHeight="1" thickBot="1" x14ac:dyDescent="0.3">
      <c r="A1" s="85" t="s">
        <v>421</v>
      </c>
      <c r="B1" s="601" t="s">
        <v>253</v>
      </c>
      <c r="C1" s="601"/>
      <c r="D1" s="602" t="s">
        <v>254</v>
      </c>
      <c r="E1" s="602"/>
      <c r="F1" s="603" t="s">
        <v>255</v>
      </c>
      <c r="G1" s="603"/>
      <c r="H1" s="632" t="s">
        <v>256</v>
      </c>
      <c r="I1" s="632"/>
      <c r="J1" s="605" t="s">
        <v>257</v>
      </c>
      <c r="K1" s="606"/>
      <c r="L1" s="626" t="s">
        <v>258</v>
      </c>
      <c r="M1" s="627"/>
    </row>
    <row r="2" spans="1:13" ht="13.5" thickBot="1" x14ac:dyDescent="0.25">
      <c r="A2" s="87" t="s">
        <v>259</v>
      </c>
      <c r="L2" s="89"/>
      <c r="M2" s="89"/>
    </row>
    <row r="3" spans="1:13" x14ac:dyDescent="0.2">
      <c r="A3" s="90" t="s">
        <v>260</v>
      </c>
      <c r="B3" s="141"/>
      <c r="C3" s="142"/>
      <c r="D3" s="143"/>
      <c r="E3" s="142"/>
      <c r="F3" s="178"/>
      <c r="G3" s="142"/>
      <c r="H3" s="191"/>
      <c r="I3" s="142"/>
      <c r="J3" s="164"/>
      <c r="K3" s="165"/>
      <c r="L3" s="89"/>
      <c r="M3" s="89"/>
    </row>
    <row r="4" spans="1:13" x14ac:dyDescent="0.2">
      <c r="A4" s="95" t="s">
        <v>261</v>
      </c>
      <c r="B4" s="144" t="s">
        <v>205</v>
      </c>
      <c r="C4" s="145">
        <f>IF(B4="Y", 2, 0)</f>
        <v>0</v>
      </c>
      <c r="D4" s="146" t="s">
        <v>205</v>
      </c>
      <c r="E4" s="145">
        <f t="shared" ref="E4:E5" si="0">IF(D4="Y", 2, 0)</f>
        <v>0</v>
      </c>
      <c r="F4" s="179" t="s">
        <v>205</v>
      </c>
      <c r="G4" s="145">
        <f t="shared" ref="G4:G7" si="1">IF(F4="Y", 1, 0)</f>
        <v>0</v>
      </c>
      <c r="H4" s="192" t="s">
        <v>205</v>
      </c>
      <c r="I4" s="145">
        <f t="shared" ref="I4:I5" si="2">IF(H4="Y", 1, 0)</f>
        <v>0</v>
      </c>
      <c r="J4" s="166" t="s">
        <v>205</v>
      </c>
      <c r="K4" s="167">
        <f>IF(J4="Y", -1, 0)</f>
        <v>0</v>
      </c>
      <c r="L4" s="89"/>
      <c r="M4" s="89"/>
    </row>
    <row r="5" spans="1:13" x14ac:dyDescent="0.2">
      <c r="A5" s="95" t="s">
        <v>262</v>
      </c>
      <c r="B5" s="144" t="s">
        <v>205</v>
      </c>
      <c r="C5" s="145">
        <f>IF(B5="Y", 1, 0)</f>
        <v>0</v>
      </c>
      <c r="D5" s="146" t="s">
        <v>205</v>
      </c>
      <c r="E5" s="145">
        <f t="shared" si="0"/>
        <v>0</v>
      </c>
      <c r="F5" s="179" t="s">
        <v>205</v>
      </c>
      <c r="G5" s="145">
        <f t="shared" si="1"/>
        <v>0</v>
      </c>
      <c r="H5" s="192" t="s">
        <v>205</v>
      </c>
      <c r="I5" s="145">
        <f t="shared" si="2"/>
        <v>0</v>
      </c>
      <c r="J5" s="166" t="s">
        <v>205</v>
      </c>
      <c r="K5" s="167">
        <f>IF(J5="Y", -1, 0)</f>
        <v>0</v>
      </c>
      <c r="L5" s="89"/>
      <c r="M5" s="89"/>
    </row>
    <row r="6" spans="1:13" x14ac:dyDescent="0.2">
      <c r="A6" s="100" t="s">
        <v>403</v>
      </c>
      <c r="B6" s="144"/>
      <c r="C6" s="145"/>
      <c r="D6" s="146"/>
      <c r="E6" s="145"/>
      <c r="F6" s="179"/>
      <c r="G6" s="145"/>
      <c r="H6" s="192"/>
      <c r="I6" s="145"/>
      <c r="J6" s="166"/>
      <c r="K6" s="167"/>
      <c r="L6" s="89"/>
      <c r="M6" s="89"/>
    </row>
    <row r="7" spans="1:13" x14ac:dyDescent="0.2">
      <c r="A7" s="101" t="s">
        <v>263</v>
      </c>
      <c r="B7" s="144" t="s">
        <v>205</v>
      </c>
      <c r="C7" s="145">
        <f>IF(B7="Y", -1, 0)</f>
        <v>0</v>
      </c>
      <c r="D7" s="146" t="s">
        <v>205</v>
      </c>
      <c r="E7" s="145">
        <f>IF(D7="Y", -1, 0)</f>
        <v>0</v>
      </c>
      <c r="F7" s="179" t="s">
        <v>205</v>
      </c>
      <c r="G7" s="145">
        <f t="shared" si="1"/>
        <v>0</v>
      </c>
      <c r="H7" s="192" t="s">
        <v>205</v>
      </c>
      <c r="I7" s="145">
        <f t="shared" ref="I7" si="3">IF(H7="Y", 2, 0)</f>
        <v>0</v>
      </c>
      <c r="J7" s="166" t="s">
        <v>205</v>
      </c>
      <c r="K7" s="167">
        <f>IF(J7="Y", 2, 0)</f>
        <v>0</v>
      </c>
      <c r="L7" s="89"/>
      <c r="M7" s="89"/>
    </row>
    <row r="8" spans="1:13" x14ac:dyDescent="0.2">
      <c r="A8" s="101" t="s">
        <v>264</v>
      </c>
      <c r="B8" s="144" t="s">
        <v>205</v>
      </c>
      <c r="C8" s="145">
        <f t="shared" ref="C8:K9" si="4">IF(B8="Y", 1, 0)</f>
        <v>0</v>
      </c>
      <c r="D8" s="146" t="s">
        <v>205</v>
      </c>
      <c r="E8" s="145">
        <f t="shared" si="4"/>
        <v>0</v>
      </c>
      <c r="F8" s="179" t="s">
        <v>205</v>
      </c>
      <c r="G8" s="145">
        <f t="shared" si="4"/>
        <v>0</v>
      </c>
      <c r="H8" s="192" t="s">
        <v>205</v>
      </c>
      <c r="I8" s="145">
        <f t="shared" si="4"/>
        <v>0</v>
      </c>
      <c r="J8" s="166" t="s">
        <v>205</v>
      </c>
      <c r="K8" s="167">
        <f t="shared" si="4"/>
        <v>0</v>
      </c>
      <c r="L8" s="89"/>
      <c r="M8" s="89"/>
    </row>
    <row r="9" spans="1:13" x14ac:dyDescent="0.2">
      <c r="A9" s="101" t="s">
        <v>265</v>
      </c>
      <c r="B9" s="144" t="s">
        <v>205</v>
      </c>
      <c r="C9" s="145">
        <f t="shared" ref="C9" si="5">IF(B9="Y", 2, 0)</f>
        <v>0</v>
      </c>
      <c r="D9" s="146" t="s">
        <v>205</v>
      </c>
      <c r="E9" s="145">
        <f t="shared" ref="E9" si="6">IF(D9="Y", 2, 0)</f>
        <v>0</v>
      </c>
      <c r="F9" s="179" t="s">
        <v>205</v>
      </c>
      <c r="G9" s="145">
        <f t="shared" si="4"/>
        <v>0</v>
      </c>
      <c r="H9" s="192" t="s">
        <v>205</v>
      </c>
      <c r="I9" s="145">
        <f t="shared" si="4"/>
        <v>0</v>
      </c>
      <c r="J9" s="166" t="s">
        <v>205</v>
      </c>
      <c r="K9" s="167">
        <f t="shared" si="4"/>
        <v>0</v>
      </c>
      <c r="L9" s="89"/>
      <c r="M9" s="89"/>
    </row>
    <row r="10" spans="1:13" x14ac:dyDescent="0.2">
      <c r="A10" s="102" t="s">
        <v>266</v>
      </c>
      <c r="B10" s="144" t="s">
        <v>205</v>
      </c>
      <c r="C10" s="145">
        <f>IF(B10="Y", 1, 0)</f>
        <v>0</v>
      </c>
      <c r="D10" s="146" t="s">
        <v>205</v>
      </c>
      <c r="E10" s="145">
        <f>IF(D10="Y", 1, 0)</f>
        <v>0</v>
      </c>
      <c r="F10" s="179" t="s">
        <v>205</v>
      </c>
      <c r="G10" s="145">
        <f>IF(F10="Y", 1, 0)</f>
        <v>0</v>
      </c>
      <c r="H10" s="192" t="s">
        <v>205</v>
      </c>
      <c r="I10" s="145">
        <f>IF(H10="Y", 1, 0)</f>
        <v>0</v>
      </c>
      <c r="J10" s="166" t="s">
        <v>205</v>
      </c>
      <c r="K10" s="167">
        <f>IF(J10="Y", 1, 0)</f>
        <v>0</v>
      </c>
      <c r="L10" s="89"/>
      <c r="M10" s="89"/>
    </row>
    <row r="11" spans="1:13" x14ac:dyDescent="0.2">
      <c r="A11" s="100" t="s">
        <v>404</v>
      </c>
      <c r="B11" s="144"/>
      <c r="C11" s="145"/>
      <c r="D11" s="146"/>
      <c r="E11" s="145"/>
      <c r="F11" s="179"/>
      <c r="G11" s="145"/>
      <c r="H11" s="192"/>
      <c r="I11" s="145"/>
      <c r="J11" s="166"/>
      <c r="K11" s="167"/>
      <c r="L11" s="89"/>
      <c r="M11" s="89"/>
    </row>
    <row r="12" spans="1:13" x14ac:dyDescent="0.2">
      <c r="A12" s="101" t="s">
        <v>267</v>
      </c>
      <c r="B12" s="144" t="s">
        <v>205</v>
      </c>
      <c r="C12" s="145">
        <f>IF(B12="Y", -1, 0)</f>
        <v>0</v>
      </c>
      <c r="D12" s="146" t="s">
        <v>205</v>
      </c>
      <c r="E12" s="145">
        <f>IF(D12="Y", -1, 0)</f>
        <v>0</v>
      </c>
      <c r="F12" s="179" t="s">
        <v>205</v>
      </c>
      <c r="G12" s="145">
        <f>IF(F12="Y", -1, 0)</f>
        <v>0</v>
      </c>
      <c r="H12" s="192" t="s">
        <v>205</v>
      </c>
      <c r="I12" s="145">
        <f>IF(H12="Y", -1, 0)</f>
        <v>0</v>
      </c>
      <c r="J12" s="166" t="s">
        <v>205</v>
      </c>
      <c r="K12" s="167">
        <f>IF(J12="Y", 1, 0)</f>
        <v>0</v>
      </c>
      <c r="L12" s="89"/>
      <c r="M12" s="89"/>
    </row>
    <row r="13" spans="1:13" ht="13.5" thickBot="1" x14ac:dyDescent="0.25">
      <c r="A13" s="103" t="s">
        <v>268</v>
      </c>
      <c r="B13" s="147" t="s">
        <v>205</v>
      </c>
      <c r="C13" s="148">
        <f t="shared" ref="C13" si="7">IF(B13="Y", 2, 0)</f>
        <v>0</v>
      </c>
      <c r="D13" s="149" t="s">
        <v>205</v>
      </c>
      <c r="E13" s="148">
        <f t="shared" ref="E13" si="8">IF(D13="Y", 2, 0)</f>
        <v>0</v>
      </c>
      <c r="F13" s="180" t="s">
        <v>205</v>
      </c>
      <c r="G13" s="148">
        <f t="shared" ref="G13" si="9">IF(F13="Y", 2, 0)</f>
        <v>0</v>
      </c>
      <c r="H13" s="193" t="s">
        <v>205</v>
      </c>
      <c r="I13" s="148">
        <f t="shared" ref="I13" si="10">IF(H13="Y", 2, 0)</f>
        <v>0</v>
      </c>
      <c r="J13" s="168" t="s">
        <v>205</v>
      </c>
      <c r="K13" s="169">
        <f t="shared" ref="K13" si="11">IF(J13="Y", 2, 0)</f>
        <v>0</v>
      </c>
      <c r="L13" s="89"/>
      <c r="M13" s="89"/>
    </row>
    <row r="14" spans="1:13" ht="13.5" thickBot="1" x14ac:dyDescent="0.25">
      <c r="A14" s="87" t="s">
        <v>269</v>
      </c>
      <c r="B14" s="150"/>
      <c r="D14" s="151"/>
      <c r="F14" s="181"/>
      <c r="H14" s="194"/>
      <c r="J14" s="170"/>
      <c r="L14" s="89"/>
      <c r="M14" s="89"/>
    </row>
    <row r="15" spans="1:13" x14ac:dyDescent="0.2">
      <c r="A15" s="90" t="s">
        <v>270</v>
      </c>
      <c r="B15" s="141" t="s">
        <v>205</v>
      </c>
      <c r="C15" s="142">
        <f>IF(B15="Y", -1, 0)</f>
        <v>0</v>
      </c>
      <c r="D15" s="143" t="s">
        <v>205</v>
      </c>
      <c r="E15" s="142">
        <f>IF(D15="Y", -1, 0)</f>
        <v>0</v>
      </c>
      <c r="F15" s="178" t="s">
        <v>205</v>
      </c>
      <c r="G15" s="142">
        <f>IF(F15="Y", -1, 0)</f>
        <v>0</v>
      </c>
      <c r="H15" s="191" t="s">
        <v>205</v>
      </c>
      <c r="I15" s="142">
        <f>IF(H15="Y", -1, 0)</f>
        <v>0</v>
      </c>
      <c r="J15" s="164" t="s">
        <v>205</v>
      </c>
      <c r="K15" s="165">
        <f>IF(J15="Y", -1, 0)</f>
        <v>0</v>
      </c>
      <c r="L15" s="89"/>
      <c r="M15" s="89"/>
    </row>
    <row r="16" spans="1:13" x14ac:dyDescent="0.2">
      <c r="A16" s="100" t="s">
        <v>271</v>
      </c>
      <c r="B16" s="144" t="s">
        <v>205</v>
      </c>
      <c r="C16" s="145">
        <f>IF(B16="Y", 2, 0)</f>
        <v>0</v>
      </c>
      <c r="D16" s="146" t="s">
        <v>205</v>
      </c>
      <c r="E16" s="145">
        <f>IF(D16="Y", 2, 0)</f>
        <v>0</v>
      </c>
      <c r="F16" s="179" t="s">
        <v>205</v>
      </c>
      <c r="G16" s="145">
        <f>IF(F16="Y", 2, 0)</f>
        <v>0</v>
      </c>
      <c r="H16" s="192" t="s">
        <v>205</v>
      </c>
      <c r="I16" s="145">
        <f>IF(H16="Y", 2, 0)</f>
        <v>0</v>
      </c>
      <c r="J16" s="166" t="s">
        <v>205</v>
      </c>
      <c r="K16" s="167">
        <f>IF(J16="Y", 2, 0)</f>
        <v>0</v>
      </c>
      <c r="L16" s="89"/>
      <c r="M16" s="89"/>
    </row>
    <row r="17" spans="1:13" x14ac:dyDescent="0.2">
      <c r="A17" s="100" t="s">
        <v>272</v>
      </c>
      <c r="B17" s="144" t="s">
        <v>205</v>
      </c>
      <c r="C17" s="145">
        <f>IF(B17="Y", 2, 0)</f>
        <v>0</v>
      </c>
      <c r="D17" s="146" t="s">
        <v>205</v>
      </c>
      <c r="E17" s="145">
        <f>IF(D17="Y", 2, 0)</f>
        <v>0</v>
      </c>
      <c r="F17" s="179" t="s">
        <v>205</v>
      </c>
      <c r="G17" s="145">
        <f t="shared" ref="G17" si="12">IF(F17="Y", 1, 0)</f>
        <v>0</v>
      </c>
      <c r="H17" s="192" t="s">
        <v>205</v>
      </c>
      <c r="I17" s="145">
        <f t="shared" ref="I17" si="13">IF(H17="Y", 1, 0)</f>
        <v>0</v>
      </c>
      <c r="J17" s="166" t="s">
        <v>205</v>
      </c>
      <c r="K17" s="167">
        <f>IF(J17="Y", -1, 0)</f>
        <v>0</v>
      </c>
      <c r="L17" s="89"/>
      <c r="M17" s="89"/>
    </row>
    <row r="18" spans="1:13" x14ac:dyDescent="0.2">
      <c r="A18" s="100" t="s">
        <v>273</v>
      </c>
      <c r="B18" s="144" t="s">
        <v>205</v>
      </c>
      <c r="C18" s="145">
        <f>IF(B18="Y", -1, 0)</f>
        <v>0</v>
      </c>
      <c r="D18" s="146" t="s">
        <v>205</v>
      </c>
      <c r="E18" s="145">
        <f>IF(D18="Y", -1, 0)</f>
        <v>0</v>
      </c>
      <c r="F18" s="179" t="s">
        <v>205</v>
      </c>
      <c r="G18" s="145">
        <f>IF(F18="Y", -1, 0)</f>
        <v>0</v>
      </c>
      <c r="H18" s="192" t="s">
        <v>205</v>
      </c>
      <c r="I18" s="145">
        <f>IF(H18="Y", -1, 0)</f>
        <v>0</v>
      </c>
      <c r="J18" s="166" t="s">
        <v>205</v>
      </c>
      <c r="K18" s="167">
        <f>IF(J18="Y", 2, 0)</f>
        <v>0</v>
      </c>
      <c r="L18" s="89"/>
      <c r="M18" s="89"/>
    </row>
    <row r="19" spans="1:13" x14ac:dyDescent="0.2">
      <c r="A19" s="100" t="s">
        <v>274</v>
      </c>
      <c r="B19" s="144" t="s">
        <v>205</v>
      </c>
      <c r="C19" s="145">
        <f>IF(B19="Y", 2, 0)</f>
        <v>0</v>
      </c>
      <c r="D19" s="146" t="s">
        <v>205</v>
      </c>
      <c r="E19" s="145">
        <f>IF(D19="Y", 2, 0)</f>
        <v>0</v>
      </c>
      <c r="F19" s="179" t="s">
        <v>205</v>
      </c>
      <c r="G19" s="145">
        <f>IF(F19="Y", 2, 0)</f>
        <v>0</v>
      </c>
      <c r="H19" s="192" t="s">
        <v>205</v>
      </c>
      <c r="I19" s="145">
        <f>IF(H19="Y", 2, 0)</f>
        <v>0</v>
      </c>
      <c r="J19" s="166" t="s">
        <v>205</v>
      </c>
      <c r="K19" s="167">
        <f>IF(J19="Y", 1, 0)</f>
        <v>0</v>
      </c>
      <c r="L19" s="89"/>
      <c r="M19" s="89"/>
    </row>
    <row r="20" spans="1:13" x14ac:dyDescent="0.2">
      <c r="A20" s="100" t="s">
        <v>275</v>
      </c>
      <c r="B20" s="144" t="s">
        <v>205</v>
      </c>
      <c r="C20" s="145">
        <f>IF(B20="Y", 2, 0)</f>
        <v>0</v>
      </c>
      <c r="D20" s="146" t="s">
        <v>205</v>
      </c>
      <c r="E20" s="145">
        <f>IF(D20="Y", 2, 0)</f>
        <v>0</v>
      </c>
      <c r="F20" s="179" t="s">
        <v>205</v>
      </c>
      <c r="G20" s="145">
        <f>IF(F20="Y", 2, 0)</f>
        <v>0</v>
      </c>
      <c r="H20" s="192" t="s">
        <v>205</v>
      </c>
      <c r="I20" s="145">
        <f>IF(H20="Y", 2, 0)</f>
        <v>0</v>
      </c>
      <c r="J20" s="166" t="s">
        <v>205</v>
      </c>
      <c r="K20" s="167">
        <f>IF(J20="Y", 2, 0)</f>
        <v>0</v>
      </c>
      <c r="L20" s="89"/>
      <c r="M20" s="89"/>
    </row>
    <row r="21" spans="1:13" ht="13.5" thickBot="1" x14ac:dyDescent="0.25">
      <c r="A21" s="110" t="s">
        <v>276</v>
      </c>
      <c r="B21" s="147" t="s">
        <v>205</v>
      </c>
      <c r="C21" s="148">
        <f>IF(B21="Y", 2, 0)</f>
        <v>0</v>
      </c>
      <c r="D21" s="149" t="s">
        <v>205</v>
      </c>
      <c r="E21" s="148">
        <f>IF(D21="Y", 2, 0)</f>
        <v>0</v>
      </c>
      <c r="F21" s="180" t="s">
        <v>205</v>
      </c>
      <c r="G21" s="148">
        <f>IF(F21="Y", 2, 0)</f>
        <v>0</v>
      </c>
      <c r="H21" s="193" t="s">
        <v>205</v>
      </c>
      <c r="I21" s="148">
        <f>IF(H21="Y", 2, 0)</f>
        <v>0</v>
      </c>
      <c r="J21" s="168" t="s">
        <v>205</v>
      </c>
      <c r="K21" s="169">
        <f>IF(J21="Y", 1, 0)</f>
        <v>0</v>
      </c>
      <c r="L21" s="89"/>
      <c r="M21" s="89"/>
    </row>
    <row r="22" spans="1:13" ht="13.5" thickBot="1" x14ac:dyDescent="0.25">
      <c r="A22" s="87" t="s">
        <v>277</v>
      </c>
      <c r="F22" s="181"/>
      <c r="H22" s="194"/>
      <c r="J22" s="170"/>
      <c r="L22" s="89"/>
      <c r="M22" s="89"/>
    </row>
    <row r="23" spans="1:13" x14ac:dyDescent="0.2">
      <c r="A23" s="90" t="s">
        <v>278</v>
      </c>
      <c r="B23" s="141" t="s">
        <v>205</v>
      </c>
      <c r="C23" s="142">
        <f>IF(B23="Y", 1, 0)</f>
        <v>0</v>
      </c>
      <c r="D23" s="143" t="s">
        <v>205</v>
      </c>
      <c r="E23" s="142">
        <f>IF(D23="Y", 2, 0)</f>
        <v>0</v>
      </c>
      <c r="F23" s="178" t="s">
        <v>205</v>
      </c>
      <c r="G23" s="142">
        <f>IF(F23="Y", 1, 0)</f>
        <v>0</v>
      </c>
      <c r="H23" s="191" t="s">
        <v>205</v>
      </c>
      <c r="I23" s="142">
        <f>IF(H23="Y", 1, 0)</f>
        <v>0</v>
      </c>
      <c r="J23" s="164" t="s">
        <v>205</v>
      </c>
      <c r="K23" s="165">
        <f>IF(J23="Y", 1, 0)</f>
        <v>0</v>
      </c>
      <c r="L23" s="89"/>
      <c r="M23" s="89"/>
    </row>
    <row r="24" spans="1:13" x14ac:dyDescent="0.2">
      <c r="A24" s="100" t="s">
        <v>279</v>
      </c>
      <c r="B24" s="144" t="s">
        <v>205</v>
      </c>
      <c r="C24" s="145">
        <f>IF(B24="Y", 2, 0)</f>
        <v>0</v>
      </c>
      <c r="D24" s="146" t="s">
        <v>205</v>
      </c>
      <c r="E24" s="145">
        <f>IF(D24="Y", 2, 0)</f>
        <v>0</v>
      </c>
      <c r="F24" s="179" t="s">
        <v>205</v>
      </c>
      <c r="G24" s="145">
        <f>IF(F24="Y", -1, 0)</f>
        <v>0</v>
      </c>
      <c r="H24" s="192" t="s">
        <v>205</v>
      </c>
      <c r="I24" s="145">
        <f>IF(H24="Y", 1, 0)</f>
        <v>0</v>
      </c>
      <c r="J24" s="166" t="s">
        <v>205</v>
      </c>
      <c r="K24" s="167">
        <f>IF(J24="Y", -1, 0)</f>
        <v>0</v>
      </c>
      <c r="L24" s="89"/>
      <c r="M24" s="89"/>
    </row>
    <row r="25" spans="1:13" x14ac:dyDescent="0.2">
      <c r="A25" s="100" t="s">
        <v>280</v>
      </c>
      <c r="B25" s="144" t="s">
        <v>205</v>
      </c>
      <c r="C25" s="145">
        <f>IF(B25="Y", 1, 0)</f>
        <v>0</v>
      </c>
      <c r="D25" s="146" t="s">
        <v>205</v>
      </c>
      <c r="E25" s="145">
        <f>IF(D25="Y", 1, 0)</f>
        <v>0</v>
      </c>
      <c r="F25" s="179" t="s">
        <v>205</v>
      </c>
      <c r="G25" s="145">
        <f>IF(F25="Y", 1, 0)</f>
        <v>0</v>
      </c>
      <c r="H25" s="192" t="s">
        <v>205</v>
      </c>
      <c r="I25" s="145">
        <f>IF(H25="Y", 1, 0)</f>
        <v>0</v>
      </c>
      <c r="J25" s="166" t="s">
        <v>205</v>
      </c>
      <c r="K25" s="167">
        <f>IF(J25="Y", 1, 0)</f>
        <v>0</v>
      </c>
      <c r="L25" s="89"/>
      <c r="M25" s="89"/>
    </row>
    <row r="26" spans="1:13" x14ac:dyDescent="0.2">
      <c r="A26" s="100" t="s">
        <v>281</v>
      </c>
      <c r="B26" s="144" t="s">
        <v>205</v>
      </c>
      <c r="C26" s="145">
        <f>IF(B26="Y", 1, 0)</f>
        <v>0</v>
      </c>
      <c r="D26" s="146" t="s">
        <v>205</v>
      </c>
      <c r="E26" s="145">
        <f>IF(D26="Y", 1, 0)</f>
        <v>0</v>
      </c>
      <c r="F26" s="179" t="s">
        <v>205</v>
      </c>
      <c r="G26" s="145">
        <f>IF(F26="Y", 1, 0)</f>
        <v>0</v>
      </c>
      <c r="H26" s="192" t="s">
        <v>205</v>
      </c>
      <c r="I26" s="145">
        <f>IF(H26="Y", 1, 0)</f>
        <v>0</v>
      </c>
      <c r="J26" s="166" t="s">
        <v>205</v>
      </c>
      <c r="K26" s="167">
        <f>IF(J26="Y", -1, 0)</f>
        <v>0</v>
      </c>
      <c r="L26" s="89"/>
      <c r="M26" s="89"/>
    </row>
    <row r="27" spans="1:13" x14ac:dyDescent="0.2">
      <c r="A27" s="100" t="s">
        <v>282</v>
      </c>
      <c r="B27" s="144" t="s">
        <v>205</v>
      </c>
      <c r="C27" s="145">
        <f>IF(B27="Y", 1, 0)</f>
        <v>0</v>
      </c>
      <c r="D27" s="146" t="s">
        <v>205</v>
      </c>
      <c r="E27" s="145">
        <f>IF(D27="Y", 1, 0)</f>
        <v>0</v>
      </c>
      <c r="F27" s="179" t="s">
        <v>205</v>
      </c>
      <c r="G27" s="145">
        <f>IF(F27="Y", -1, 0)</f>
        <v>0</v>
      </c>
      <c r="H27" s="192" t="s">
        <v>205</v>
      </c>
      <c r="I27" s="145">
        <f>IF(H27="Y", -1, 0)</f>
        <v>0</v>
      </c>
      <c r="J27" s="166" t="s">
        <v>205</v>
      </c>
      <c r="K27" s="167">
        <f>IF(J27="Y", -1, 0)</f>
        <v>0</v>
      </c>
      <c r="L27" s="89"/>
      <c r="M27" s="89"/>
    </row>
    <row r="28" spans="1:13" x14ac:dyDescent="0.2">
      <c r="A28" s="100" t="s">
        <v>283</v>
      </c>
      <c r="B28" s="144" t="s">
        <v>205</v>
      </c>
      <c r="C28" s="145">
        <f>IF(B28="Y", 1, 0)</f>
        <v>0</v>
      </c>
      <c r="D28" s="146" t="s">
        <v>205</v>
      </c>
      <c r="E28" s="145">
        <f>IF(D28="Y", 1, 0)</f>
        <v>0</v>
      </c>
      <c r="F28" s="179" t="s">
        <v>205</v>
      </c>
      <c r="G28" s="145">
        <f>IF(F28="Y", 1, 0)</f>
        <v>0</v>
      </c>
      <c r="H28" s="192" t="s">
        <v>205</v>
      </c>
      <c r="I28" s="145">
        <f>IF(H28="Y", 1, 0)</f>
        <v>0</v>
      </c>
      <c r="J28" s="166" t="s">
        <v>205</v>
      </c>
      <c r="K28" s="167">
        <f>IF(J28="Y", 1, 0)</f>
        <v>0</v>
      </c>
      <c r="L28" s="89"/>
      <c r="M28" s="89"/>
    </row>
    <row r="29" spans="1:13" x14ac:dyDescent="0.2">
      <c r="A29" s="100" t="s">
        <v>284</v>
      </c>
      <c r="B29" s="144" t="s">
        <v>205</v>
      </c>
      <c r="C29" s="145">
        <f>IF(B29="Y", 2, 0)</f>
        <v>0</v>
      </c>
      <c r="D29" s="146" t="s">
        <v>205</v>
      </c>
      <c r="E29" s="145">
        <f>IF(D29="Y", 2, 0)</f>
        <v>0</v>
      </c>
      <c r="F29" s="179" t="s">
        <v>205</v>
      </c>
      <c r="G29" s="145">
        <f>IF(F29="Y", 2, 0)</f>
        <v>0</v>
      </c>
      <c r="H29" s="192" t="s">
        <v>205</v>
      </c>
      <c r="I29" s="145">
        <f>IF(H29="Y", 2, 0)</f>
        <v>0</v>
      </c>
      <c r="J29" s="166" t="s">
        <v>205</v>
      </c>
      <c r="K29" s="167">
        <f>IF(J29="Y", 2, 0)</f>
        <v>0</v>
      </c>
      <c r="L29" s="89"/>
      <c r="M29" s="89"/>
    </row>
    <row r="30" spans="1:13" x14ac:dyDescent="0.2">
      <c r="A30" s="100" t="s">
        <v>285</v>
      </c>
      <c r="B30" s="144" t="s">
        <v>205</v>
      </c>
      <c r="C30" s="145">
        <f>IF(B30="Y", 2, 0)</f>
        <v>0</v>
      </c>
      <c r="D30" s="146" t="s">
        <v>205</v>
      </c>
      <c r="E30" s="145">
        <f>IF(D30="Y", 2, 0)</f>
        <v>0</v>
      </c>
      <c r="F30" s="179" t="s">
        <v>205</v>
      </c>
      <c r="G30" s="145">
        <f>IF(F30="Y", 1, 0)</f>
        <v>0</v>
      </c>
      <c r="H30" s="192" t="s">
        <v>205</v>
      </c>
      <c r="I30" s="145">
        <f>IF(H30="Y", 1, 0)</f>
        <v>0</v>
      </c>
      <c r="J30" s="166" t="s">
        <v>205</v>
      </c>
      <c r="K30" s="167">
        <f>IF(J30="Y", 2, 0)</f>
        <v>0</v>
      </c>
      <c r="L30" s="89"/>
      <c r="M30" s="89"/>
    </row>
    <row r="31" spans="1:13" x14ac:dyDescent="0.2">
      <c r="A31" s="100" t="s">
        <v>286</v>
      </c>
      <c r="B31" s="144" t="s">
        <v>205</v>
      </c>
      <c r="C31" s="145">
        <f>IF(B31="Y", 1, 0)</f>
        <v>0</v>
      </c>
      <c r="D31" s="146" t="s">
        <v>205</v>
      </c>
      <c r="E31" s="145">
        <f>IF(D31="Y", 2, 0)</f>
        <v>0</v>
      </c>
      <c r="F31" s="179" t="s">
        <v>205</v>
      </c>
      <c r="G31" s="145">
        <f>IF(F31="Y", 2, 0)</f>
        <v>0</v>
      </c>
      <c r="H31" s="192" t="s">
        <v>205</v>
      </c>
      <c r="I31" s="145">
        <f>IF(H31="Y", 2, 0)</f>
        <v>0</v>
      </c>
      <c r="J31" s="166" t="s">
        <v>205</v>
      </c>
      <c r="K31" s="167">
        <f>IF(J31="Y", 1, 0)</f>
        <v>0</v>
      </c>
      <c r="L31" s="89"/>
      <c r="M31" s="89"/>
    </row>
    <row r="32" spans="1:13" ht="13.5" thickBot="1" x14ac:dyDescent="0.25">
      <c r="A32" s="110" t="s">
        <v>287</v>
      </c>
      <c r="B32" s="147" t="s">
        <v>205</v>
      </c>
      <c r="C32" s="148">
        <f>IF(B32="Y", -1, 0)</f>
        <v>0</v>
      </c>
      <c r="D32" s="149" t="s">
        <v>205</v>
      </c>
      <c r="E32" s="148">
        <f>IF(D32="Y", -1, 0)</f>
        <v>0</v>
      </c>
      <c r="F32" s="180" t="s">
        <v>205</v>
      </c>
      <c r="G32" s="148">
        <f>IF(F32="Y", 1, 0)</f>
        <v>0</v>
      </c>
      <c r="H32" s="193" t="s">
        <v>205</v>
      </c>
      <c r="I32" s="148">
        <f>IF(H32="Y", 1, 0)</f>
        <v>0</v>
      </c>
      <c r="J32" s="168" t="s">
        <v>205</v>
      </c>
      <c r="K32" s="169">
        <f>IF(J32="Y", 1, 0)</f>
        <v>0</v>
      </c>
      <c r="L32" s="89"/>
      <c r="M32" s="89"/>
    </row>
    <row r="33" spans="1:13" ht="13.5" thickBot="1" x14ac:dyDescent="0.25">
      <c r="A33" s="87" t="s">
        <v>288</v>
      </c>
      <c r="B33" s="152"/>
      <c r="D33" s="153"/>
      <c r="F33" s="182"/>
      <c r="H33" s="195"/>
      <c r="J33" s="171"/>
      <c r="L33" s="89"/>
      <c r="M33" s="89"/>
    </row>
    <row r="34" spans="1:13" x14ac:dyDescent="0.2">
      <c r="A34" s="113" t="s">
        <v>289</v>
      </c>
      <c r="B34" s="141"/>
      <c r="C34" s="142"/>
      <c r="D34" s="143"/>
      <c r="E34" s="142"/>
      <c r="F34" s="178"/>
      <c r="G34" s="142"/>
      <c r="H34" s="191"/>
      <c r="I34" s="142"/>
      <c r="J34" s="164"/>
      <c r="K34" s="165"/>
      <c r="L34" s="89"/>
      <c r="M34" s="89"/>
    </row>
    <row r="35" spans="1:13" x14ac:dyDescent="0.2">
      <c r="A35" s="101" t="s">
        <v>290</v>
      </c>
      <c r="B35" s="144" t="s">
        <v>205</v>
      </c>
      <c r="C35" s="145">
        <f>IF(B35="Y", 1, 0)</f>
        <v>0</v>
      </c>
      <c r="D35" s="146" t="s">
        <v>205</v>
      </c>
      <c r="E35" s="145">
        <f>IF(D35="Y", 1, 0)</f>
        <v>0</v>
      </c>
      <c r="F35" s="179" t="s">
        <v>205</v>
      </c>
      <c r="G35" s="145">
        <f>IF(F35="Y", 1, 0)</f>
        <v>0</v>
      </c>
      <c r="H35" s="192" t="s">
        <v>205</v>
      </c>
      <c r="I35" s="145">
        <f>IF(H35="Y", 1, 0)</f>
        <v>0</v>
      </c>
      <c r="J35" s="166" t="s">
        <v>205</v>
      </c>
      <c r="K35" s="167">
        <f>IF(J35="Y", -1, 0)</f>
        <v>0</v>
      </c>
      <c r="L35" s="89"/>
      <c r="M35" s="89"/>
    </row>
    <row r="36" spans="1:13" x14ac:dyDescent="0.2">
      <c r="A36" s="101" t="s">
        <v>291</v>
      </c>
      <c r="B36" s="144" t="s">
        <v>205</v>
      </c>
      <c r="C36" s="145">
        <f>IF(B36="Y", 2, 0)</f>
        <v>0</v>
      </c>
      <c r="D36" s="146" t="s">
        <v>205</v>
      </c>
      <c r="E36" s="145">
        <f>IF(D36="Y", 2, 0)</f>
        <v>0</v>
      </c>
      <c r="F36" s="179" t="s">
        <v>205</v>
      </c>
      <c r="G36" s="145">
        <f>IF(F36="Y", 2, 0)</f>
        <v>0</v>
      </c>
      <c r="H36" s="192" t="s">
        <v>205</v>
      </c>
      <c r="I36" s="145">
        <f>IF(H36="Y", 2, 0)</f>
        <v>0</v>
      </c>
      <c r="J36" s="166" t="s">
        <v>205</v>
      </c>
      <c r="K36" s="167">
        <f>IF(J36="Y", -1, 0)</f>
        <v>0</v>
      </c>
      <c r="L36" s="89"/>
      <c r="M36" s="89"/>
    </row>
    <row r="37" spans="1:13" x14ac:dyDescent="0.2">
      <c r="A37" s="101" t="s">
        <v>292</v>
      </c>
      <c r="B37" s="144" t="s">
        <v>205</v>
      </c>
      <c r="C37" s="145">
        <f>IF(B37="Y", 1, 0)</f>
        <v>0</v>
      </c>
      <c r="D37" s="146" t="s">
        <v>205</v>
      </c>
      <c r="E37" s="145">
        <f>IF(D37="Y", 1, 0)</f>
        <v>0</v>
      </c>
      <c r="F37" s="179" t="s">
        <v>205</v>
      </c>
      <c r="G37" s="145">
        <f>IF(F37="Y", 2, 0)</f>
        <v>0</v>
      </c>
      <c r="H37" s="192" t="s">
        <v>205</v>
      </c>
      <c r="I37" s="145">
        <f>IF(H37="Y", 2, 0)</f>
        <v>0</v>
      </c>
      <c r="J37" s="166" t="s">
        <v>205</v>
      </c>
      <c r="K37" s="167">
        <f>IF(J37="Y", 2, 0)</f>
        <v>0</v>
      </c>
      <c r="L37" s="89"/>
      <c r="M37" s="89"/>
    </row>
    <row r="38" spans="1:13" x14ac:dyDescent="0.2">
      <c r="A38" s="101" t="s">
        <v>293</v>
      </c>
      <c r="B38" s="144" t="s">
        <v>205</v>
      </c>
      <c r="C38" s="145">
        <f>IF(B38="Y", 1, 0)</f>
        <v>0</v>
      </c>
      <c r="D38" s="146" t="s">
        <v>205</v>
      </c>
      <c r="E38" s="145">
        <f>IF(D38="Y", 1, 0)</f>
        <v>0</v>
      </c>
      <c r="F38" s="179" t="s">
        <v>205</v>
      </c>
      <c r="G38" s="145">
        <f>IF(F38="Y", 1, 0)</f>
        <v>0</v>
      </c>
      <c r="H38" s="192" t="s">
        <v>205</v>
      </c>
      <c r="I38" s="145">
        <f>IF(H38="Y", 1, 0)</f>
        <v>0</v>
      </c>
      <c r="J38" s="166" t="s">
        <v>205</v>
      </c>
      <c r="K38" s="167">
        <f>IF(J38="Y", 2, 0)</f>
        <v>0</v>
      </c>
      <c r="L38" s="89"/>
      <c r="M38" s="89"/>
    </row>
    <row r="39" spans="1:13" ht="13.5" thickBot="1" x14ac:dyDescent="0.25">
      <c r="A39" s="114" t="s">
        <v>294</v>
      </c>
      <c r="B39" s="154" t="s">
        <v>205</v>
      </c>
      <c r="C39" s="155">
        <f>IF(B39="Y", -1, 0)</f>
        <v>0</v>
      </c>
      <c r="D39" s="156" t="s">
        <v>205</v>
      </c>
      <c r="E39" s="155">
        <f>IF(D39="Y", -1, 0)</f>
        <v>0</v>
      </c>
      <c r="F39" s="183" t="s">
        <v>205</v>
      </c>
      <c r="G39" s="155">
        <f>IF(F39="Y", -1, 0)</f>
        <v>0</v>
      </c>
      <c r="H39" s="196" t="s">
        <v>205</v>
      </c>
      <c r="I39" s="155">
        <f>IF(H39="Y", -1, 0)</f>
        <v>0</v>
      </c>
      <c r="J39" s="172" t="s">
        <v>205</v>
      </c>
      <c r="K39" s="173">
        <f>IF(J39="Y", 1, 0)</f>
        <v>0</v>
      </c>
      <c r="L39" s="89"/>
      <c r="M39" s="89"/>
    </row>
    <row r="40" spans="1:13" ht="13.5" thickTop="1" x14ac:dyDescent="0.2">
      <c r="A40" s="118" t="s">
        <v>295</v>
      </c>
      <c r="B40" s="157" t="s">
        <v>205</v>
      </c>
      <c r="C40" s="158">
        <f>IF(B40="Y", 1, 0)</f>
        <v>0</v>
      </c>
      <c r="D40" s="159" t="s">
        <v>205</v>
      </c>
      <c r="E40" s="158">
        <f>IF(D40="Y", 1, 0)</f>
        <v>0</v>
      </c>
      <c r="F40" s="184" t="s">
        <v>205</v>
      </c>
      <c r="G40" s="158">
        <f>IF(F40="Y", 1, 0)</f>
        <v>0</v>
      </c>
      <c r="H40" s="197" t="s">
        <v>205</v>
      </c>
      <c r="I40" s="158">
        <f>IF(H40="Y", 1, 0)</f>
        <v>0</v>
      </c>
      <c r="J40" s="174" t="s">
        <v>205</v>
      </c>
      <c r="K40" s="175">
        <f>IF(J40="Y", 2, 0)</f>
        <v>0</v>
      </c>
      <c r="L40" s="89"/>
      <c r="M40" s="89"/>
    </row>
    <row r="41" spans="1:13" ht="13.5" thickBot="1" x14ac:dyDescent="0.25">
      <c r="A41" s="122" t="s">
        <v>296</v>
      </c>
      <c r="B41" s="147" t="s">
        <v>205</v>
      </c>
      <c r="C41" s="148">
        <f>IF(B41="Y", -1, 0)</f>
        <v>0</v>
      </c>
      <c r="D41" s="149" t="s">
        <v>205</v>
      </c>
      <c r="E41" s="148">
        <f>IF(D41="Y", -1, 0)</f>
        <v>0</v>
      </c>
      <c r="F41" s="180" t="s">
        <v>205</v>
      </c>
      <c r="G41" s="148">
        <f>IF(F41="Y", 1, 0)</f>
        <v>0</v>
      </c>
      <c r="H41" s="193" t="s">
        <v>205</v>
      </c>
      <c r="I41" s="148">
        <f>IF(H41="Y", 1, 0)</f>
        <v>0</v>
      </c>
      <c r="J41" s="168" t="s">
        <v>205</v>
      </c>
      <c r="K41" s="169">
        <f>IF(J41="Y", 2, 0)</f>
        <v>0</v>
      </c>
      <c r="L41" s="89"/>
      <c r="M41" s="89"/>
    </row>
    <row r="42" spans="1:13" ht="13.5" thickBot="1" x14ac:dyDescent="0.25">
      <c r="A42" s="87" t="s">
        <v>297</v>
      </c>
      <c r="B42" s="150"/>
      <c r="D42" s="151"/>
      <c r="F42" s="181"/>
      <c r="H42" s="194"/>
      <c r="J42" s="170"/>
      <c r="L42" s="89"/>
      <c r="M42" s="89"/>
    </row>
    <row r="43" spans="1:13" x14ac:dyDescent="0.2">
      <c r="A43" s="113" t="s">
        <v>298</v>
      </c>
      <c r="B43" s="141" t="s">
        <v>205</v>
      </c>
      <c r="C43" s="142">
        <f>IF(B43="Y", 2, 0)</f>
        <v>0</v>
      </c>
      <c r="D43" s="143" t="s">
        <v>205</v>
      </c>
      <c r="E43" s="142">
        <f>IF(D43="Y", 1, 0)</f>
        <v>0</v>
      </c>
      <c r="F43" s="178" t="s">
        <v>205</v>
      </c>
      <c r="G43" s="142">
        <f>IF(F43="Y", 2, 0)</f>
        <v>0</v>
      </c>
      <c r="H43" s="191" t="s">
        <v>205</v>
      </c>
      <c r="I43" s="142">
        <f>IF(H43="Y", 1, 0)</f>
        <v>0</v>
      </c>
      <c r="J43" s="164" t="s">
        <v>205</v>
      </c>
      <c r="K43" s="165">
        <f>IF(J43="Y", 1, 0)</f>
        <v>0</v>
      </c>
      <c r="L43" s="89"/>
      <c r="M43" s="89"/>
    </row>
    <row r="44" spans="1:13" x14ac:dyDescent="0.2">
      <c r="A44" s="102" t="s">
        <v>299</v>
      </c>
      <c r="B44" s="144" t="s">
        <v>205</v>
      </c>
      <c r="C44" s="145">
        <f>IF(B44="Y", 2, 0)</f>
        <v>0</v>
      </c>
      <c r="D44" s="146" t="s">
        <v>205</v>
      </c>
      <c r="E44" s="145">
        <f>IF(D44="Y", 2, 0)</f>
        <v>0</v>
      </c>
      <c r="F44" s="179" t="s">
        <v>205</v>
      </c>
      <c r="G44" s="145">
        <f>IF(F44="Y", 2, 0)</f>
        <v>0</v>
      </c>
      <c r="H44" s="192" t="s">
        <v>205</v>
      </c>
      <c r="I44" s="145">
        <f>IF(H44="Y", 2, 0)</f>
        <v>0</v>
      </c>
      <c r="J44" s="166" t="s">
        <v>205</v>
      </c>
      <c r="K44" s="167">
        <f>IF(J44="Y", 2, 0)</f>
        <v>0</v>
      </c>
      <c r="L44" s="89"/>
      <c r="M44" s="89"/>
    </row>
    <row r="45" spans="1:13" x14ac:dyDescent="0.2">
      <c r="A45" s="102" t="s">
        <v>295</v>
      </c>
      <c r="B45" s="144" t="s">
        <v>205</v>
      </c>
      <c r="C45" s="145">
        <f>IF(B45="Y", 1, 0)</f>
        <v>0</v>
      </c>
      <c r="D45" s="146" t="s">
        <v>205</v>
      </c>
      <c r="E45" s="145">
        <f>IF(D45="Y", 1, 0)</f>
        <v>0</v>
      </c>
      <c r="F45" s="179" t="s">
        <v>205</v>
      </c>
      <c r="G45" s="145">
        <f>IF(F45="Y", 1, 0)</f>
        <v>0</v>
      </c>
      <c r="H45" s="192" t="s">
        <v>205</v>
      </c>
      <c r="I45" s="145">
        <f>IF(H45="Y", 1, 0)</f>
        <v>0</v>
      </c>
      <c r="J45" s="166" t="s">
        <v>205</v>
      </c>
      <c r="K45" s="167">
        <f>IF(J45="Y", 2, 0)</f>
        <v>0</v>
      </c>
      <c r="L45" s="89"/>
      <c r="M45" s="89"/>
    </row>
    <row r="46" spans="1:13" x14ac:dyDescent="0.2">
      <c r="A46" s="102" t="s">
        <v>300</v>
      </c>
      <c r="B46" s="144" t="s">
        <v>205</v>
      </c>
      <c r="C46" s="145">
        <f>IF(B46="Y", -1, 0)</f>
        <v>0</v>
      </c>
      <c r="D46" s="146" t="s">
        <v>205</v>
      </c>
      <c r="E46" s="145">
        <f>IF(D46="Y", -1, 0)</f>
        <v>0</v>
      </c>
      <c r="F46" s="179" t="s">
        <v>205</v>
      </c>
      <c r="G46" s="145">
        <f>IF(F46="Y", 1, 0)</f>
        <v>0</v>
      </c>
      <c r="H46" s="192" t="s">
        <v>205</v>
      </c>
      <c r="I46" s="145">
        <f>IF(H46="Y", 1, 0)</f>
        <v>0</v>
      </c>
      <c r="J46" s="166" t="s">
        <v>205</v>
      </c>
      <c r="K46" s="167">
        <f>IF(J46="Y", 2, 0)</f>
        <v>0</v>
      </c>
      <c r="L46" s="89"/>
      <c r="M46" s="89"/>
    </row>
    <row r="47" spans="1:13" x14ac:dyDescent="0.2">
      <c r="A47" s="102" t="s">
        <v>301</v>
      </c>
      <c r="B47" s="144" t="s">
        <v>205</v>
      </c>
      <c r="C47" s="145">
        <f>IF(B47="Y", 2, 0)</f>
        <v>0</v>
      </c>
      <c r="D47" s="146" t="s">
        <v>205</v>
      </c>
      <c r="E47" s="145">
        <f>IF(D47="Y", 2, 0)</f>
        <v>0</v>
      </c>
      <c r="F47" s="179" t="s">
        <v>205</v>
      </c>
      <c r="G47" s="145">
        <f>IF(F47="Y", 2, 0)</f>
        <v>0</v>
      </c>
      <c r="H47" s="192" t="s">
        <v>205</v>
      </c>
      <c r="I47" s="145">
        <f>IF(H47="Y", 2, 0)</f>
        <v>0</v>
      </c>
      <c r="J47" s="166" t="s">
        <v>205</v>
      </c>
      <c r="K47" s="167">
        <f>IF(J47="Y", -1, 0)</f>
        <v>0</v>
      </c>
      <c r="L47" s="89"/>
      <c r="M47" s="89"/>
    </row>
    <row r="48" spans="1:13" x14ac:dyDescent="0.2">
      <c r="A48" s="102" t="s">
        <v>302</v>
      </c>
      <c r="B48" s="144" t="s">
        <v>205</v>
      </c>
      <c r="C48" s="145">
        <f>IF(B48="Y", 1, 0)</f>
        <v>0</v>
      </c>
      <c r="D48" s="146" t="s">
        <v>205</v>
      </c>
      <c r="E48" s="145">
        <f>IF(D48="Y", -1, 0)</f>
        <v>0</v>
      </c>
      <c r="F48" s="179" t="s">
        <v>205</v>
      </c>
      <c r="G48" s="145">
        <f>IF(F48="Y", 1, 0)</f>
        <v>0</v>
      </c>
      <c r="H48" s="192" t="s">
        <v>205</v>
      </c>
      <c r="I48" s="145">
        <f>IF(H48="Y", -1, 0)</f>
        <v>0</v>
      </c>
      <c r="J48" s="166" t="s">
        <v>205</v>
      </c>
      <c r="K48" s="167">
        <f>IF(J48="Y", 1, 0)</f>
        <v>0</v>
      </c>
      <c r="L48" s="89"/>
      <c r="M48" s="89"/>
    </row>
    <row r="49" spans="1:13" x14ac:dyDescent="0.2">
      <c r="A49" s="102" t="s">
        <v>303</v>
      </c>
      <c r="B49" s="144" t="s">
        <v>205</v>
      </c>
      <c r="C49" s="145">
        <f>IF(B49="Y", 2, 0)</f>
        <v>0</v>
      </c>
      <c r="D49" s="146" t="s">
        <v>205</v>
      </c>
      <c r="E49" s="145">
        <f>IF(D49="Y", 2, 0)</f>
        <v>0</v>
      </c>
      <c r="F49" s="179" t="s">
        <v>205</v>
      </c>
      <c r="G49" s="145">
        <f>IF(F49="Y", 2, 0)</f>
        <v>0</v>
      </c>
      <c r="H49" s="192" t="s">
        <v>205</v>
      </c>
      <c r="I49" s="145">
        <f>IF(H49="Y", 2, 0)</f>
        <v>0</v>
      </c>
      <c r="J49" s="166" t="s">
        <v>205</v>
      </c>
      <c r="K49" s="167">
        <f>IF(J49="Y", -1, 0)</f>
        <v>0</v>
      </c>
      <c r="L49" s="89"/>
      <c r="M49" s="89"/>
    </row>
    <row r="50" spans="1:13" x14ac:dyDescent="0.2">
      <c r="A50" s="102" t="s">
        <v>304</v>
      </c>
      <c r="B50" s="144" t="s">
        <v>205</v>
      </c>
      <c r="C50" s="145">
        <f>IF(B50="Y", -1, 0)</f>
        <v>0</v>
      </c>
      <c r="D50" s="146" t="s">
        <v>205</v>
      </c>
      <c r="E50" s="145">
        <f>IF(D50="Y", -1, 0)</f>
        <v>0</v>
      </c>
      <c r="F50" s="179" t="s">
        <v>205</v>
      </c>
      <c r="G50" s="145">
        <f>IF(F50="Y", -1, 0)</f>
        <v>0</v>
      </c>
      <c r="H50" s="192" t="s">
        <v>205</v>
      </c>
      <c r="I50" s="145">
        <f>IF(H50="Y", -1, 0)</f>
        <v>0</v>
      </c>
      <c r="J50" s="166" t="s">
        <v>205</v>
      </c>
      <c r="K50" s="167">
        <f>IF(J50="Y", 1, 0)</f>
        <v>0</v>
      </c>
      <c r="L50" s="89"/>
      <c r="M50" s="89"/>
    </row>
    <row r="51" spans="1:13" ht="13.5" thickBot="1" x14ac:dyDescent="0.25">
      <c r="A51" s="122" t="s">
        <v>305</v>
      </c>
      <c r="B51" s="147" t="s">
        <v>205</v>
      </c>
      <c r="C51" s="148">
        <f>IF(B51="Y", 1, 0)</f>
        <v>0</v>
      </c>
      <c r="D51" s="149" t="s">
        <v>205</v>
      </c>
      <c r="E51" s="148">
        <f>IF(D51="Y", 2, 0)</f>
        <v>0</v>
      </c>
      <c r="F51" s="180" t="s">
        <v>205</v>
      </c>
      <c r="G51" s="148">
        <f>IF(F51="Y", 1, 0)</f>
        <v>0</v>
      </c>
      <c r="H51" s="193" t="s">
        <v>205</v>
      </c>
      <c r="I51" s="148">
        <f>IF(H51="Y", 2, 0)</f>
        <v>0</v>
      </c>
      <c r="J51" s="168" t="s">
        <v>205</v>
      </c>
      <c r="K51" s="169">
        <f>IF(J51="Y", 1, 0)</f>
        <v>0</v>
      </c>
      <c r="L51" s="89"/>
      <c r="M51" s="89"/>
    </row>
    <row r="52" spans="1:13" ht="13.5" thickBot="1" x14ac:dyDescent="0.25">
      <c r="A52" s="87" t="s">
        <v>306</v>
      </c>
      <c r="B52" s="150"/>
      <c r="D52" s="151"/>
      <c r="F52" s="181"/>
      <c r="H52" s="194"/>
      <c r="J52" s="170"/>
      <c r="L52" s="89"/>
      <c r="M52" s="89"/>
    </row>
    <row r="53" spans="1:13" x14ac:dyDescent="0.2">
      <c r="A53" s="113" t="s">
        <v>307</v>
      </c>
      <c r="B53" s="141" t="s">
        <v>205</v>
      </c>
      <c r="C53" s="142">
        <f>IF(B53="Y", 2, 0)</f>
        <v>0</v>
      </c>
      <c r="D53" s="143" t="s">
        <v>205</v>
      </c>
      <c r="E53" s="142">
        <f t="shared" ref="E53:E58" si="14">IF(D53="Y", 1, 0)</f>
        <v>0</v>
      </c>
      <c r="F53" s="178" t="s">
        <v>205</v>
      </c>
      <c r="G53" s="142">
        <f>IF(F53="Y", 2, 0)</f>
        <v>0</v>
      </c>
      <c r="H53" s="191" t="s">
        <v>205</v>
      </c>
      <c r="I53" s="142">
        <f>IF(H53="Y", 2, 0)</f>
        <v>0</v>
      </c>
      <c r="J53" s="164" t="s">
        <v>205</v>
      </c>
      <c r="K53" s="165">
        <f>IF(J53="Y", 1, 0)</f>
        <v>0</v>
      </c>
      <c r="L53" s="89"/>
      <c r="M53" s="89"/>
    </row>
    <row r="54" spans="1:13" x14ac:dyDescent="0.2">
      <c r="A54" s="102" t="s">
        <v>308</v>
      </c>
      <c r="B54" s="144" t="s">
        <v>205</v>
      </c>
      <c r="C54" s="145">
        <f>IF(B54="Y", 2, 0)</f>
        <v>0</v>
      </c>
      <c r="D54" s="146" t="s">
        <v>205</v>
      </c>
      <c r="E54" s="145">
        <f t="shared" si="14"/>
        <v>0</v>
      </c>
      <c r="F54" s="179" t="s">
        <v>205</v>
      </c>
      <c r="G54" s="145">
        <f>IF(F54="Y", 2, 0)</f>
        <v>0</v>
      </c>
      <c r="H54" s="192" t="s">
        <v>205</v>
      </c>
      <c r="I54" s="145">
        <f>IF(H54="Y", 1, 0)</f>
        <v>0</v>
      </c>
      <c r="J54" s="166" t="s">
        <v>205</v>
      </c>
      <c r="K54" s="167">
        <f>IF(J54="Y", 1, 0)</f>
        <v>0</v>
      </c>
      <c r="L54" s="89"/>
      <c r="M54" s="89"/>
    </row>
    <row r="55" spans="1:13" x14ac:dyDescent="0.2">
      <c r="A55" s="102" t="s">
        <v>309</v>
      </c>
      <c r="B55" s="144" t="s">
        <v>205</v>
      </c>
      <c r="C55" s="145">
        <f>IF(B55="Y", 2, 0)</f>
        <v>0</v>
      </c>
      <c r="D55" s="146" t="s">
        <v>205</v>
      </c>
      <c r="E55" s="145">
        <f t="shared" si="14"/>
        <v>0</v>
      </c>
      <c r="F55" s="179" t="s">
        <v>205</v>
      </c>
      <c r="G55" s="145">
        <f>IF(F55="Y", 2, 0)</f>
        <v>0</v>
      </c>
      <c r="H55" s="192" t="s">
        <v>205</v>
      </c>
      <c r="I55" s="145">
        <f>IF(H55="Y", 2, 0)</f>
        <v>0</v>
      </c>
      <c r="J55" s="166" t="s">
        <v>205</v>
      </c>
      <c r="K55" s="167">
        <f>IF(J55="Y", 2, 0)</f>
        <v>0</v>
      </c>
      <c r="L55" s="89"/>
      <c r="M55" s="89"/>
    </row>
    <row r="56" spans="1:13" x14ac:dyDescent="0.2">
      <c r="A56" s="102" t="s">
        <v>310</v>
      </c>
      <c r="B56" s="144" t="s">
        <v>205</v>
      </c>
      <c r="C56" s="145">
        <f>IF(B56="Y", 2, 0)</f>
        <v>0</v>
      </c>
      <c r="D56" s="146" t="s">
        <v>205</v>
      </c>
      <c r="E56" s="145">
        <f t="shared" si="14"/>
        <v>0</v>
      </c>
      <c r="F56" s="179" t="s">
        <v>205</v>
      </c>
      <c r="G56" s="145">
        <f>IF(F56="Y", 2, 0)</f>
        <v>0</v>
      </c>
      <c r="H56" s="192" t="s">
        <v>205</v>
      </c>
      <c r="I56" s="145">
        <f>IF(H56="Y", 1, 0)</f>
        <v>0</v>
      </c>
      <c r="J56" s="166" t="s">
        <v>205</v>
      </c>
      <c r="K56" s="167">
        <f>IF(J56="Y", -1, 0)</f>
        <v>0</v>
      </c>
      <c r="L56" s="89"/>
      <c r="M56" s="89"/>
    </row>
    <row r="57" spans="1:13" x14ac:dyDescent="0.2">
      <c r="A57" s="102" t="s">
        <v>311</v>
      </c>
      <c r="B57" s="144" t="s">
        <v>205</v>
      </c>
      <c r="C57" s="145">
        <f>IF(B57="Y", 2, 0)</f>
        <v>0</v>
      </c>
      <c r="D57" s="146" t="s">
        <v>205</v>
      </c>
      <c r="E57" s="145">
        <f t="shared" si="14"/>
        <v>0</v>
      </c>
      <c r="F57" s="179" t="s">
        <v>205</v>
      </c>
      <c r="G57" s="145">
        <f>IF(F57="Y", 2, 0)</f>
        <v>0</v>
      </c>
      <c r="H57" s="192" t="s">
        <v>205</v>
      </c>
      <c r="I57" s="145">
        <f>IF(H57="Y", 1, 0)</f>
        <v>0</v>
      </c>
      <c r="J57" s="166" t="s">
        <v>205</v>
      </c>
      <c r="K57" s="167">
        <f>IF(J57="Y", 1, 0)</f>
        <v>0</v>
      </c>
      <c r="L57" s="89"/>
      <c r="M57" s="89"/>
    </row>
    <row r="58" spans="1:13" x14ac:dyDescent="0.2">
      <c r="A58" s="102" t="s">
        <v>312</v>
      </c>
      <c r="B58" s="144" t="s">
        <v>205</v>
      </c>
      <c r="C58" s="145">
        <f>IF(B58="Y", 1, 0)</f>
        <v>0</v>
      </c>
      <c r="D58" s="146" t="s">
        <v>205</v>
      </c>
      <c r="E58" s="145">
        <f t="shared" si="14"/>
        <v>0</v>
      </c>
      <c r="F58" s="179" t="s">
        <v>205</v>
      </c>
      <c r="G58" s="145">
        <f>IF(F58="Y", 1, 0)</f>
        <v>0</v>
      </c>
      <c r="H58" s="192" t="s">
        <v>205</v>
      </c>
      <c r="I58" s="145">
        <f>IF(H58="Y", 1, 0)</f>
        <v>0</v>
      </c>
      <c r="J58" s="166" t="s">
        <v>205</v>
      </c>
      <c r="K58" s="167">
        <f>IF(J58="Y", 2, 0)</f>
        <v>0</v>
      </c>
      <c r="L58" s="89"/>
      <c r="M58" s="89"/>
    </row>
    <row r="59" spans="1:13" ht="13.5" thickBot="1" x14ac:dyDescent="0.25">
      <c r="A59" s="122" t="s">
        <v>313</v>
      </c>
      <c r="B59" s="147" t="s">
        <v>205</v>
      </c>
      <c r="C59" s="148">
        <f>IF(B59="Y", -1, 0)</f>
        <v>0</v>
      </c>
      <c r="D59" s="149" t="s">
        <v>205</v>
      </c>
      <c r="E59" s="148">
        <f>IF(D59="Y", -1, 0)</f>
        <v>0</v>
      </c>
      <c r="F59" s="180" t="s">
        <v>205</v>
      </c>
      <c r="G59" s="148">
        <f>IF(F59="Y", -1, 0)</f>
        <v>0</v>
      </c>
      <c r="H59" s="193" t="s">
        <v>205</v>
      </c>
      <c r="I59" s="148">
        <f>IF(H59="Y", -1, 0)</f>
        <v>0</v>
      </c>
      <c r="J59" s="168" t="s">
        <v>205</v>
      </c>
      <c r="K59" s="169">
        <f>IF(J59="Y", 1, 0)</f>
        <v>0</v>
      </c>
      <c r="L59" s="89"/>
      <c r="M59" s="89"/>
    </row>
    <row r="60" spans="1:13" ht="13.5" thickBot="1" x14ac:dyDescent="0.25">
      <c r="A60" s="87" t="s">
        <v>314</v>
      </c>
      <c r="B60" s="150"/>
      <c r="D60" s="151"/>
      <c r="F60" s="181"/>
      <c r="H60" s="194"/>
      <c r="J60" s="170"/>
      <c r="L60" s="89"/>
      <c r="M60" s="89"/>
    </row>
    <row r="61" spans="1:13" x14ac:dyDescent="0.2">
      <c r="A61" s="123" t="s">
        <v>315</v>
      </c>
      <c r="B61" s="141" t="s">
        <v>205</v>
      </c>
      <c r="C61" s="142">
        <f>IF(B61="Y", 2, 0)</f>
        <v>0</v>
      </c>
      <c r="D61" s="143" t="s">
        <v>205</v>
      </c>
      <c r="E61" s="142">
        <f>IF(D61="Y", 1, 0)</f>
        <v>0</v>
      </c>
      <c r="F61" s="178" t="s">
        <v>205</v>
      </c>
      <c r="G61" s="142">
        <f>IF(F61="Y", 2, 0)</f>
        <v>0</v>
      </c>
      <c r="H61" s="191" t="s">
        <v>205</v>
      </c>
      <c r="I61" s="142">
        <f>IF(H61="Y", 1, 0)</f>
        <v>0</v>
      </c>
      <c r="J61" s="164" t="s">
        <v>205</v>
      </c>
      <c r="K61" s="165">
        <f>IF(J61="Y", 1, 0)</f>
        <v>0</v>
      </c>
      <c r="L61" s="89"/>
      <c r="M61" s="89"/>
    </row>
    <row r="62" spans="1:13" x14ac:dyDescent="0.2">
      <c r="A62" s="102" t="s">
        <v>276</v>
      </c>
      <c r="B62" s="144" t="s">
        <v>205</v>
      </c>
      <c r="C62" s="145">
        <f>IF(B62="Y", 2, 0)</f>
        <v>0</v>
      </c>
      <c r="D62" s="146" t="s">
        <v>205</v>
      </c>
      <c r="E62" s="145">
        <f>IF(D62="Y", 2, 0)</f>
        <v>0</v>
      </c>
      <c r="F62" s="179" t="s">
        <v>205</v>
      </c>
      <c r="G62" s="145">
        <f>IF(F62="Y", 2, 0)</f>
        <v>0</v>
      </c>
      <c r="H62" s="192" t="s">
        <v>205</v>
      </c>
      <c r="I62" s="145">
        <f>IF(H62="Y", 2, 0)</f>
        <v>0</v>
      </c>
      <c r="J62" s="166" t="s">
        <v>205</v>
      </c>
      <c r="K62" s="167">
        <f>IF(J62="Y", 1, 0)</f>
        <v>0</v>
      </c>
      <c r="L62" s="89"/>
      <c r="M62" s="89"/>
    </row>
    <row r="63" spans="1:13" x14ac:dyDescent="0.2">
      <c r="A63" s="102" t="s">
        <v>316</v>
      </c>
      <c r="B63" s="144" t="s">
        <v>205</v>
      </c>
      <c r="C63" s="145">
        <f>IF(B63="Y", 1, 0)</f>
        <v>0</v>
      </c>
      <c r="D63" s="146" t="s">
        <v>205</v>
      </c>
      <c r="E63" s="145">
        <f>IF(D63="Y", 1, 0)</f>
        <v>0</v>
      </c>
      <c r="F63" s="179" t="s">
        <v>205</v>
      </c>
      <c r="G63" s="145">
        <f>IF(F63="Y", 1, 0)</f>
        <v>0</v>
      </c>
      <c r="H63" s="192" t="s">
        <v>205</v>
      </c>
      <c r="I63" s="145">
        <f>IF(H63="Y", 1, 0)</f>
        <v>0</v>
      </c>
      <c r="J63" s="166" t="s">
        <v>205</v>
      </c>
      <c r="K63" s="167">
        <f>IF(J63="Y", 1, 0)</f>
        <v>0</v>
      </c>
      <c r="L63" s="89"/>
      <c r="M63" s="89"/>
    </row>
    <row r="64" spans="1:13" x14ac:dyDescent="0.2">
      <c r="A64" s="102" t="s">
        <v>317</v>
      </c>
      <c r="B64" s="144" t="s">
        <v>205</v>
      </c>
      <c r="C64" s="145">
        <f>IF(B64="Y", 2, 0)</f>
        <v>0</v>
      </c>
      <c r="D64" s="146" t="s">
        <v>205</v>
      </c>
      <c r="E64" s="145">
        <f>IF(D64="Y", 2, 0)</f>
        <v>0</v>
      </c>
      <c r="F64" s="179" t="s">
        <v>205</v>
      </c>
      <c r="G64" s="145">
        <f>IF(F64="Y", 2, 0)</f>
        <v>0</v>
      </c>
      <c r="H64" s="192" t="s">
        <v>205</v>
      </c>
      <c r="I64" s="145">
        <f>IF(H64="Y", 2, 0)</f>
        <v>0</v>
      </c>
      <c r="J64" s="166" t="s">
        <v>205</v>
      </c>
      <c r="K64" s="167">
        <f>IF(J64="Y", -1, 0)</f>
        <v>0</v>
      </c>
      <c r="L64" s="89"/>
      <c r="M64" s="89"/>
    </row>
    <row r="65" spans="1:14" x14ac:dyDescent="0.2">
      <c r="A65" s="102" t="s">
        <v>305</v>
      </c>
      <c r="B65" s="144" t="s">
        <v>205</v>
      </c>
      <c r="C65" s="145">
        <f>IF(B65="Y", 1, 0)</f>
        <v>0</v>
      </c>
      <c r="D65" s="146" t="s">
        <v>205</v>
      </c>
      <c r="E65" s="145">
        <f>IF(D65="Y", 2, 0)</f>
        <v>0</v>
      </c>
      <c r="F65" s="179" t="s">
        <v>205</v>
      </c>
      <c r="G65" s="145">
        <f>IF(F65="Y", 1, 0)</f>
        <v>0</v>
      </c>
      <c r="H65" s="192" t="s">
        <v>205</v>
      </c>
      <c r="I65" s="145">
        <f>IF(H65="Y", 2, 0)</f>
        <v>0</v>
      </c>
      <c r="J65" s="166" t="s">
        <v>205</v>
      </c>
      <c r="K65" s="167">
        <f>IF(J65="Y", 1, 0)</f>
        <v>0</v>
      </c>
      <c r="L65" s="89"/>
      <c r="M65" s="89"/>
    </row>
    <row r="66" spans="1:14" x14ac:dyDescent="0.2">
      <c r="A66" s="102" t="s">
        <v>318</v>
      </c>
      <c r="B66" s="144" t="s">
        <v>205</v>
      </c>
      <c r="C66" s="145">
        <f>IF(B66="Y", 2, 0)</f>
        <v>0</v>
      </c>
      <c r="D66" s="146" t="s">
        <v>205</v>
      </c>
      <c r="E66" s="145">
        <f>IF(D66="Y", 1, 0)</f>
        <v>0</v>
      </c>
      <c r="F66" s="179" t="s">
        <v>205</v>
      </c>
      <c r="G66" s="145">
        <f>IF(F66="Y", 2, 0)</f>
        <v>0</v>
      </c>
      <c r="H66" s="192" t="s">
        <v>205</v>
      </c>
      <c r="I66" s="145">
        <f>IF(H66="Y", 1, 0)</f>
        <v>0</v>
      </c>
      <c r="J66" s="166" t="s">
        <v>205</v>
      </c>
      <c r="K66" s="167">
        <f>IF(J66="Y", 1, 0)</f>
        <v>0</v>
      </c>
      <c r="L66" s="89"/>
      <c r="M66" s="89"/>
    </row>
    <row r="67" spans="1:14" x14ac:dyDescent="0.2">
      <c r="A67" s="102" t="s">
        <v>319</v>
      </c>
      <c r="B67" s="144" t="s">
        <v>205</v>
      </c>
      <c r="C67" s="145">
        <f>IF(B67="Y", 2, 0)</f>
        <v>0</v>
      </c>
      <c r="D67" s="146" t="s">
        <v>205</v>
      </c>
      <c r="E67" s="145">
        <f>IF(D67="Y", 2, 0)</f>
        <v>0</v>
      </c>
      <c r="F67" s="179" t="s">
        <v>205</v>
      </c>
      <c r="G67" s="145">
        <f>IF(F67="Y", 2, 0)</f>
        <v>0</v>
      </c>
      <c r="H67" s="192" t="s">
        <v>205</v>
      </c>
      <c r="I67" s="145">
        <f>IF(H67="Y", 2, 0)</f>
        <v>0</v>
      </c>
      <c r="J67" s="166" t="s">
        <v>205</v>
      </c>
      <c r="K67" s="167">
        <f>IF(J67="Y", -1, 0)</f>
        <v>0</v>
      </c>
      <c r="L67" s="89"/>
      <c r="M67" s="89"/>
    </row>
    <row r="68" spans="1:14" x14ac:dyDescent="0.2">
      <c r="A68" s="102" t="s">
        <v>320</v>
      </c>
      <c r="B68" s="144" t="s">
        <v>205</v>
      </c>
      <c r="C68" s="145">
        <f>IF(B68="Y", 2, 0)</f>
        <v>0</v>
      </c>
      <c r="D68" s="146" t="s">
        <v>205</v>
      </c>
      <c r="E68" s="145">
        <f>IF(D68="Y", 2, 0)</f>
        <v>0</v>
      </c>
      <c r="F68" s="179" t="s">
        <v>205</v>
      </c>
      <c r="G68" s="145">
        <f>IF(F68="Y", 2, 0)</f>
        <v>0</v>
      </c>
      <c r="H68" s="192" t="s">
        <v>205</v>
      </c>
      <c r="I68" s="145">
        <f>IF(H68="Y", 2, 0)</f>
        <v>0</v>
      </c>
      <c r="J68" s="166" t="s">
        <v>205</v>
      </c>
      <c r="K68" s="167">
        <f>IF(J68="Y", 1, 0)</f>
        <v>0</v>
      </c>
      <c r="L68" s="89"/>
      <c r="M68" s="89"/>
    </row>
    <row r="69" spans="1:14" x14ac:dyDescent="0.2">
      <c r="A69" s="102" t="s">
        <v>321</v>
      </c>
      <c r="B69" s="144" t="s">
        <v>205</v>
      </c>
      <c r="C69" s="145">
        <f>IF(B69="Y", 2, 0)</f>
        <v>0</v>
      </c>
      <c r="D69" s="146" t="s">
        <v>205</v>
      </c>
      <c r="E69" s="145">
        <f>IF(D69="Y", 2, 0)</f>
        <v>0</v>
      </c>
      <c r="F69" s="179" t="s">
        <v>205</v>
      </c>
      <c r="G69" s="145">
        <f>IF(F69="Y", 1, 0)</f>
        <v>0</v>
      </c>
      <c r="H69" s="192" t="s">
        <v>205</v>
      </c>
      <c r="I69" s="145">
        <f>IF(H69="Y", 1, 0)</f>
        <v>0</v>
      </c>
      <c r="J69" s="166" t="s">
        <v>205</v>
      </c>
      <c r="K69" s="167">
        <f>IF(J69="Y", 1, 0)</f>
        <v>0</v>
      </c>
      <c r="L69" s="89"/>
      <c r="M69" s="89"/>
    </row>
    <row r="70" spans="1:14" x14ac:dyDescent="0.2">
      <c r="A70" s="102" t="s">
        <v>322</v>
      </c>
      <c r="B70" s="144" t="s">
        <v>205</v>
      </c>
      <c r="C70" s="145">
        <f>IF(B70="Y", 2, 0)</f>
        <v>0</v>
      </c>
      <c r="D70" s="146" t="s">
        <v>205</v>
      </c>
      <c r="E70" s="145">
        <f>IF(D70="Y", 2, 0)</f>
        <v>0</v>
      </c>
      <c r="F70" s="179" t="s">
        <v>205</v>
      </c>
      <c r="G70" s="145">
        <f>IF(F70="Y", 2, 0)</f>
        <v>0</v>
      </c>
      <c r="H70" s="192" t="s">
        <v>205</v>
      </c>
      <c r="I70" s="145">
        <f>IF(H70="Y", 2, 0)</f>
        <v>0</v>
      </c>
      <c r="J70" s="166" t="s">
        <v>205</v>
      </c>
      <c r="K70" s="167">
        <f t="shared" ref="K70:K71" si="15">IF(J70="Y", 1, 0)</f>
        <v>0</v>
      </c>
      <c r="L70" s="89"/>
      <c r="M70" s="89"/>
    </row>
    <row r="71" spans="1:14" x14ac:dyDescent="0.2">
      <c r="A71" s="102" t="s">
        <v>323</v>
      </c>
      <c r="B71" s="144" t="s">
        <v>205</v>
      </c>
      <c r="C71" s="145">
        <f>IF(B71="Y", 1, 0)</f>
        <v>0</v>
      </c>
      <c r="D71" s="146" t="s">
        <v>205</v>
      </c>
      <c r="E71" s="145">
        <f>IF(D71="Y", 2, 0)</f>
        <v>0</v>
      </c>
      <c r="F71" s="179" t="s">
        <v>205</v>
      </c>
      <c r="G71" s="145">
        <f>IF(F71="Y", 1, 0)</f>
        <v>0</v>
      </c>
      <c r="H71" s="192" t="s">
        <v>205</v>
      </c>
      <c r="I71" s="145">
        <f>IF(H71="Y", 2, 0)</f>
        <v>0</v>
      </c>
      <c r="J71" s="166" t="s">
        <v>205</v>
      </c>
      <c r="K71" s="167">
        <f t="shared" si="15"/>
        <v>0</v>
      </c>
      <c r="L71" s="89"/>
      <c r="M71" s="89"/>
    </row>
    <row r="72" spans="1:14" x14ac:dyDescent="0.2">
      <c r="A72" s="102" t="s">
        <v>324</v>
      </c>
      <c r="B72" s="144" t="s">
        <v>205</v>
      </c>
      <c r="C72" s="145">
        <f>IF(B72="Y", -1, 0)</f>
        <v>0</v>
      </c>
      <c r="D72" s="146" t="s">
        <v>205</v>
      </c>
      <c r="E72" s="145">
        <f>IF(D72="Y", -1, 0)</f>
        <v>0</v>
      </c>
      <c r="F72" s="179" t="s">
        <v>205</v>
      </c>
      <c r="G72" s="145">
        <f>IF(F72="Y", -1, 0)</f>
        <v>0</v>
      </c>
      <c r="H72" s="192" t="s">
        <v>205</v>
      </c>
      <c r="I72" s="145">
        <f>IF(H72="Y", -1, 0)</f>
        <v>0</v>
      </c>
      <c r="J72" s="166" t="s">
        <v>205</v>
      </c>
      <c r="K72" s="167">
        <f>IF(J72="Y", -1, 0)</f>
        <v>0</v>
      </c>
      <c r="L72" s="89"/>
      <c r="M72" s="89"/>
      <c r="N72" s="88"/>
    </row>
    <row r="73" spans="1:14" x14ac:dyDescent="0.2">
      <c r="A73" s="102" t="s">
        <v>325</v>
      </c>
      <c r="B73" s="144" t="s">
        <v>205</v>
      </c>
      <c r="C73" s="145">
        <f>IF(B73="Y", -1, 0)</f>
        <v>0</v>
      </c>
      <c r="D73" s="146" t="s">
        <v>205</v>
      </c>
      <c r="E73" s="145">
        <f>IF(D73="Y", -1, 0)</f>
        <v>0</v>
      </c>
      <c r="F73" s="179" t="s">
        <v>205</v>
      </c>
      <c r="G73" s="145">
        <f>IF(F73="Y", -1, 0)</f>
        <v>0</v>
      </c>
      <c r="H73" s="192" t="s">
        <v>205</v>
      </c>
      <c r="I73" s="145">
        <f>IF(H73="Y", -1, 0)</f>
        <v>0</v>
      </c>
      <c r="J73" s="166" t="s">
        <v>205</v>
      </c>
      <c r="K73" s="167">
        <f>IF(J73="Y", -1, 0)</f>
        <v>0</v>
      </c>
      <c r="L73" s="89"/>
      <c r="M73" s="89"/>
      <c r="N73" s="88"/>
    </row>
    <row r="74" spans="1:14" ht="13.5" thickBot="1" x14ac:dyDescent="0.25">
      <c r="A74" s="122" t="s">
        <v>326</v>
      </c>
      <c r="B74" s="147" t="s">
        <v>205</v>
      </c>
      <c r="C74" s="148">
        <f>IF(B74="Y", -1, 0)</f>
        <v>0</v>
      </c>
      <c r="D74" s="149" t="s">
        <v>205</v>
      </c>
      <c r="E74" s="148">
        <f>IF(D74="Y", -1, 0)</f>
        <v>0</v>
      </c>
      <c r="F74" s="180" t="s">
        <v>205</v>
      </c>
      <c r="G74" s="148">
        <f>IF(F74="Y", -1, 0)</f>
        <v>0</v>
      </c>
      <c r="H74" s="193" t="s">
        <v>205</v>
      </c>
      <c r="I74" s="148">
        <f>IF(H74="Y", -1, 0)</f>
        <v>0</v>
      </c>
      <c r="J74" s="168" t="s">
        <v>205</v>
      </c>
      <c r="K74" s="169">
        <f>IF(J74="Y", -1, 0)</f>
        <v>0</v>
      </c>
      <c r="L74" s="89"/>
      <c r="M74" s="89"/>
      <c r="N74" s="88"/>
    </row>
    <row r="75" spans="1:14" ht="13.5" thickBot="1" x14ac:dyDescent="0.25">
      <c r="A75" s="87" t="s">
        <v>327</v>
      </c>
      <c r="B75" s="150"/>
      <c r="D75" s="151"/>
      <c r="F75" s="181"/>
      <c r="H75" s="194"/>
      <c r="J75" s="170"/>
      <c r="L75" s="89"/>
      <c r="M75" s="89"/>
      <c r="N75" s="88"/>
    </row>
    <row r="76" spans="1:14" x14ac:dyDescent="0.2">
      <c r="A76" s="124" t="s">
        <v>328</v>
      </c>
      <c r="B76" s="141" t="s">
        <v>205</v>
      </c>
      <c r="C76" s="142">
        <f>IF(B76="Y", -1, 0)</f>
        <v>0</v>
      </c>
      <c r="D76" s="143" t="s">
        <v>205</v>
      </c>
      <c r="E76" s="142">
        <f>IF(D76="Y", 1, 0)</f>
        <v>0</v>
      </c>
      <c r="F76" s="178" t="s">
        <v>205</v>
      </c>
      <c r="G76" s="142">
        <f>IF(F76="Y", -1, 0)</f>
        <v>0</v>
      </c>
      <c r="H76" s="191" t="s">
        <v>205</v>
      </c>
      <c r="I76" s="142">
        <f>IF(H76="Y", 1, 0)</f>
        <v>0</v>
      </c>
      <c r="J76" s="164" t="s">
        <v>205</v>
      </c>
      <c r="K76" s="165">
        <f>IF(J76="Y", -1, 0)</f>
        <v>0</v>
      </c>
      <c r="L76" s="89"/>
      <c r="M76" s="89"/>
      <c r="N76" s="88"/>
    </row>
    <row r="77" spans="1:14" x14ac:dyDescent="0.2">
      <c r="A77" s="101" t="s">
        <v>329</v>
      </c>
      <c r="B77" s="144"/>
      <c r="C77" s="145">
        <f>IF(B77="Y", -1, 0)</f>
        <v>0</v>
      </c>
      <c r="D77" s="146"/>
      <c r="E77" s="145">
        <f>IF(D77="Y", -1, 0)</f>
        <v>0</v>
      </c>
      <c r="F77" s="179"/>
      <c r="G77" s="145">
        <f>IF(F77="Y", -1, 0)</f>
        <v>0</v>
      </c>
      <c r="H77" s="192"/>
      <c r="I77" s="145">
        <f>IF(H77="Y", -1, 0)</f>
        <v>0</v>
      </c>
      <c r="J77" s="166"/>
      <c r="K77" s="167">
        <f>IF(J77="Y", -1, 0)</f>
        <v>0</v>
      </c>
      <c r="L77" s="89"/>
      <c r="M77" s="89"/>
      <c r="N77" s="88"/>
    </row>
    <row r="78" spans="1:14" x14ac:dyDescent="0.2">
      <c r="A78" s="101" t="s">
        <v>330</v>
      </c>
      <c r="B78" s="144" t="s">
        <v>205</v>
      </c>
      <c r="C78" s="145">
        <f>IF(B78="Y", 1, 0)</f>
        <v>0</v>
      </c>
      <c r="D78" s="146" t="s">
        <v>205</v>
      </c>
      <c r="E78" s="145">
        <f>IF(D78="Y", 1, 0)</f>
        <v>0</v>
      </c>
      <c r="F78" s="179" t="s">
        <v>205</v>
      </c>
      <c r="G78" s="145">
        <f>IF(F78="Y", 1, 0)</f>
        <v>0</v>
      </c>
      <c r="H78" s="192" t="s">
        <v>205</v>
      </c>
      <c r="I78" s="145">
        <f>IF(H78="Y", 1, 0)</f>
        <v>0</v>
      </c>
      <c r="J78" s="166" t="s">
        <v>205</v>
      </c>
      <c r="K78" s="167">
        <f>IF(J78="Y", 1, 0)</f>
        <v>0</v>
      </c>
      <c r="L78" s="89"/>
      <c r="M78" s="89"/>
      <c r="N78" s="88"/>
    </row>
    <row r="79" spans="1:14" x14ac:dyDescent="0.2">
      <c r="A79" s="101" t="s">
        <v>331</v>
      </c>
      <c r="B79" s="144" t="s">
        <v>205</v>
      </c>
      <c r="C79" s="145">
        <f>IF(B79="Y", 2, 0)</f>
        <v>0</v>
      </c>
      <c r="D79" s="146" t="s">
        <v>205</v>
      </c>
      <c r="E79" s="145">
        <f>IF(D79="Y", 2, 0)</f>
        <v>0</v>
      </c>
      <c r="F79" s="179" t="s">
        <v>205</v>
      </c>
      <c r="G79" s="145">
        <f>IF(F79="Y", 2, 0)</f>
        <v>0</v>
      </c>
      <c r="H79" s="192" t="s">
        <v>205</v>
      </c>
      <c r="I79" s="145">
        <f>IF(H79="Y", 2, 0)</f>
        <v>0</v>
      </c>
      <c r="J79" s="166" t="s">
        <v>205</v>
      </c>
      <c r="K79" s="167">
        <f>IF(J79="Y", 2, 0)</f>
        <v>0</v>
      </c>
      <c r="L79" s="89"/>
      <c r="M79" s="89"/>
      <c r="N79" s="88"/>
    </row>
    <row r="80" spans="1:14" x14ac:dyDescent="0.2">
      <c r="A80" s="101" t="s">
        <v>332</v>
      </c>
      <c r="B80" s="144" t="s">
        <v>205</v>
      </c>
      <c r="C80" s="145">
        <f>IF(B80="Y", 1, 0)</f>
        <v>0</v>
      </c>
      <c r="D80" s="146" t="s">
        <v>205</v>
      </c>
      <c r="E80" s="145">
        <f>IF(D80="Y", 1, 0)</f>
        <v>0</v>
      </c>
      <c r="F80" s="179" t="s">
        <v>205</v>
      </c>
      <c r="G80" s="145">
        <f>IF(F80="Y", 1, 0)</f>
        <v>0</v>
      </c>
      <c r="H80" s="192" t="s">
        <v>205</v>
      </c>
      <c r="I80" s="145">
        <f>IF(H80="Y", 1, 0)</f>
        <v>0</v>
      </c>
      <c r="J80" s="166" t="s">
        <v>205</v>
      </c>
      <c r="K80" s="167">
        <f>IF(J80="Y", 1, 0)</f>
        <v>0</v>
      </c>
      <c r="L80" s="89"/>
      <c r="M80" s="89"/>
      <c r="N80" s="88"/>
    </row>
    <row r="81" spans="1:14" x14ac:dyDescent="0.2">
      <c r="A81" s="101" t="s">
        <v>333</v>
      </c>
      <c r="B81" s="144" t="s">
        <v>205</v>
      </c>
      <c r="C81" s="145">
        <f>IF(B81="Y", 1, 0)</f>
        <v>0</v>
      </c>
      <c r="D81" s="146" t="s">
        <v>205</v>
      </c>
      <c r="E81" s="145">
        <f>IF(D81="Y", 1, 0)</f>
        <v>0</v>
      </c>
      <c r="F81" s="179" t="s">
        <v>205</v>
      </c>
      <c r="G81" s="145">
        <f>IF(F81="Y", 1, 0)</f>
        <v>0</v>
      </c>
      <c r="H81" s="192" t="s">
        <v>205</v>
      </c>
      <c r="I81" s="145">
        <f>IF(H81="Y", 1, 0)</f>
        <v>0</v>
      </c>
      <c r="J81" s="166" t="s">
        <v>205</v>
      </c>
      <c r="K81" s="167">
        <f>IF(J81="Y", -1, 0)</f>
        <v>0</v>
      </c>
      <c r="L81" s="89"/>
      <c r="M81" s="89"/>
      <c r="N81" s="88"/>
    </row>
    <row r="82" spans="1:14" x14ac:dyDescent="0.2">
      <c r="A82" s="125" t="s">
        <v>334</v>
      </c>
      <c r="B82" s="144" t="s">
        <v>205</v>
      </c>
      <c r="C82" s="145">
        <f>IF(B82="Y", 1, 0)</f>
        <v>0</v>
      </c>
      <c r="D82" s="146" t="s">
        <v>205</v>
      </c>
      <c r="E82" s="145">
        <f>IF(D82="Y", 1, 0)</f>
        <v>0</v>
      </c>
      <c r="F82" s="179" t="s">
        <v>205</v>
      </c>
      <c r="G82" s="145">
        <f>IF(F82="Y", 1, 0)</f>
        <v>0</v>
      </c>
      <c r="H82" s="192" t="s">
        <v>205</v>
      </c>
      <c r="I82" s="145">
        <f>IF(H82="Y", 1, 0)</f>
        <v>0</v>
      </c>
      <c r="J82" s="166" t="s">
        <v>205</v>
      </c>
      <c r="K82" s="167">
        <f>IF(J82="Y", 2, 0)</f>
        <v>0</v>
      </c>
      <c r="L82" s="89"/>
      <c r="M82" s="89"/>
      <c r="N82" s="88"/>
    </row>
    <row r="83" spans="1:14" ht="13.5" thickBot="1" x14ac:dyDescent="0.25">
      <c r="A83" s="114" t="s">
        <v>335</v>
      </c>
      <c r="B83" s="154" t="s">
        <v>205</v>
      </c>
      <c r="C83" s="155">
        <f>IF(B83="Y", 1, 0)</f>
        <v>0</v>
      </c>
      <c r="D83" s="156" t="s">
        <v>205</v>
      </c>
      <c r="E83" s="155">
        <f>IF(D83="Y", 1, 0)</f>
        <v>0</v>
      </c>
      <c r="F83" s="183" t="s">
        <v>205</v>
      </c>
      <c r="G83" s="155">
        <f>IF(F83="Y", 1, 0)</f>
        <v>0</v>
      </c>
      <c r="H83" s="196" t="s">
        <v>205</v>
      </c>
      <c r="I83" s="155">
        <f>IF(H83="Y", 1, 0)</f>
        <v>0</v>
      </c>
      <c r="J83" s="172" t="s">
        <v>205</v>
      </c>
      <c r="K83" s="173">
        <f>IF(J83="Y", 2, 0)</f>
        <v>0</v>
      </c>
      <c r="L83" s="89"/>
      <c r="M83" s="89"/>
      <c r="N83" s="88"/>
    </row>
    <row r="84" spans="1:14" ht="14.25" thickTop="1" thickBot="1" x14ac:dyDescent="0.25">
      <c r="A84" s="126" t="s">
        <v>336</v>
      </c>
      <c r="B84" s="160" t="s">
        <v>205</v>
      </c>
      <c r="C84" s="161">
        <f>IF(B84="Y", 1, 0)</f>
        <v>0</v>
      </c>
      <c r="D84" s="162" t="s">
        <v>205</v>
      </c>
      <c r="E84" s="161">
        <f>IF(D84="Y", 1, 0)</f>
        <v>0</v>
      </c>
      <c r="F84" s="185" t="s">
        <v>205</v>
      </c>
      <c r="G84" s="161">
        <f>IF(F84="Y", 1, 0)</f>
        <v>0</v>
      </c>
      <c r="H84" s="198" t="s">
        <v>205</v>
      </c>
      <c r="I84" s="161">
        <f>IF(H84="Y", 1, 0)</f>
        <v>0</v>
      </c>
      <c r="J84" s="176" t="s">
        <v>205</v>
      </c>
      <c r="K84" s="177">
        <f>IF(J84="Y", 1, 0)</f>
        <v>0</v>
      </c>
      <c r="L84" s="89"/>
      <c r="M84" s="89"/>
      <c r="N84" s="88"/>
    </row>
    <row r="85" spans="1:14" ht="13.5" thickBot="1" x14ac:dyDescent="0.25">
      <c r="A85" s="87" t="s">
        <v>337</v>
      </c>
      <c r="B85" s="150"/>
      <c r="D85" s="151"/>
      <c r="F85" s="181"/>
      <c r="H85" s="194"/>
      <c r="J85" s="170"/>
      <c r="L85" s="89"/>
      <c r="M85" s="89"/>
      <c r="N85" s="88"/>
    </row>
    <row r="86" spans="1:14" x14ac:dyDescent="0.2">
      <c r="A86" s="90" t="s">
        <v>338</v>
      </c>
      <c r="B86" s="141"/>
      <c r="C86" s="142"/>
      <c r="D86" s="143"/>
      <c r="E86" s="142"/>
      <c r="F86" s="178"/>
      <c r="G86" s="142"/>
      <c r="H86" s="191"/>
      <c r="I86" s="142"/>
      <c r="J86" s="164"/>
      <c r="K86" s="165"/>
      <c r="L86" s="89"/>
      <c r="M86" s="89"/>
      <c r="N86" s="88"/>
    </row>
    <row r="87" spans="1:14" x14ac:dyDescent="0.2">
      <c r="A87" s="101" t="s">
        <v>339</v>
      </c>
      <c r="B87" s="144" t="s">
        <v>205</v>
      </c>
      <c r="C87" s="145">
        <f>IF(B87="Y", 2, 0)</f>
        <v>0</v>
      </c>
      <c r="D87" s="146" t="s">
        <v>205</v>
      </c>
      <c r="E87" s="145">
        <f>IF(D87="Y", 2, 0)</f>
        <v>0</v>
      </c>
      <c r="F87" s="179" t="s">
        <v>205</v>
      </c>
      <c r="G87" s="145">
        <f>IF(F87="Y", 2, 0)</f>
        <v>0</v>
      </c>
      <c r="H87" s="192" t="s">
        <v>205</v>
      </c>
      <c r="I87" s="145">
        <f>IF(H87="Y", 2, 0)</f>
        <v>0</v>
      </c>
      <c r="J87" s="166" t="s">
        <v>205</v>
      </c>
      <c r="K87" s="167">
        <f>IF(J87="Y", 2, 0)</f>
        <v>0</v>
      </c>
      <c r="L87" s="89"/>
      <c r="M87" s="89"/>
      <c r="N87" s="88"/>
    </row>
    <row r="88" spans="1:14" x14ac:dyDescent="0.2">
      <c r="A88" s="101" t="s">
        <v>340</v>
      </c>
      <c r="B88" s="144" t="s">
        <v>205</v>
      </c>
      <c r="C88" s="145">
        <f>IF(B88="Y", 1, 0)</f>
        <v>0</v>
      </c>
      <c r="D88" s="146" t="s">
        <v>205</v>
      </c>
      <c r="E88" s="145">
        <f>IF(D88="Y", 1, 0)</f>
        <v>0</v>
      </c>
      <c r="F88" s="179" t="s">
        <v>205</v>
      </c>
      <c r="G88" s="145">
        <f>IF(F88="Y", 1, 0)</f>
        <v>0</v>
      </c>
      <c r="H88" s="192" t="s">
        <v>205</v>
      </c>
      <c r="I88" s="145">
        <f>IF(H88="Y", 1, 0)</f>
        <v>0</v>
      </c>
      <c r="J88" s="166" t="s">
        <v>205</v>
      </c>
      <c r="K88" s="167">
        <f>IF(J88="Y", 1, 0)</f>
        <v>0</v>
      </c>
      <c r="L88" s="89"/>
      <c r="M88" s="89"/>
      <c r="N88" s="88"/>
    </row>
    <row r="89" spans="1:14" x14ac:dyDescent="0.2">
      <c r="A89" s="101" t="s">
        <v>341</v>
      </c>
      <c r="B89" s="144" t="s">
        <v>205</v>
      </c>
      <c r="C89" s="145">
        <f>IF(B89="Y", 1, 0)</f>
        <v>0</v>
      </c>
      <c r="D89" s="146" t="s">
        <v>205</v>
      </c>
      <c r="E89" s="145">
        <f>IF(D89="Y", 1, 0)</f>
        <v>0</v>
      </c>
      <c r="F89" s="179" t="s">
        <v>205</v>
      </c>
      <c r="G89" s="145">
        <f>IF(F89="Y", 1, 0)</f>
        <v>0</v>
      </c>
      <c r="H89" s="192" t="s">
        <v>205</v>
      </c>
      <c r="I89" s="145">
        <f>IF(H89="Y", 1, 0)</f>
        <v>0</v>
      </c>
      <c r="J89" s="166" t="s">
        <v>205</v>
      </c>
      <c r="K89" s="167">
        <f>IF(J89="Y", 1, 0)</f>
        <v>0</v>
      </c>
      <c r="L89" s="89"/>
      <c r="M89" s="89"/>
      <c r="N89" s="88"/>
    </row>
    <row r="90" spans="1:14" x14ac:dyDescent="0.2">
      <c r="A90" s="101" t="s">
        <v>342</v>
      </c>
      <c r="B90" s="144" t="s">
        <v>205</v>
      </c>
      <c r="C90" s="145">
        <f>IF(B90="Y", 2, 0)</f>
        <v>0</v>
      </c>
      <c r="D90" s="146" t="s">
        <v>205</v>
      </c>
      <c r="E90" s="145">
        <f>IF(D90="Y", 2, 0)</f>
        <v>0</v>
      </c>
      <c r="F90" s="179" t="s">
        <v>205</v>
      </c>
      <c r="G90" s="145">
        <f>IF(F90="Y", 2, 0)</f>
        <v>0</v>
      </c>
      <c r="H90" s="192" t="s">
        <v>205</v>
      </c>
      <c r="I90" s="145">
        <f>IF(H90="Y", 2, 0)</f>
        <v>0</v>
      </c>
      <c r="J90" s="166" t="s">
        <v>205</v>
      </c>
      <c r="K90" s="167">
        <f>IF(J90="Y", 2, 0)</f>
        <v>0</v>
      </c>
      <c r="L90" s="89"/>
      <c r="M90" s="89"/>
      <c r="N90" s="88"/>
    </row>
    <row r="91" spans="1:14" ht="13.5" thickBot="1" x14ac:dyDescent="0.25">
      <c r="A91" s="114" t="s">
        <v>343</v>
      </c>
      <c r="B91" s="154" t="s">
        <v>205</v>
      </c>
      <c r="C91" s="155">
        <f>IF(B91="Y", 1, 0)</f>
        <v>0</v>
      </c>
      <c r="D91" s="156" t="s">
        <v>205</v>
      </c>
      <c r="E91" s="155">
        <f>IF(D91="Y", 1, 0)</f>
        <v>0</v>
      </c>
      <c r="F91" s="183" t="s">
        <v>205</v>
      </c>
      <c r="G91" s="155">
        <f>IF(F91="Y", 1, 0)</f>
        <v>0</v>
      </c>
      <c r="H91" s="196" t="s">
        <v>205</v>
      </c>
      <c r="I91" s="155">
        <f>IF(H91="Y", 1, 0)</f>
        <v>0</v>
      </c>
      <c r="J91" s="172" t="s">
        <v>205</v>
      </c>
      <c r="K91" s="173">
        <f>IF(J91="Y", 1, 0)</f>
        <v>0</v>
      </c>
      <c r="L91" s="89"/>
      <c r="M91" s="89"/>
    </row>
    <row r="92" spans="1:14" ht="13.5" thickTop="1" x14ac:dyDescent="0.2">
      <c r="A92" s="130" t="s">
        <v>344</v>
      </c>
      <c r="B92" s="157"/>
      <c r="C92" s="158"/>
      <c r="D92" s="159"/>
      <c r="E92" s="158"/>
      <c r="F92" s="184"/>
      <c r="G92" s="158"/>
      <c r="H92" s="197"/>
      <c r="I92" s="158"/>
      <c r="J92" s="174"/>
      <c r="K92" s="175"/>
      <c r="L92" s="89"/>
      <c r="M92" s="89"/>
    </row>
    <row r="93" spans="1:14" x14ac:dyDescent="0.2">
      <c r="A93" s="101" t="s">
        <v>345</v>
      </c>
      <c r="B93" s="144" t="s">
        <v>205</v>
      </c>
      <c r="C93" s="145">
        <f>IF(B93="Y", 2, 0)</f>
        <v>0</v>
      </c>
      <c r="D93" s="146" t="s">
        <v>205</v>
      </c>
      <c r="E93" s="145">
        <f>IF(D93="Y", 2, 0)</f>
        <v>0</v>
      </c>
      <c r="F93" s="179" t="s">
        <v>205</v>
      </c>
      <c r="G93" s="145">
        <f>IF(F93="Y", 2, 0)</f>
        <v>0</v>
      </c>
      <c r="H93" s="192" t="s">
        <v>205</v>
      </c>
      <c r="I93" s="145">
        <f>IF(H93="Y", 2, 0)</f>
        <v>0</v>
      </c>
      <c r="J93" s="166" t="s">
        <v>205</v>
      </c>
      <c r="K93" s="167">
        <f>IF(J93="Y", 2, 0)</f>
        <v>0</v>
      </c>
      <c r="L93" s="89"/>
      <c r="M93" s="89"/>
    </row>
    <row r="94" spans="1:14" x14ac:dyDescent="0.2">
      <c r="A94" s="101" t="s">
        <v>346</v>
      </c>
      <c r="B94" s="144" t="s">
        <v>205</v>
      </c>
      <c r="C94" s="145">
        <f>IF(B94="Y", 2, 0)</f>
        <v>0</v>
      </c>
      <c r="D94" s="146" t="s">
        <v>205</v>
      </c>
      <c r="E94" s="145">
        <f>IF(D94="Y", 2, 0)</f>
        <v>0</v>
      </c>
      <c r="F94" s="179" t="s">
        <v>205</v>
      </c>
      <c r="G94" s="145">
        <f>IF(F94="Y", 2, 0)</f>
        <v>0</v>
      </c>
      <c r="H94" s="192" t="s">
        <v>205</v>
      </c>
      <c r="I94" s="145">
        <f>IF(H94="Y", 2, 0)</f>
        <v>0</v>
      </c>
      <c r="J94" s="166" t="s">
        <v>205</v>
      </c>
      <c r="K94" s="167">
        <f>IF(J94="Y", 2, 0)</f>
        <v>0</v>
      </c>
      <c r="L94" s="89"/>
      <c r="M94" s="89"/>
      <c r="N94" s="88"/>
    </row>
    <row r="95" spans="1:14" x14ac:dyDescent="0.2">
      <c r="A95" s="101" t="s">
        <v>347</v>
      </c>
      <c r="B95" s="144" t="s">
        <v>205</v>
      </c>
      <c r="C95" s="145">
        <f>IF(B95="Y", 1, 0)</f>
        <v>0</v>
      </c>
      <c r="D95" s="146" t="s">
        <v>205</v>
      </c>
      <c r="E95" s="145">
        <f>IF(D95="Y", 1, 0)</f>
        <v>0</v>
      </c>
      <c r="F95" s="179" t="s">
        <v>205</v>
      </c>
      <c r="G95" s="145">
        <f>IF(F95="Y", 1, 0)</f>
        <v>0</v>
      </c>
      <c r="H95" s="192" t="s">
        <v>205</v>
      </c>
      <c r="I95" s="145">
        <f>IF(H95="Y", 1, 0)</f>
        <v>0</v>
      </c>
      <c r="J95" s="166" t="s">
        <v>205</v>
      </c>
      <c r="K95" s="167">
        <f>IF(J95="Y", 1, 0)</f>
        <v>0</v>
      </c>
      <c r="L95" s="89"/>
      <c r="M95" s="89"/>
    </row>
    <row r="96" spans="1:14" ht="13.5" thickBot="1" x14ac:dyDescent="0.25">
      <c r="A96" s="103" t="s">
        <v>348</v>
      </c>
      <c r="B96" s="147" t="s">
        <v>205</v>
      </c>
      <c r="C96" s="148">
        <f>IF(B96="Y", -1, 0)</f>
        <v>0</v>
      </c>
      <c r="D96" s="149" t="s">
        <v>205</v>
      </c>
      <c r="E96" s="148">
        <f>IF(D96="Y", 1, 0)</f>
        <v>0</v>
      </c>
      <c r="F96" s="180" t="s">
        <v>205</v>
      </c>
      <c r="G96" s="148">
        <f>IF(F96="Y", -1, 0)</f>
        <v>0</v>
      </c>
      <c r="H96" s="193" t="s">
        <v>205</v>
      </c>
      <c r="I96" s="148">
        <f>IF(H96="Y", 1, 0)</f>
        <v>0</v>
      </c>
      <c r="J96" s="168" t="s">
        <v>205</v>
      </c>
      <c r="K96" s="169">
        <f>IF(J96="Y", 1, 0)</f>
        <v>0</v>
      </c>
      <c r="L96" s="89"/>
      <c r="M96" s="89"/>
    </row>
    <row r="97" spans="1:13" ht="13.5" thickBot="1" x14ac:dyDescent="0.25">
      <c r="A97" s="131" t="s">
        <v>349</v>
      </c>
      <c r="B97" s="150"/>
      <c r="D97" s="151"/>
      <c r="F97" s="181"/>
      <c r="H97" s="194"/>
      <c r="J97" s="170"/>
      <c r="L97" s="89"/>
      <c r="M97" s="89"/>
    </row>
    <row r="98" spans="1:13" x14ac:dyDescent="0.2">
      <c r="A98" s="90" t="s">
        <v>350</v>
      </c>
      <c r="B98" s="141"/>
      <c r="C98" s="142"/>
      <c r="D98" s="143"/>
      <c r="E98" s="142"/>
      <c r="F98" s="178"/>
      <c r="G98" s="142"/>
      <c r="H98" s="191"/>
      <c r="I98" s="142"/>
      <c r="J98" s="164"/>
      <c r="K98" s="165"/>
      <c r="L98" s="89"/>
      <c r="M98" s="89"/>
    </row>
    <row r="99" spans="1:13" x14ac:dyDescent="0.2">
      <c r="A99" s="101" t="s">
        <v>351</v>
      </c>
      <c r="B99" s="144" t="s">
        <v>205</v>
      </c>
      <c r="C99" s="145">
        <f>IF(B99="Y", 1, 0)</f>
        <v>0</v>
      </c>
      <c r="D99" s="146" t="s">
        <v>205</v>
      </c>
      <c r="E99" s="145">
        <f>IF(D99="Y", 1, 0)</f>
        <v>0</v>
      </c>
      <c r="F99" s="179" t="s">
        <v>205</v>
      </c>
      <c r="G99" s="145">
        <f>IF(F99="Y", 1, 0)</f>
        <v>0</v>
      </c>
      <c r="H99" s="192" t="s">
        <v>205</v>
      </c>
      <c r="I99" s="145">
        <f>IF(H99="Y", 1, 0)</f>
        <v>0</v>
      </c>
      <c r="J99" s="166" t="s">
        <v>205</v>
      </c>
      <c r="K99" s="167">
        <f t="shared" ref="K99:K104" si="16">IF(J99="Y", 1, 0)</f>
        <v>0</v>
      </c>
      <c r="L99" s="89"/>
      <c r="M99" s="89"/>
    </row>
    <row r="100" spans="1:13" x14ac:dyDescent="0.2">
      <c r="A100" s="101" t="s">
        <v>352</v>
      </c>
      <c r="B100" s="144" t="s">
        <v>205</v>
      </c>
      <c r="C100" s="145">
        <f>IF(B100="Y", 2, 0)</f>
        <v>0</v>
      </c>
      <c r="D100" s="146" t="s">
        <v>205</v>
      </c>
      <c r="E100" s="145">
        <f>IF(D100="Y", 1, 0)</f>
        <v>0</v>
      </c>
      <c r="F100" s="179" t="s">
        <v>205</v>
      </c>
      <c r="G100" s="145">
        <f>IF(F100="Y", 2, 0)</f>
        <v>0</v>
      </c>
      <c r="H100" s="192" t="s">
        <v>205</v>
      </c>
      <c r="I100" s="145">
        <f>IF(H100="Y", 1, 0)</f>
        <v>0</v>
      </c>
      <c r="J100" s="166" t="s">
        <v>205</v>
      </c>
      <c r="K100" s="167">
        <f t="shared" si="16"/>
        <v>0</v>
      </c>
      <c r="L100" s="89"/>
      <c r="M100" s="89"/>
    </row>
    <row r="101" spans="1:13" x14ac:dyDescent="0.2">
      <c r="A101" s="101" t="s">
        <v>353</v>
      </c>
      <c r="B101" s="144" t="s">
        <v>205</v>
      </c>
      <c r="C101" s="145">
        <f>IF(B101="Y", 2, 0)</f>
        <v>0</v>
      </c>
      <c r="D101" s="146" t="s">
        <v>205</v>
      </c>
      <c r="E101" s="145">
        <f>IF(D101="Y", 2, 0)</f>
        <v>0</v>
      </c>
      <c r="F101" s="179" t="s">
        <v>205</v>
      </c>
      <c r="G101" s="145">
        <f>IF(F101="Y", 2, 0)</f>
        <v>0</v>
      </c>
      <c r="H101" s="192" t="s">
        <v>205</v>
      </c>
      <c r="I101" s="145">
        <f>IF(H101="Y", 2, 0)</f>
        <v>0</v>
      </c>
      <c r="J101" s="166" t="s">
        <v>205</v>
      </c>
      <c r="K101" s="167">
        <f t="shared" si="16"/>
        <v>0</v>
      </c>
      <c r="L101" s="89"/>
      <c r="M101" s="89"/>
    </row>
    <row r="102" spans="1:13" ht="13.5" thickBot="1" x14ac:dyDescent="0.25">
      <c r="A102" s="103" t="s">
        <v>354</v>
      </c>
      <c r="B102" s="147" t="s">
        <v>205</v>
      </c>
      <c r="C102" s="148">
        <f>IF(B102="Y", 1, 0)</f>
        <v>0</v>
      </c>
      <c r="D102" s="149" t="s">
        <v>205</v>
      </c>
      <c r="E102" s="148">
        <f>IF(D102="Y", 1, 0)</f>
        <v>0</v>
      </c>
      <c r="F102" s="180" t="s">
        <v>205</v>
      </c>
      <c r="G102" s="148">
        <f>IF(F102="Y", 1, 0)</f>
        <v>0</v>
      </c>
      <c r="H102" s="193" t="s">
        <v>205</v>
      </c>
      <c r="I102" s="148">
        <f>IF(H102="Y", 1, 0)</f>
        <v>0</v>
      </c>
      <c r="J102" s="168" t="s">
        <v>205</v>
      </c>
      <c r="K102" s="169">
        <f t="shared" si="16"/>
        <v>0</v>
      </c>
      <c r="L102" s="89"/>
      <c r="M102" s="89"/>
    </row>
    <row r="103" spans="1:13" x14ac:dyDescent="0.2">
      <c r="A103" s="118" t="s">
        <v>355</v>
      </c>
      <c r="B103" s="157" t="s">
        <v>205</v>
      </c>
      <c r="C103" s="158">
        <f>IF(B103="Y", 2, 0)</f>
        <v>0</v>
      </c>
      <c r="D103" s="159" t="s">
        <v>205</v>
      </c>
      <c r="E103" s="158">
        <f>IF(D103="Y", 1, 0)</f>
        <v>0</v>
      </c>
      <c r="F103" s="184" t="s">
        <v>205</v>
      </c>
      <c r="G103" s="158">
        <f>IF(F103="Y", 2, 0)</f>
        <v>0</v>
      </c>
      <c r="H103" s="197" t="s">
        <v>205</v>
      </c>
      <c r="I103" s="158">
        <f>IF(H103="Y", 1, 0)</f>
        <v>0</v>
      </c>
      <c r="J103" s="174" t="s">
        <v>205</v>
      </c>
      <c r="K103" s="175">
        <f t="shared" si="16"/>
        <v>0</v>
      </c>
      <c r="L103" s="89"/>
      <c r="M103" s="89"/>
    </row>
    <row r="104" spans="1:13" x14ac:dyDescent="0.2">
      <c r="A104" s="102" t="s">
        <v>356</v>
      </c>
      <c r="B104" s="144" t="s">
        <v>205</v>
      </c>
      <c r="C104" s="145">
        <f>IF(B104="Y", 2, 0)</f>
        <v>0</v>
      </c>
      <c r="D104" s="146" t="s">
        <v>205</v>
      </c>
      <c r="E104" s="145">
        <f>IF(D104="Y", 2, 0)</f>
        <v>0</v>
      </c>
      <c r="F104" s="179" t="s">
        <v>205</v>
      </c>
      <c r="G104" s="145">
        <f>IF(F104="Y", 2, 0)</f>
        <v>0</v>
      </c>
      <c r="H104" s="192" t="s">
        <v>205</v>
      </c>
      <c r="I104" s="145">
        <f>IF(H104="Y", 2, 0)</f>
        <v>0</v>
      </c>
      <c r="J104" s="166" t="s">
        <v>205</v>
      </c>
      <c r="K104" s="167">
        <f t="shared" si="16"/>
        <v>0</v>
      </c>
      <c r="L104" s="89"/>
      <c r="M104" s="89"/>
    </row>
    <row r="105" spans="1:13" x14ac:dyDescent="0.2">
      <c r="A105" s="102" t="s">
        <v>357</v>
      </c>
      <c r="B105" s="144" t="s">
        <v>205</v>
      </c>
      <c r="C105" s="145">
        <f>IF(B105="Y", 2, 0)</f>
        <v>0</v>
      </c>
      <c r="D105" s="146" t="s">
        <v>205</v>
      </c>
      <c r="E105" s="145">
        <f>IF(D105="Y", 1, 0)</f>
        <v>0</v>
      </c>
      <c r="F105" s="179" t="s">
        <v>205</v>
      </c>
      <c r="G105" s="145">
        <f>IF(F105="Y", 2, 0)</f>
        <v>0</v>
      </c>
      <c r="H105" s="192" t="s">
        <v>205</v>
      </c>
      <c r="I105" s="145">
        <f>IF(H105="Y", 1, 0)</f>
        <v>0</v>
      </c>
      <c r="J105" s="166" t="s">
        <v>205</v>
      </c>
      <c r="K105" s="167">
        <f>IF(J105="Y", 2, 0)</f>
        <v>0</v>
      </c>
      <c r="L105" s="89"/>
      <c r="M105" s="89"/>
    </row>
    <row r="106" spans="1:13" x14ac:dyDescent="0.2">
      <c r="A106" s="102" t="s">
        <v>358</v>
      </c>
      <c r="B106" s="144" t="s">
        <v>205</v>
      </c>
      <c r="C106" s="145" t="s">
        <v>359</v>
      </c>
      <c r="D106" s="146" t="s">
        <v>205</v>
      </c>
      <c r="E106" s="145" t="s">
        <v>359</v>
      </c>
      <c r="F106" s="179" t="s">
        <v>205</v>
      </c>
      <c r="G106" s="145" t="s">
        <v>359</v>
      </c>
      <c r="H106" s="192" t="s">
        <v>205</v>
      </c>
      <c r="I106" s="145" t="s">
        <v>359</v>
      </c>
      <c r="J106" s="166" t="s">
        <v>205</v>
      </c>
      <c r="K106" s="167">
        <f>IF(J106="Y", -1, 0)</f>
        <v>0</v>
      </c>
      <c r="L106" s="89"/>
      <c r="M106" s="89"/>
    </row>
    <row r="107" spans="1:13" x14ac:dyDescent="0.2">
      <c r="A107" s="102" t="s">
        <v>360</v>
      </c>
      <c r="B107" s="144" t="s">
        <v>205</v>
      </c>
      <c r="C107" s="145">
        <f>IF(B107="Y", 2, 0)</f>
        <v>0</v>
      </c>
      <c r="D107" s="146" t="s">
        <v>205</v>
      </c>
      <c r="E107" s="145">
        <f>IF(D107="Y", 2, 0)</f>
        <v>0</v>
      </c>
      <c r="F107" s="179" t="s">
        <v>205</v>
      </c>
      <c r="G107" s="145">
        <f>IF(F107="Y", 1, 0)</f>
        <v>0</v>
      </c>
      <c r="H107" s="192" t="s">
        <v>205</v>
      </c>
      <c r="I107" s="145">
        <f>IF(H107="Y", 1, 0)</f>
        <v>0</v>
      </c>
      <c r="J107" s="166" t="s">
        <v>205</v>
      </c>
      <c r="K107" s="167">
        <f>IF(J107="Y", 1, 0)</f>
        <v>0</v>
      </c>
      <c r="L107" s="89"/>
      <c r="M107" s="89"/>
    </row>
    <row r="108" spans="1:13" x14ac:dyDescent="0.2">
      <c r="A108" s="102" t="s">
        <v>361</v>
      </c>
      <c r="B108" s="144" t="s">
        <v>205</v>
      </c>
      <c r="C108" s="145">
        <f>IF(B108="Y", 2, 0)</f>
        <v>0</v>
      </c>
      <c r="D108" s="146" t="s">
        <v>205</v>
      </c>
      <c r="E108" s="145">
        <f>IF(D108="Y", 2, 0)</f>
        <v>0</v>
      </c>
      <c r="F108" s="179" t="s">
        <v>205</v>
      </c>
      <c r="G108" s="145">
        <f>IF(F108="Y", 1, 0)</f>
        <v>0</v>
      </c>
      <c r="H108" s="192" t="s">
        <v>205</v>
      </c>
      <c r="I108" s="145">
        <f>IF(H108="Y", 1, 0)</f>
        <v>0</v>
      </c>
      <c r="J108" s="166" t="s">
        <v>205</v>
      </c>
      <c r="K108" s="167">
        <f>IF(J108="Y", 1, 0)</f>
        <v>0</v>
      </c>
      <c r="L108" s="89"/>
      <c r="M108" s="89"/>
    </row>
    <row r="109" spans="1:13" ht="13.5" thickBot="1" x14ac:dyDescent="0.25">
      <c r="A109" s="122" t="s">
        <v>362</v>
      </c>
      <c r="B109" s="147" t="s">
        <v>205</v>
      </c>
      <c r="C109" s="148">
        <f>IF(B109="Y", 1, 0)</f>
        <v>0</v>
      </c>
      <c r="D109" s="149" t="s">
        <v>205</v>
      </c>
      <c r="E109" s="148">
        <f>IF(D109="Y", 1, 0)</f>
        <v>0</v>
      </c>
      <c r="F109" s="180" t="s">
        <v>205</v>
      </c>
      <c r="G109" s="148">
        <f>IF(F109="Y", 1, 0)</f>
        <v>0</v>
      </c>
      <c r="H109" s="193" t="s">
        <v>205</v>
      </c>
      <c r="I109" s="148">
        <f>IF(H109="Y", 1, 0)</f>
        <v>0</v>
      </c>
      <c r="J109" s="168" t="s">
        <v>205</v>
      </c>
      <c r="K109" s="169">
        <f>IF(J109="Y", 2, 0)</f>
        <v>0</v>
      </c>
      <c r="L109" s="89"/>
      <c r="M109" s="89"/>
    </row>
    <row r="110" spans="1:13" ht="13.5" thickBot="1" x14ac:dyDescent="0.25">
      <c r="A110" s="131" t="s">
        <v>363</v>
      </c>
      <c r="B110" s="150"/>
      <c r="D110" s="151"/>
      <c r="F110" s="181"/>
      <c r="H110" s="194"/>
      <c r="J110" s="170"/>
      <c r="L110" s="89"/>
      <c r="M110" s="89"/>
    </row>
    <row r="111" spans="1:13" x14ac:dyDescent="0.2">
      <c r="A111" s="113" t="s">
        <v>364</v>
      </c>
      <c r="B111" s="141" t="s">
        <v>205</v>
      </c>
      <c r="C111" s="142">
        <f>IF(B111="Y", -1, 0)</f>
        <v>0</v>
      </c>
      <c r="D111" s="143" t="s">
        <v>205</v>
      </c>
      <c r="E111" s="142">
        <f>IF(D111="Y", -1, 0)</f>
        <v>0</v>
      </c>
      <c r="F111" s="178" t="s">
        <v>205</v>
      </c>
      <c r="G111" s="142">
        <f t="shared" ref="G111:G126" si="17">IF(F111="Y", 1, 0)</f>
        <v>0</v>
      </c>
      <c r="H111" s="191" t="s">
        <v>205</v>
      </c>
      <c r="I111" s="142">
        <f>IF(H111="Y", -1, 0)</f>
        <v>0</v>
      </c>
      <c r="J111" s="164" t="s">
        <v>205</v>
      </c>
      <c r="K111" s="142">
        <f t="shared" ref="K111:K127" si="18">IF(J111="Y", 1, 0)</f>
        <v>0</v>
      </c>
      <c r="L111" s="132" t="s">
        <v>205</v>
      </c>
      <c r="M111" s="94">
        <f>IF(L111="Y", 2, 0)</f>
        <v>0</v>
      </c>
    </row>
    <row r="112" spans="1:13" x14ac:dyDescent="0.2">
      <c r="A112" s="102" t="s">
        <v>365</v>
      </c>
      <c r="B112" s="144" t="s">
        <v>205</v>
      </c>
      <c r="C112" s="145">
        <f>IF(B112="Y", 2, 0)</f>
        <v>0</v>
      </c>
      <c r="D112" s="146" t="s">
        <v>205</v>
      </c>
      <c r="E112" s="145">
        <f>IF(D112="Y", 2, 0)</f>
        <v>0</v>
      </c>
      <c r="F112" s="179" t="s">
        <v>205</v>
      </c>
      <c r="G112" s="145">
        <f>IF(F112="Y", 2, 0)</f>
        <v>0</v>
      </c>
      <c r="H112" s="192" t="s">
        <v>205</v>
      </c>
      <c r="I112" s="145">
        <f>IF(H112="Y", 2, 0)</f>
        <v>0</v>
      </c>
      <c r="J112" s="166" t="s">
        <v>205</v>
      </c>
      <c r="K112" s="145">
        <f>IF(J112="Y", 2, 0)</f>
        <v>0</v>
      </c>
      <c r="L112" s="133" t="s">
        <v>251</v>
      </c>
      <c r="M112" s="99">
        <f t="shared" ref="M112:M113" si="19">IF(L112="Y", 2, 0)</f>
        <v>2</v>
      </c>
    </row>
    <row r="113" spans="1:13" x14ac:dyDescent="0.2">
      <c r="A113" s="102" t="s">
        <v>366</v>
      </c>
      <c r="B113" s="144" t="s">
        <v>205</v>
      </c>
      <c r="C113" s="145">
        <f t="shared" ref="C113:C126" si="20">IF(B113="Y", 1, 0)</f>
        <v>0</v>
      </c>
      <c r="D113" s="146" t="s">
        <v>205</v>
      </c>
      <c r="E113" s="145">
        <f t="shared" ref="E113:E126" si="21">IF(D113="Y", 1, 0)</f>
        <v>0</v>
      </c>
      <c r="F113" s="179" t="s">
        <v>205</v>
      </c>
      <c r="G113" s="145">
        <f t="shared" si="17"/>
        <v>0</v>
      </c>
      <c r="H113" s="192" t="s">
        <v>205</v>
      </c>
      <c r="I113" s="145">
        <f t="shared" ref="I113:I126" si="22">IF(H113="Y", 1, 0)</f>
        <v>0</v>
      </c>
      <c r="J113" s="166" t="s">
        <v>205</v>
      </c>
      <c r="K113" s="145">
        <f t="shared" si="18"/>
        <v>0</v>
      </c>
      <c r="L113" s="133" t="s">
        <v>251</v>
      </c>
      <c r="M113" s="99">
        <f t="shared" si="19"/>
        <v>2</v>
      </c>
    </row>
    <row r="114" spans="1:13" x14ac:dyDescent="0.2">
      <c r="A114" s="102" t="s">
        <v>367</v>
      </c>
      <c r="B114" s="144" t="s">
        <v>205</v>
      </c>
      <c r="C114" s="145">
        <f t="shared" si="20"/>
        <v>0</v>
      </c>
      <c r="D114" s="146" t="s">
        <v>205</v>
      </c>
      <c r="E114" s="145">
        <f t="shared" si="21"/>
        <v>0</v>
      </c>
      <c r="F114" s="179" t="s">
        <v>205</v>
      </c>
      <c r="G114" s="145">
        <f t="shared" si="17"/>
        <v>0</v>
      </c>
      <c r="H114" s="192" t="s">
        <v>205</v>
      </c>
      <c r="I114" s="145">
        <f t="shared" si="22"/>
        <v>0</v>
      </c>
      <c r="J114" s="166" t="s">
        <v>205</v>
      </c>
      <c r="K114" s="145">
        <f t="shared" si="18"/>
        <v>0</v>
      </c>
      <c r="L114" s="133" t="s">
        <v>205</v>
      </c>
      <c r="M114" s="99">
        <f t="shared" ref="M114:M132" si="23">IF(L114="Y", 1, 0)</f>
        <v>0</v>
      </c>
    </row>
    <row r="115" spans="1:13" x14ac:dyDescent="0.2">
      <c r="A115" s="102" t="s">
        <v>368</v>
      </c>
      <c r="B115" s="144" t="s">
        <v>205</v>
      </c>
      <c r="C115" s="145">
        <f>IF(B115="Y", 2, 0)</f>
        <v>0</v>
      </c>
      <c r="D115" s="146" t="s">
        <v>205</v>
      </c>
      <c r="E115" s="145">
        <f>IF(D115="Y", 2, 0)</f>
        <v>0</v>
      </c>
      <c r="F115" s="179" t="s">
        <v>205</v>
      </c>
      <c r="G115" s="145">
        <f>IF(F115="Y", 2, 0)</f>
        <v>0</v>
      </c>
      <c r="H115" s="192" t="s">
        <v>205</v>
      </c>
      <c r="I115" s="145">
        <f>IF(H115="Y", 2, 0)</f>
        <v>0</v>
      </c>
      <c r="J115" s="166" t="s">
        <v>205</v>
      </c>
      <c r="K115" s="145">
        <f>IF(J115="Y", 2, 0)</f>
        <v>0</v>
      </c>
      <c r="L115" s="133" t="s">
        <v>205</v>
      </c>
      <c r="M115" s="99">
        <f>IF(L115="Y", 2, 0)</f>
        <v>0</v>
      </c>
    </row>
    <row r="116" spans="1:13" x14ac:dyDescent="0.2">
      <c r="A116" s="102" t="s">
        <v>369</v>
      </c>
      <c r="B116" s="144" t="s">
        <v>205</v>
      </c>
      <c r="C116" s="145">
        <f>IF(B116="Y", 2, 0)</f>
        <v>0</v>
      </c>
      <c r="D116" s="146" t="s">
        <v>205</v>
      </c>
      <c r="E116" s="145">
        <f>IF(D116="Y", 2, 0)</f>
        <v>0</v>
      </c>
      <c r="F116" s="179" t="s">
        <v>205</v>
      </c>
      <c r="G116" s="145">
        <f>IF(F116="Y", 2, 0)</f>
        <v>0</v>
      </c>
      <c r="H116" s="192" t="s">
        <v>205</v>
      </c>
      <c r="I116" s="145">
        <f>IF(H116="Y", 2, 0)</f>
        <v>0</v>
      </c>
      <c r="J116" s="166" t="s">
        <v>205</v>
      </c>
      <c r="K116" s="145">
        <f>IF(J116="Y", 2, 0)</f>
        <v>0</v>
      </c>
      <c r="L116" s="133" t="s">
        <v>205</v>
      </c>
      <c r="M116" s="99">
        <f>IF(L116="Y", 2, 0)</f>
        <v>0</v>
      </c>
    </row>
    <row r="117" spans="1:13" x14ac:dyDescent="0.2">
      <c r="A117" s="102" t="s">
        <v>370</v>
      </c>
      <c r="B117" s="144" t="s">
        <v>205</v>
      </c>
      <c r="C117" s="145">
        <f>IF(B117="Y", 2, 0)</f>
        <v>0</v>
      </c>
      <c r="D117" s="146" t="s">
        <v>205</v>
      </c>
      <c r="E117" s="145">
        <f>IF(D117="Y", 2, 0)</f>
        <v>0</v>
      </c>
      <c r="F117" s="179" t="s">
        <v>205</v>
      </c>
      <c r="G117" s="145">
        <f>IF(F117="Y", 2, 0)</f>
        <v>0</v>
      </c>
      <c r="H117" s="192" t="s">
        <v>205</v>
      </c>
      <c r="I117" s="145">
        <f>IF(H117="Y", 2, 0)</f>
        <v>0</v>
      </c>
      <c r="J117" s="166" t="s">
        <v>205</v>
      </c>
      <c r="K117" s="145">
        <f>IF(J117="Y", 2, 0)</f>
        <v>0</v>
      </c>
      <c r="L117" s="133" t="s">
        <v>205</v>
      </c>
      <c r="M117" s="99">
        <f>IF(L117="Y", 2, 0)</f>
        <v>0</v>
      </c>
    </row>
    <row r="118" spans="1:13" x14ac:dyDescent="0.2">
      <c r="A118" s="102" t="s">
        <v>371</v>
      </c>
      <c r="B118" s="144" t="s">
        <v>205</v>
      </c>
      <c r="C118" s="145">
        <f>IF(B118="Y", 2, 0)</f>
        <v>0</v>
      </c>
      <c r="D118" s="146" t="s">
        <v>205</v>
      </c>
      <c r="E118" s="145">
        <f>IF(D118="Y", 2, 0)</f>
        <v>0</v>
      </c>
      <c r="F118" s="179" t="s">
        <v>205</v>
      </c>
      <c r="G118" s="145">
        <f>IF(F118="Y", 2, 0)</f>
        <v>0</v>
      </c>
      <c r="H118" s="192" t="s">
        <v>205</v>
      </c>
      <c r="I118" s="145">
        <f>IF(H118="Y", 2, 0)</f>
        <v>0</v>
      </c>
      <c r="J118" s="166" t="s">
        <v>205</v>
      </c>
      <c r="K118" s="145">
        <f>IF(J118="Y", 2, 0)</f>
        <v>0</v>
      </c>
      <c r="L118" s="133" t="s">
        <v>205</v>
      </c>
      <c r="M118" s="99">
        <f>IF(L118="Y", 2, 0)</f>
        <v>0</v>
      </c>
    </row>
    <row r="119" spans="1:13" x14ac:dyDescent="0.2">
      <c r="A119" s="102" t="s">
        <v>372</v>
      </c>
      <c r="B119" s="144" t="s">
        <v>205</v>
      </c>
      <c r="C119" s="145">
        <f t="shared" si="20"/>
        <v>0</v>
      </c>
      <c r="D119" s="146" t="s">
        <v>205</v>
      </c>
      <c r="E119" s="145">
        <f t="shared" si="21"/>
        <v>0</v>
      </c>
      <c r="F119" s="179" t="s">
        <v>205</v>
      </c>
      <c r="G119" s="145">
        <f t="shared" si="17"/>
        <v>0</v>
      </c>
      <c r="H119" s="192" t="s">
        <v>205</v>
      </c>
      <c r="I119" s="145">
        <f t="shared" si="22"/>
        <v>0</v>
      </c>
      <c r="J119" s="166" t="s">
        <v>205</v>
      </c>
      <c r="K119" s="145">
        <f t="shared" si="18"/>
        <v>0</v>
      </c>
      <c r="L119" s="133" t="s">
        <v>205</v>
      </c>
      <c r="M119" s="99">
        <f t="shared" si="23"/>
        <v>0</v>
      </c>
    </row>
    <row r="120" spans="1:13" x14ac:dyDescent="0.2">
      <c r="A120" s="102" t="s">
        <v>373</v>
      </c>
      <c r="B120" s="144" t="s">
        <v>205</v>
      </c>
      <c r="C120" s="145">
        <f t="shared" si="20"/>
        <v>0</v>
      </c>
      <c r="D120" s="146" t="s">
        <v>205</v>
      </c>
      <c r="E120" s="145">
        <f t="shared" si="21"/>
        <v>0</v>
      </c>
      <c r="F120" s="179" t="s">
        <v>205</v>
      </c>
      <c r="G120" s="145">
        <f t="shared" si="17"/>
        <v>0</v>
      </c>
      <c r="H120" s="192" t="s">
        <v>205</v>
      </c>
      <c r="I120" s="145">
        <f t="shared" si="22"/>
        <v>0</v>
      </c>
      <c r="J120" s="166" t="s">
        <v>205</v>
      </c>
      <c r="K120" s="145">
        <f t="shared" si="18"/>
        <v>0</v>
      </c>
      <c r="L120" s="133" t="s">
        <v>205</v>
      </c>
      <c r="M120" s="99">
        <f t="shared" si="23"/>
        <v>0</v>
      </c>
    </row>
    <row r="121" spans="1:13" x14ac:dyDescent="0.2">
      <c r="A121" s="102" t="s">
        <v>374</v>
      </c>
      <c r="B121" s="144" t="s">
        <v>205</v>
      </c>
      <c r="C121" s="145">
        <f t="shared" si="20"/>
        <v>0</v>
      </c>
      <c r="D121" s="146" t="s">
        <v>205</v>
      </c>
      <c r="E121" s="145">
        <f t="shared" si="21"/>
        <v>0</v>
      </c>
      <c r="F121" s="179" t="s">
        <v>205</v>
      </c>
      <c r="G121" s="145">
        <f t="shared" si="17"/>
        <v>0</v>
      </c>
      <c r="H121" s="192" t="s">
        <v>205</v>
      </c>
      <c r="I121" s="145">
        <f t="shared" si="22"/>
        <v>0</v>
      </c>
      <c r="J121" s="166" t="s">
        <v>205</v>
      </c>
      <c r="K121" s="145">
        <f t="shared" si="18"/>
        <v>0</v>
      </c>
      <c r="L121" s="133" t="s">
        <v>205</v>
      </c>
      <c r="M121" s="99">
        <f t="shared" si="23"/>
        <v>0</v>
      </c>
    </row>
    <row r="122" spans="1:13" x14ac:dyDescent="0.2">
      <c r="A122" s="102" t="s">
        <v>375</v>
      </c>
      <c r="B122" s="144" t="s">
        <v>205</v>
      </c>
      <c r="C122" s="145">
        <f>IF(B122="Y", -1, 0)</f>
        <v>0</v>
      </c>
      <c r="D122" s="146" t="s">
        <v>205</v>
      </c>
      <c r="E122" s="145">
        <f>IF(D122="Y", -1, 0)</f>
        <v>0</v>
      </c>
      <c r="F122" s="179" t="s">
        <v>205</v>
      </c>
      <c r="G122" s="145">
        <f>IF(F122="Y", -1, 0)</f>
        <v>0</v>
      </c>
      <c r="H122" s="192" t="s">
        <v>205</v>
      </c>
      <c r="I122" s="145">
        <f>IF(H122="Y", -1, 0)</f>
        <v>0</v>
      </c>
      <c r="J122" s="166" t="s">
        <v>205</v>
      </c>
      <c r="K122" s="145">
        <f t="shared" si="18"/>
        <v>0</v>
      </c>
      <c r="L122" s="133" t="s">
        <v>205</v>
      </c>
      <c r="M122" s="99">
        <f t="shared" si="23"/>
        <v>0</v>
      </c>
    </row>
    <row r="123" spans="1:13" x14ac:dyDescent="0.2">
      <c r="A123" s="102" t="s">
        <v>376</v>
      </c>
      <c r="B123" s="144" t="s">
        <v>205</v>
      </c>
      <c r="C123" s="145">
        <f t="shared" ref="C123:C124" si="24">IF(B123="Y", 2, 0)</f>
        <v>0</v>
      </c>
      <c r="D123" s="146" t="s">
        <v>205</v>
      </c>
      <c r="E123" s="145">
        <f t="shared" ref="E123:E124" si="25">IF(D123="Y", 2, 0)</f>
        <v>0</v>
      </c>
      <c r="F123" s="179" t="s">
        <v>205</v>
      </c>
      <c r="G123" s="145">
        <f t="shared" ref="G123:G124" si="26">IF(F123="Y", 2, 0)</f>
        <v>0</v>
      </c>
      <c r="H123" s="192" t="s">
        <v>205</v>
      </c>
      <c r="I123" s="145">
        <f t="shared" ref="I123:I124" si="27">IF(H123="Y", 2, 0)</f>
        <v>0</v>
      </c>
      <c r="J123" s="166" t="s">
        <v>205</v>
      </c>
      <c r="K123" s="145">
        <f t="shared" ref="K123:K124" si="28">IF(J123="Y", 2, 0)</f>
        <v>0</v>
      </c>
      <c r="L123" s="133" t="s">
        <v>205</v>
      </c>
      <c r="M123" s="99">
        <f t="shared" ref="M123:M124" si="29">IF(L123="Y", 2, 0)</f>
        <v>0</v>
      </c>
    </row>
    <row r="124" spans="1:13" x14ac:dyDescent="0.2">
      <c r="A124" s="102" t="s">
        <v>377</v>
      </c>
      <c r="B124" s="144" t="s">
        <v>205</v>
      </c>
      <c r="C124" s="145">
        <f t="shared" si="24"/>
        <v>0</v>
      </c>
      <c r="D124" s="146" t="s">
        <v>205</v>
      </c>
      <c r="E124" s="145">
        <f t="shared" si="25"/>
        <v>0</v>
      </c>
      <c r="F124" s="179" t="s">
        <v>205</v>
      </c>
      <c r="G124" s="145">
        <f t="shared" si="26"/>
        <v>0</v>
      </c>
      <c r="H124" s="192" t="s">
        <v>205</v>
      </c>
      <c r="I124" s="145">
        <f t="shared" si="27"/>
        <v>0</v>
      </c>
      <c r="J124" s="166" t="s">
        <v>205</v>
      </c>
      <c r="K124" s="145">
        <f t="shared" si="28"/>
        <v>0</v>
      </c>
      <c r="L124" s="133" t="s">
        <v>205</v>
      </c>
      <c r="M124" s="99">
        <f t="shared" si="29"/>
        <v>0</v>
      </c>
    </row>
    <row r="125" spans="1:13" x14ac:dyDescent="0.2">
      <c r="A125" s="102" t="s">
        <v>378</v>
      </c>
      <c r="B125" s="144" t="s">
        <v>205</v>
      </c>
      <c r="C125" s="145">
        <f t="shared" si="20"/>
        <v>0</v>
      </c>
      <c r="D125" s="146" t="s">
        <v>205</v>
      </c>
      <c r="E125" s="145">
        <f t="shared" si="21"/>
        <v>0</v>
      </c>
      <c r="F125" s="179" t="s">
        <v>205</v>
      </c>
      <c r="G125" s="145">
        <f t="shared" si="17"/>
        <v>0</v>
      </c>
      <c r="H125" s="192" t="s">
        <v>205</v>
      </c>
      <c r="I125" s="145">
        <f t="shared" si="22"/>
        <v>0</v>
      </c>
      <c r="J125" s="166" t="s">
        <v>205</v>
      </c>
      <c r="K125" s="145">
        <f t="shared" si="18"/>
        <v>0</v>
      </c>
      <c r="L125" s="133" t="s">
        <v>205</v>
      </c>
      <c r="M125" s="99">
        <f t="shared" ref="M125" si="30">IF(L125="Y", 1, 0)</f>
        <v>0</v>
      </c>
    </row>
    <row r="126" spans="1:13" x14ac:dyDescent="0.2">
      <c r="A126" s="102" t="s">
        <v>379</v>
      </c>
      <c r="B126" s="144" t="s">
        <v>205</v>
      </c>
      <c r="C126" s="145">
        <f t="shared" si="20"/>
        <v>0</v>
      </c>
      <c r="D126" s="146" t="s">
        <v>205</v>
      </c>
      <c r="E126" s="145">
        <f t="shared" si="21"/>
        <v>0</v>
      </c>
      <c r="F126" s="179" t="s">
        <v>205</v>
      </c>
      <c r="G126" s="145">
        <f t="shared" si="17"/>
        <v>0</v>
      </c>
      <c r="H126" s="192" t="s">
        <v>205</v>
      </c>
      <c r="I126" s="145">
        <f t="shared" si="22"/>
        <v>0</v>
      </c>
      <c r="J126" s="166" t="s">
        <v>205</v>
      </c>
      <c r="K126" s="145">
        <f t="shared" si="18"/>
        <v>0</v>
      </c>
      <c r="L126" s="133" t="s">
        <v>251</v>
      </c>
      <c r="M126" s="99">
        <f t="shared" si="23"/>
        <v>1</v>
      </c>
    </row>
    <row r="127" spans="1:13" x14ac:dyDescent="0.2">
      <c r="A127" s="102" t="s">
        <v>307</v>
      </c>
      <c r="B127" s="144" t="s">
        <v>205</v>
      </c>
      <c r="C127" s="145">
        <f t="shared" ref="C127:C133" si="31">IF(B127="Y", 2, 0)</f>
        <v>0</v>
      </c>
      <c r="D127" s="146" t="s">
        <v>205</v>
      </c>
      <c r="E127" s="145">
        <f t="shared" ref="E127:E133" si="32">IF(D127="Y", 2, 0)</f>
        <v>0</v>
      </c>
      <c r="F127" s="179" t="s">
        <v>205</v>
      </c>
      <c r="G127" s="145">
        <f>IF(F127="Y", 2, 0)</f>
        <v>0</v>
      </c>
      <c r="H127" s="192" t="s">
        <v>205</v>
      </c>
      <c r="I127" s="145">
        <f>IF(H127="Y", 2, 0)</f>
        <v>0</v>
      </c>
      <c r="J127" s="166" t="s">
        <v>205</v>
      </c>
      <c r="K127" s="145">
        <f t="shared" si="18"/>
        <v>0</v>
      </c>
      <c r="L127" s="133" t="s">
        <v>205</v>
      </c>
      <c r="M127" s="99">
        <f t="shared" si="23"/>
        <v>0</v>
      </c>
    </row>
    <row r="128" spans="1:13" x14ac:dyDescent="0.2">
      <c r="A128" s="102" t="s">
        <v>380</v>
      </c>
      <c r="B128" s="144" t="s">
        <v>205</v>
      </c>
      <c r="C128" s="145">
        <f t="shared" si="31"/>
        <v>0</v>
      </c>
      <c r="D128" s="146" t="s">
        <v>205</v>
      </c>
      <c r="E128" s="145">
        <f t="shared" si="32"/>
        <v>0</v>
      </c>
      <c r="F128" s="179" t="s">
        <v>205</v>
      </c>
      <c r="G128" s="145">
        <f>IF(F128="Y", 1, 0)</f>
        <v>0</v>
      </c>
      <c r="H128" s="192" t="s">
        <v>205</v>
      </c>
      <c r="I128" s="145">
        <f>IF(H128="Y", 1, 0)</f>
        <v>0</v>
      </c>
      <c r="J128" s="166" t="s">
        <v>205</v>
      </c>
      <c r="K128" s="145">
        <f>IF(J128="Y", -1, 0)</f>
        <v>0</v>
      </c>
      <c r="L128" s="133" t="s">
        <v>205</v>
      </c>
      <c r="M128" s="99">
        <f t="shared" si="23"/>
        <v>0</v>
      </c>
    </row>
    <row r="129" spans="1:14" x14ac:dyDescent="0.2">
      <c r="A129" s="102" t="s">
        <v>381</v>
      </c>
      <c r="B129" s="144" t="s">
        <v>205</v>
      </c>
      <c r="C129" s="145">
        <f>IF(B129="Y", 1, 0)</f>
        <v>0</v>
      </c>
      <c r="D129" s="146" t="s">
        <v>205</v>
      </c>
      <c r="E129" s="145">
        <f>IF(D129="Y", 1, 0)</f>
        <v>0</v>
      </c>
      <c r="F129" s="179" t="s">
        <v>205</v>
      </c>
      <c r="G129" s="145">
        <f>IF(F129="Y", 1, 0)</f>
        <v>0</v>
      </c>
      <c r="H129" s="192" t="s">
        <v>205</v>
      </c>
      <c r="I129" s="145">
        <f>IF(H129="Y", 1, 0)</f>
        <v>0</v>
      </c>
      <c r="J129" s="166" t="s">
        <v>205</v>
      </c>
      <c r="K129" s="145">
        <f>IF(J129="Y", 1, 0)</f>
        <v>0</v>
      </c>
      <c r="L129" s="133" t="s">
        <v>205</v>
      </c>
      <c r="M129" s="99">
        <f t="shared" si="23"/>
        <v>0</v>
      </c>
    </row>
    <row r="130" spans="1:14" x14ac:dyDescent="0.2">
      <c r="A130" s="102" t="s">
        <v>382</v>
      </c>
      <c r="B130" s="144" t="s">
        <v>205</v>
      </c>
      <c r="C130" s="145">
        <f t="shared" si="31"/>
        <v>0</v>
      </c>
      <c r="D130" s="146" t="s">
        <v>205</v>
      </c>
      <c r="E130" s="145">
        <f t="shared" si="32"/>
        <v>0</v>
      </c>
      <c r="F130" s="179" t="s">
        <v>205</v>
      </c>
      <c r="G130" s="145">
        <f>IF(F130="Y", 1, 0)</f>
        <v>0</v>
      </c>
      <c r="H130" s="192" t="s">
        <v>205</v>
      </c>
      <c r="I130" s="145">
        <f>IF(H130="Y", 1, 0)</f>
        <v>0</v>
      </c>
      <c r="J130" s="166" t="s">
        <v>205</v>
      </c>
      <c r="K130" s="145">
        <f>IF(J130="Y", -1, 0)</f>
        <v>0</v>
      </c>
      <c r="L130" s="133" t="s">
        <v>251</v>
      </c>
      <c r="M130" s="99">
        <f t="shared" si="23"/>
        <v>1</v>
      </c>
    </row>
    <row r="131" spans="1:14" x14ac:dyDescent="0.2">
      <c r="A131" s="102" t="s">
        <v>383</v>
      </c>
      <c r="B131" s="144" t="s">
        <v>205</v>
      </c>
      <c r="C131" s="145">
        <f t="shared" si="31"/>
        <v>0</v>
      </c>
      <c r="D131" s="146" t="s">
        <v>205</v>
      </c>
      <c r="E131" s="145">
        <f t="shared" si="32"/>
        <v>0</v>
      </c>
      <c r="F131" s="179" t="s">
        <v>205</v>
      </c>
      <c r="G131" s="145">
        <f>IF(F131="Y", 1, 0)</f>
        <v>0</v>
      </c>
      <c r="H131" s="192" t="s">
        <v>205</v>
      </c>
      <c r="I131" s="145">
        <f>IF(H131="Y", 1, 0)</f>
        <v>0</v>
      </c>
      <c r="J131" s="166" t="s">
        <v>205</v>
      </c>
      <c r="K131" s="145">
        <f>IF(J131="Y", -1, 0)</f>
        <v>0</v>
      </c>
      <c r="L131" s="133" t="s">
        <v>251</v>
      </c>
      <c r="M131" s="99">
        <f t="shared" si="23"/>
        <v>1</v>
      </c>
    </row>
    <row r="132" spans="1:14" x14ac:dyDescent="0.2">
      <c r="A132" s="102" t="s">
        <v>276</v>
      </c>
      <c r="B132" s="144" t="s">
        <v>205</v>
      </c>
      <c r="C132" s="145">
        <f t="shared" si="31"/>
        <v>0</v>
      </c>
      <c r="D132" s="146" t="s">
        <v>205</v>
      </c>
      <c r="E132" s="145">
        <f t="shared" si="32"/>
        <v>0</v>
      </c>
      <c r="F132" s="179" t="s">
        <v>205</v>
      </c>
      <c r="G132" s="145">
        <f>IF(F132="Y", 1, 0)</f>
        <v>0</v>
      </c>
      <c r="H132" s="192" t="s">
        <v>205</v>
      </c>
      <c r="I132" s="145">
        <f>IF(H132="Y", 1, 0)</f>
        <v>0</v>
      </c>
      <c r="J132" s="166" t="s">
        <v>205</v>
      </c>
      <c r="K132" s="145">
        <f>IF(J132="Y", 1, 0)</f>
        <v>0</v>
      </c>
      <c r="L132" s="133" t="s">
        <v>205</v>
      </c>
      <c r="M132" s="99">
        <f t="shared" si="23"/>
        <v>0</v>
      </c>
    </row>
    <row r="133" spans="1:14" ht="13.5" thickBot="1" x14ac:dyDescent="0.25">
      <c r="A133" s="122" t="s">
        <v>384</v>
      </c>
      <c r="B133" s="147" t="s">
        <v>205</v>
      </c>
      <c r="C133" s="148">
        <f t="shared" si="31"/>
        <v>0</v>
      </c>
      <c r="D133" s="149" t="s">
        <v>205</v>
      </c>
      <c r="E133" s="148">
        <f t="shared" si="32"/>
        <v>0</v>
      </c>
      <c r="F133" s="180" t="s">
        <v>205</v>
      </c>
      <c r="G133" s="148">
        <f>IF(F133="Y", 2, 0)</f>
        <v>0</v>
      </c>
      <c r="H133" s="193" t="s">
        <v>205</v>
      </c>
      <c r="I133" s="148">
        <f>IF(H133="Y", 2, 0)</f>
        <v>0</v>
      </c>
      <c r="J133" s="168" t="s">
        <v>205</v>
      </c>
      <c r="K133" s="148">
        <f>IF(J133="Y", 2, 0)</f>
        <v>0</v>
      </c>
      <c r="L133" s="134" t="s">
        <v>205</v>
      </c>
      <c r="M133" s="107">
        <f>IF(L133="Y", 2, 0)</f>
        <v>0</v>
      </c>
      <c r="N133" s="88"/>
    </row>
    <row r="134" spans="1:14" ht="13.5" thickBot="1" x14ac:dyDescent="0.25">
      <c r="A134" s="131" t="s">
        <v>309</v>
      </c>
      <c r="B134" s="150"/>
      <c r="D134" s="151"/>
      <c r="F134" s="181"/>
      <c r="H134" s="194"/>
      <c r="J134" s="170"/>
      <c r="L134" s="135"/>
    </row>
    <row r="135" spans="1:14" x14ac:dyDescent="0.2">
      <c r="A135" s="113" t="s">
        <v>385</v>
      </c>
      <c r="B135" s="141" t="s">
        <v>205</v>
      </c>
      <c r="C135" s="142">
        <f>IF(B135="Y", 2, 0)</f>
        <v>0</v>
      </c>
      <c r="D135" s="143" t="s">
        <v>205</v>
      </c>
      <c r="E135" s="142">
        <f>IF(D135="Y", 2, 0)</f>
        <v>0</v>
      </c>
      <c r="F135" s="178" t="s">
        <v>205</v>
      </c>
      <c r="G135" s="142">
        <f>IF(F135="Y", 2, 0)</f>
        <v>0</v>
      </c>
      <c r="H135" s="191" t="s">
        <v>205</v>
      </c>
      <c r="I135" s="142">
        <f>IF(H135="Y", 2, 0)</f>
        <v>0</v>
      </c>
      <c r="J135" s="164" t="s">
        <v>205</v>
      </c>
      <c r="K135" s="142">
        <f>IF(J135="Y", 2, 0)</f>
        <v>0</v>
      </c>
      <c r="L135" s="132" t="s">
        <v>205</v>
      </c>
      <c r="M135" s="94">
        <f>IF(L135="Y", 2, 0)</f>
        <v>0</v>
      </c>
    </row>
    <row r="136" spans="1:14" x14ac:dyDescent="0.2">
      <c r="A136" s="102" t="s">
        <v>386</v>
      </c>
      <c r="B136" s="144" t="s">
        <v>205</v>
      </c>
      <c r="C136" s="145">
        <f t="shared" ref="C136:C137" si="33">IF(B136="Y", 2, 0)</f>
        <v>0</v>
      </c>
      <c r="D136" s="146" t="s">
        <v>205</v>
      </c>
      <c r="E136" s="145">
        <f t="shared" ref="E136:E137" si="34">IF(D136="Y", 2, 0)</f>
        <v>0</v>
      </c>
      <c r="F136" s="179" t="s">
        <v>205</v>
      </c>
      <c r="G136" s="145">
        <f t="shared" ref="G136:G137" si="35">IF(F136="Y", 2, 0)</f>
        <v>0</v>
      </c>
      <c r="H136" s="192" t="s">
        <v>205</v>
      </c>
      <c r="I136" s="145">
        <f t="shared" ref="I136:I137" si="36">IF(H136="Y", 2, 0)</f>
        <v>0</v>
      </c>
      <c r="J136" s="166" t="s">
        <v>205</v>
      </c>
      <c r="K136" s="145">
        <f t="shared" ref="K136:K137" si="37">IF(J136="Y", 2, 0)</f>
        <v>0</v>
      </c>
      <c r="L136" s="133" t="s">
        <v>251</v>
      </c>
      <c r="M136" s="99">
        <f t="shared" ref="M136:M137" si="38">IF(L136="Y", 2, 0)</f>
        <v>2</v>
      </c>
    </row>
    <row r="137" spans="1:14" ht="13.5" thickBot="1" x14ac:dyDescent="0.25">
      <c r="A137" s="122" t="s">
        <v>387</v>
      </c>
      <c r="B137" s="147" t="s">
        <v>205</v>
      </c>
      <c r="C137" s="148">
        <f t="shared" si="33"/>
        <v>0</v>
      </c>
      <c r="D137" s="149" t="s">
        <v>205</v>
      </c>
      <c r="E137" s="148">
        <f t="shared" si="34"/>
        <v>0</v>
      </c>
      <c r="F137" s="180" t="s">
        <v>205</v>
      </c>
      <c r="G137" s="148">
        <f t="shared" si="35"/>
        <v>0</v>
      </c>
      <c r="H137" s="193" t="s">
        <v>205</v>
      </c>
      <c r="I137" s="148">
        <f t="shared" si="36"/>
        <v>0</v>
      </c>
      <c r="J137" s="168" t="s">
        <v>205</v>
      </c>
      <c r="K137" s="148">
        <f t="shared" si="37"/>
        <v>0</v>
      </c>
      <c r="L137" s="134" t="s">
        <v>205</v>
      </c>
      <c r="M137" s="107">
        <f t="shared" si="38"/>
        <v>0</v>
      </c>
    </row>
    <row r="138" spans="1:14" ht="13.5" thickBot="1" x14ac:dyDescent="0.25">
      <c r="A138" s="131" t="s">
        <v>388</v>
      </c>
      <c r="B138" s="150"/>
      <c r="D138" s="151"/>
      <c r="F138" s="181"/>
      <c r="H138" s="194"/>
      <c r="J138" s="170"/>
      <c r="L138" s="135"/>
    </row>
    <row r="139" spans="1:14" x14ac:dyDescent="0.2">
      <c r="A139" s="113" t="s">
        <v>389</v>
      </c>
      <c r="B139" s="141" t="s">
        <v>205</v>
      </c>
      <c r="C139" s="142">
        <f>IF(B139="Y", 2, 0)</f>
        <v>0</v>
      </c>
      <c r="D139" s="143" t="s">
        <v>205</v>
      </c>
      <c r="E139" s="142">
        <f>IF(D139="Y", 2, 0)</f>
        <v>0</v>
      </c>
      <c r="F139" s="178" t="s">
        <v>205</v>
      </c>
      <c r="G139" s="142">
        <f>IF(F139="Y", 2, 0)</f>
        <v>0</v>
      </c>
      <c r="H139" s="191" t="s">
        <v>205</v>
      </c>
      <c r="I139" s="142">
        <f>IF(H139="Y", 2, 0)</f>
        <v>0</v>
      </c>
      <c r="J139" s="164" t="s">
        <v>205</v>
      </c>
      <c r="K139" s="142">
        <f>IF(J139="Y", 2, 0)</f>
        <v>0</v>
      </c>
      <c r="L139" s="132" t="s">
        <v>251</v>
      </c>
      <c r="M139" s="94">
        <f>IF(L139="Y", 2, 0)</f>
        <v>2</v>
      </c>
      <c r="N139" s="136"/>
    </row>
    <row r="140" spans="1:14" x14ac:dyDescent="0.2">
      <c r="A140" s="102" t="s">
        <v>390</v>
      </c>
      <c r="B140" s="144" t="s">
        <v>205</v>
      </c>
      <c r="C140" s="145">
        <f>IF(B140="Y", 1, 0)</f>
        <v>0</v>
      </c>
      <c r="D140" s="146" t="s">
        <v>205</v>
      </c>
      <c r="E140" s="145">
        <f>IF(D140="Y", 1, 0)</f>
        <v>0</v>
      </c>
      <c r="F140" s="179" t="s">
        <v>205</v>
      </c>
      <c r="G140" s="145">
        <f>IF(F140="Y", 1, 0)</f>
        <v>0</v>
      </c>
      <c r="H140" s="192" t="s">
        <v>205</v>
      </c>
      <c r="I140" s="145">
        <f>IF(H140="Y", 1, 0)</f>
        <v>0</v>
      </c>
      <c r="J140" s="166" t="s">
        <v>205</v>
      </c>
      <c r="K140" s="145">
        <f>IF(J140="Y", 1, 0)</f>
        <v>0</v>
      </c>
      <c r="L140" s="133" t="s">
        <v>205</v>
      </c>
      <c r="M140" s="99">
        <f>IF(L140="Y", 1, 0)</f>
        <v>0</v>
      </c>
    </row>
    <row r="141" spans="1:14" x14ac:dyDescent="0.2">
      <c r="A141" s="102" t="s">
        <v>391</v>
      </c>
      <c r="B141" s="144" t="s">
        <v>205</v>
      </c>
      <c r="C141" s="145">
        <f>IF(B141="Y", 1, 0)</f>
        <v>0</v>
      </c>
      <c r="D141" s="146" t="s">
        <v>205</v>
      </c>
      <c r="E141" s="145">
        <f>IF(D141="Y", 1, 0)</f>
        <v>0</v>
      </c>
      <c r="F141" s="179" t="s">
        <v>205</v>
      </c>
      <c r="G141" s="145">
        <f>IF(F141="Y", 1, 0)</f>
        <v>0</v>
      </c>
      <c r="H141" s="192" t="s">
        <v>205</v>
      </c>
      <c r="I141" s="145">
        <f>IF(H141="Y", 1, 0)</f>
        <v>0</v>
      </c>
      <c r="J141" s="166" t="s">
        <v>205</v>
      </c>
      <c r="K141" s="145">
        <f>IF(J141="Y", 1, 0)</f>
        <v>0</v>
      </c>
      <c r="L141" s="133" t="s">
        <v>251</v>
      </c>
      <c r="M141" s="99">
        <f>IF(L141="Y", 1, 0)</f>
        <v>1</v>
      </c>
    </row>
    <row r="142" spans="1:14" x14ac:dyDescent="0.2">
      <c r="A142" s="102" t="s">
        <v>392</v>
      </c>
      <c r="B142" s="144" t="s">
        <v>205</v>
      </c>
      <c r="C142" s="145">
        <f t="shared" ref="C142:C146" si="39">IF(B142="Y", 2, 0)</f>
        <v>0</v>
      </c>
      <c r="D142" s="146" t="s">
        <v>205</v>
      </c>
      <c r="E142" s="145">
        <f t="shared" ref="E142:E146" si="40">IF(D142="Y", 2, 0)</f>
        <v>0</v>
      </c>
      <c r="F142" s="179" t="s">
        <v>205</v>
      </c>
      <c r="G142" s="145">
        <f t="shared" ref="G142:G146" si="41">IF(F142="Y", 2, 0)</f>
        <v>0</v>
      </c>
      <c r="H142" s="192" t="s">
        <v>205</v>
      </c>
      <c r="I142" s="145">
        <f t="shared" ref="I142:I146" si="42">IF(H142="Y", 2, 0)</f>
        <v>0</v>
      </c>
      <c r="J142" s="166" t="s">
        <v>205</v>
      </c>
      <c r="K142" s="145">
        <f t="shared" ref="K142:K146" si="43">IF(J142="Y", 2, 0)</f>
        <v>0</v>
      </c>
      <c r="L142" s="133" t="s">
        <v>205</v>
      </c>
      <c r="M142" s="99">
        <f t="shared" ref="M142:M146" si="44">IF(L142="Y", 2, 0)</f>
        <v>0</v>
      </c>
    </row>
    <row r="143" spans="1:14" x14ac:dyDescent="0.2">
      <c r="A143" s="102" t="s">
        <v>393</v>
      </c>
      <c r="B143" s="144" t="s">
        <v>205</v>
      </c>
      <c r="C143" s="145">
        <f>IF(B143="Y", 1, 0)</f>
        <v>0</v>
      </c>
      <c r="D143" s="146" t="s">
        <v>205</v>
      </c>
      <c r="E143" s="145">
        <f>IF(D143="Y", 1, 0)</f>
        <v>0</v>
      </c>
      <c r="F143" s="179" t="s">
        <v>205</v>
      </c>
      <c r="G143" s="145">
        <f>IF(F143="Y", 1, 0)</f>
        <v>0</v>
      </c>
      <c r="H143" s="192" t="s">
        <v>205</v>
      </c>
      <c r="I143" s="145">
        <f>IF(H143="Y", 1, 0)</f>
        <v>0</v>
      </c>
      <c r="J143" s="166" t="s">
        <v>205</v>
      </c>
      <c r="K143" s="145">
        <f>IF(J143="Y", 1, 0)</f>
        <v>0</v>
      </c>
      <c r="L143" s="133" t="s">
        <v>251</v>
      </c>
      <c r="M143" s="99">
        <f>IF(L143="Y", 1, 0)</f>
        <v>1</v>
      </c>
    </row>
    <row r="144" spans="1:14" x14ac:dyDescent="0.2">
      <c r="A144" s="102" t="s">
        <v>394</v>
      </c>
      <c r="B144" s="144" t="s">
        <v>205</v>
      </c>
      <c r="C144" s="145">
        <f>IF(B144="Y", 1, 0)</f>
        <v>0</v>
      </c>
      <c r="D144" s="146" t="s">
        <v>205</v>
      </c>
      <c r="E144" s="145">
        <f>IF(D144="Y", 1, 0)</f>
        <v>0</v>
      </c>
      <c r="F144" s="179" t="s">
        <v>205</v>
      </c>
      <c r="G144" s="145">
        <f>IF(F144="Y", 1, 0)</f>
        <v>0</v>
      </c>
      <c r="H144" s="192" t="s">
        <v>205</v>
      </c>
      <c r="I144" s="145">
        <f>IF(H144="Y", 1, 0)</f>
        <v>0</v>
      </c>
      <c r="J144" s="166" t="s">
        <v>205</v>
      </c>
      <c r="K144" s="145">
        <f>IF(J144="Y", 1, 0)</f>
        <v>0</v>
      </c>
      <c r="L144" s="133" t="s">
        <v>205</v>
      </c>
      <c r="M144" s="99">
        <f>IF(L144="Y", 1, 0)</f>
        <v>0</v>
      </c>
    </row>
    <row r="145" spans="1:15" x14ac:dyDescent="0.2">
      <c r="A145" s="102" t="s">
        <v>395</v>
      </c>
      <c r="B145" s="144" t="s">
        <v>205</v>
      </c>
      <c r="C145" s="145">
        <f t="shared" si="39"/>
        <v>0</v>
      </c>
      <c r="D145" s="146" t="s">
        <v>205</v>
      </c>
      <c r="E145" s="145">
        <f t="shared" si="40"/>
        <v>0</v>
      </c>
      <c r="F145" s="179" t="s">
        <v>205</v>
      </c>
      <c r="G145" s="145">
        <f t="shared" si="41"/>
        <v>0</v>
      </c>
      <c r="H145" s="192" t="s">
        <v>205</v>
      </c>
      <c r="I145" s="145">
        <f t="shared" si="42"/>
        <v>0</v>
      </c>
      <c r="J145" s="166" t="s">
        <v>205</v>
      </c>
      <c r="K145" s="145">
        <f t="shared" si="43"/>
        <v>0</v>
      </c>
      <c r="L145" s="133" t="s">
        <v>205</v>
      </c>
      <c r="M145" s="99">
        <f t="shared" si="44"/>
        <v>0</v>
      </c>
    </row>
    <row r="146" spans="1:15" ht="13.5" thickBot="1" x14ac:dyDescent="0.25">
      <c r="A146" s="122" t="s">
        <v>396</v>
      </c>
      <c r="B146" s="147" t="s">
        <v>205</v>
      </c>
      <c r="C146" s="148">
        <f t="shared" si="39"/>
        <v>0</v>
      </c>
      <c r="D146" s="149" t="s">
        <v>205</v>
      </c>
      <c r="E146" s="148">
        <f t="shared" si="40"/>
        <v>0</v>
      </c>
      <c r="F146" s="180" t="s">
        <v>205</v>
      </c>
      <c r="G146" s="148">
        <f t="shared" si="41"/>
        <v>0</v>
      </c>
      <c r="H146" s="193" t="s">
        <v>205</v>
      </c>
      <c r="I146" s="148">
        <f t="shared" si="42"/>
        <v>0</v>
      </c>
      <c r="J146" s="168" t="s">
        <v>205</v>
      </c>
      <c r="K146" s="148">
        <f t="shared" si="43"/>
        <v>0</v>
      </c>
      <c r="L146" s="134" t="s">
        <v>205</v>
      </c>
      <c r="M146" s="107">
        <f t="shared" si="44"/>
        <v>0</v>
      </c>
    </row>
    <row r="147" spans="1:15" ht="13.5" thickBot="1" x14ac:dyDescent="0.25">
      <c r="A147" s="131" t="s">
        <v>397</v>
      </c>
      <c r="B147" s="150"/>
      <c r="D147" s="151"/>
      <c r="F147" s="181"/>
      <c r="H147" s="194"/>
      <c r="J147" s="170"/>
      <c r="L147" s="135"/>
    </row>
    <row r="148" spans="1:15" x14ac:dyDescent="0.2">
      <c r="A148" s="113" t="s">
        <v>398</v>
      </c>
      <c r="B148" s="141" t="s">
        <v>205</v>
      </c>
      <c r="C148" s="142">
        <f>IF(B148="Y", 1, 0)</f>
        <v>0</v>
      </c>
      <c r="D148" s="143" t="s">
        <v>205</v>
      </c>
      <c r="E148" s="142">
        <f>IF(D148="Y", 1, 0)</f>
        <v>0</v>
      </c>
      <c r="F148" s="178" t="s">
        <v>205</v>
      </c>
      <c r="G148" s="142">
        <f>IF(F148="Y", 1, 0)</f>
        <v>0</v>
      </c>
      <c r="H148" s="191" t="s">
        <v>205</v>
      </c>
      <c r="I148" s="142">
        <f>IF(H148="Y", 1, 0)</f>
        <v>0</v>
      </c>
      <c r="J148" s="164" t="s">
        <v>205</v>
      </c>
      <c r="K148" s="142">
        <f>IF(J148="Y", 1, 0)</f>
        <v>0</v>
      </c>
      <c r="L148" s="132" t="s">
        <v>251</v>
      </c>
      <c r="M148" s="94">
        <f>IF(L148="Y", 1, 0)</f>
        <v>1</v>
      </c>
    </row>
    <row r="149" spans="1:15" ht="13.5" thickBot="1" x14ac:dyDescent="0.25">
      <c r="A149" s="122" t="s">
        <v>399</v>
      </c>
      <c r="B149" s="147" t="s">
        <v>205</v>
      </c>
      <c r="C149" s="148">
        <f>IF(B149="Y", 1, 0)</f>
        <v>0</v>
      </c>
      <c r="D149" s="149" t="s">
        <v>205</v>
      </c>
      <c r="E149" s="148">
        <f>IF(D149="Y", 1, 0)</f>
        <v>0</v>
      </c>
      <c r="F149" s="180" t="s">
        <v>205</v>
      </c>
      <c r="G149" s="148">
        <f>IF(F149="Y", 1, 0)</f>
        <v>0</v>
      </c>
      <c r="H149" s="193" t="s">
        <v>205</v>
      </c>
      <c r="I149" s="148">
        <f>IF(H149="Y", 1, 0)</f>
        <v>0</v>
      </c>
      <c r="J149" s="168" t="s">
        <v>205</v>
      </c>
      <c r="K149" s="148">
        <f>IF(J149="Y", 1, 0)</f>
        <v>0</v>
      </c>
      <c r="L149" s="134" t="s">
        <v>251</v>
      </c>
      <c r="M149" s="107">
        <f>IF(L149="Y", 1, 0)</f>
        <v>1</v>
      </c>
    </row>
    <row r="150" spans="1:15" x14ac:dyDescent="0.2">
      <c r="A150" s="88"/>
      <c r="N150" s="88"/>
      <c r="O150" s="88"/>
    </row>
    <row r="151" spans="1:15" x14ac:dyDescent="0.2">
      <c r="A151" s="137" t="s">
        <v>400</v>
      </c>
      <c r="C151" s="89">
        <f>SUM(C2:C149)</f>
        <v>0</v>
      </c>
      <c r="E151" s="89">
        <f>SUM(E2:E149)</f>
        <v>0</v>
      </c>
      <c r="G151" s="89">
        <f>SUM(G2:G149)</f>
        <v>0</v>
      </c>
      <c r="I151" s="89">
        <f>SUM(I2:I133)</f>
        <v>0</v>
      </c>
      <c r="K151" s="89">
        <f>SUM(K2:K133)</f>
        <v>0</v>
      </c>
      <c r="M151" s="88">
        <f>SUM(M2:M149)</f>
        <v>15</v>
      </c>
    </row>
    <row r="152" spans="1:15" x14ac:dyDescent="0.2">
      <c r="A152" s="137" t="s">
        <v>401</v>
      </c>
      <c r="C152" s="89">
        <v>148</v>
      </c>
      <c r="E152" s="89">
        <v>143</v>
      </c>
      <c r="G152" s="89">
        <v>128</v>
      </c>
      <c r="I152" s="89">
        <v>114</v>
      </c>
      <c r="K152" s="89">
        <v>99</v>
      </c>
      <c r="M152" s="88">
        <v>53</v>
      </c>
    </row>
    <row r="153" spans="1:15" x14ac:dyDescent="0.2">
      <c r="A153" s="137" t="s">
        <v>402</v>
      </c>
      <c r="C153" s="163">
        <f>C151/C152</f>
        <v>0</v>
      </c>
      <c r="E153" s="163">
        <f>E151/E152</f>
        <v>0</v>
      </c>
      <c r="G153" s="186">
        <f>G151/G152</f>
        <v>0</v>
      </c>
      <c r="I153" s="163">
        <f>I151/I152</f>
        <v>0</v>
      </c>
      <c r="K153" s="163">
        <f>K151/K152</f>
        <v>0</v>
      </c>
      <c r="M153" s="138">
        <f>M151/M152</f>
        <v>0.28301886792452829</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6D1D6C3C-4801-46B8-BDDD-9E48245B8FC5}">
      <formula1>"-,Y"</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FC97C-B6E5-4B61-B5DB-2C409B6E3D96}">
  <dimension ref="A1:M100"/>
  <sheetViews>
    <sheetView topLeftCell="A46" zoomScale="80" zoomScaleNormal="80" workbookViewId="0">
      <selection activeCell="B1" sqref="B1"/>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483</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387" t="s">
        <v>218</v>
      </c>
      <c r="E5" s="387" t="s">
        <v>220</v>
      </c>
      <c r="F5" s="386" t="s">
        <v>251</v>
      </c>
      <c r="G5" s="384">
        <f>IF(F5="Y", 'read first'!$B$23, 0)</f>
        <v>2.2229999999999999</v>
      </c>
      <c r="H5" s="378" t="s">
        <v>217</v>
      </c>
      <c r="I5" s="378"/>
    </row>
    <row r="6" spans="2:9" ht="30" x14ac:dyDescent="0.25">
      <c r="B6" s="552"/>
      <c r="C6" s="548"/>
      <c r="D6" s="387" t="s">
        <v>179</v>
      </c>
      <c r="E6" s="387" t="s">
        <v>221</v>
      </c>
      <c r="F6" s="386" t="s">
        <v>251</v>
      </c>
      <c r="G6" s="384">
        <f>IF(F6="Y", 'read first'!$B$23, 0)</f>
        <v>2.2229999999999999</v>
      </c>
      <c r="H6" s="378" t="s">
        <v>196</v>
      </c>
      <c r="I6" s="378"/>
    </row>
    <row r="7" spans="2:9" ht="58.5" customHeight="1" x14ac:dyDescent="0.25">
      <c r="B7" s="378" t="s">
        <v>10</v>
      </c>
      <c r="C7" s="19" t="s">
        <v>11</v>
      </c>
      <c r="D7" s="387" t="s">
        <v>12</v>
      </c>
      <c r="E7" s="387" t="s">
        <v>222</v>
      </c>
      <c r="F7" s="386" t="s">
        <v>250</v>
      </c>
      <c r="G7" s="384">
        <f>IF(F7="Y", 'read first'!$B$23, 0)</f>
        <v>0</v>
      </c>
      <c r="H7" s="378" t="s">
        <v>176</v>
      </c>
      <c r="I7" s="378"/>
    </row>
    <row r="8" spans="2:9" ht="40.5" customHeight="1" x14ac:dyDescent="0.25">
      <c r="B8" s="551" t="s">
        <v>14</v>
      </c>
      <c r="C8" s="19" t="s">
        <v>15</v>
      </c>
      <c r="D8" s="387" t="s">
        <v>197</v>
      </c>
      <c r="E8" s="387" t="s">
        <v>223</v>
      </c>
      <c r="F8" s="386" t="s">
        <v>251</v>
      </c>
      <c r="G8" s="384">
        <f>IF(F8="Y", 'read first'!$B$23, 0)</f>
        <v>2.2229999999999999</v>
      </c>
      <c r="H8" s="378" t="s">
        <v>16</v>
      </c>
      <c r="I8" s="378"/>
    </row>
    <row r="9" spans="2:9" ht="36.75" customHeight="1" x14ac:dyDescent="0.25">
      <c r="B9" s="552"/>
      <c r="C9" s="19" t="s">
        <v>17</v>
      </c>
      <c r="D9" s="387" t="s">
        <v>180</v>
      </c>
      <c r="E9" s="387" t="s">
        <v>224</v>
      </c>
      <c r="F9" s="386" t="s">
        <v>251</v>
      </c>
      <c r="G9" s="384">
        <f>IF(F9="Y", 'read first'!$B$23, 0)</f>
        <v>2.2229999999999999</v>
      </c>
      <c r="H9" s="378" t="s">
        <v>18</v>
      </c>
      <c r="I9" s="378"/>
    </row>
    <row r="10" spans="2:9" ht="46.5" customHeight="1" x14ac:dyDescent="0.25">
      <c r="B10" s="378" t="s">
        <v>19</v>
      </c>
      <c r="C10" s="19" t="s">
        <v>20</v>
      </c>
      <c r="D10" s="387" t="s">
        <v>415</v>
      </c>
      <c r="E10" s="387" t="s">
        <v>225</v>
      </c>
      <c r="F10" s="386" t="s">
        <v>251</v>
      </c>
      <c r="G10" s="384">
        <f>IF(F10="Y", 'read first'!$B$23, 0)</f>
        <v>2.2229999999999999</v>
      </c>
      <c r="H10" s="378" t="s">
        <v>175</v>
      </c>
      <c r="I10" s="378"/>
    </row>
    <row r="11" spans="2:9" ht="30" x14ac:dyDescent="0.25">
      <c r="B11" s="554" t="s">
        <v>22</v>
      </c>
      <c r="C11" s="19" t="s">
        <v>23</v>
      </c>
      <c r="D11" s="387" t="s">
        <v>24</v>
      </c>
      <c r="E11" s="387" t="s">
        <v>226</v>
      </c>
      <c r="F11" s="386" t="s">
        <v>250</v>
      </c>
      <c r="G11" s="384">
        <f>IF(F11="Y", 'read first'!$B$23, 0)</f>
        <v>0</v>
      </c>
      <c r="H11" s="378" t="s">
        <v>25</v>
      </c>
      <c r="I11" s="378"/>
    </row>
    <row r="12" spans="2:9" ht="93.75" customHeight="1" x14ac:dyDescent="0.25">
      <c r="B12" s="554"/>
      <c r="C12" s="378" t="s">
        <v>26</v>
      </c>
      <c r="D12" s="20" t="s">
        <v>198</v>
      </c>
      <c r="E12" s="20" t="s">
        <v>227</v>
      </c>
      <c r="F12" s="35" t="s">
        <v>251</v>
      </c>
      <c r="G12" s="384">
        <f>IF(F12="Y", 'read first'!$B$23, 0)</f>
        <v>2.2229999999999999</v>
      </c>
      <c r="H12" s="31" t="s">
        <v>177</v>
      </c>
      <c r="I12" s="378"/>
    </row>
    <row r="13" spans="2:9" ht="55.5" customHeight="1" x14ac:dyDescent="0.25">
      <c r="B13" s="378" t="s">
        <v>28</v>
      </c>
      <c r="C13" s="19" t="s">
        <v>29</v>
      </c>
      <c r="D13" s="20" t="s">
        <v>199</v>
      </c>
      <c r="E13" s="20" t="s">
        <v>227</v>
      </c>
      <c r="F13" s="35" t="s">
        <v>251</v>
      </c>
      <c r="G13" s="384">
        <f>IF(F13="Y", 'read first'!$B$23, 0)</f>
        <v>2.2229999999999999</v>
      </c>
      <c r="H13" s="31" t="s">
        <v>30</v>
      </c>
      <c r="I13" s="391" t="s">
        <v>711</v>
      </c>
    </row>
    <row r="14" spans="2:9" x14ac:dyDescent="0.25">
      <c r="D14" s="21" t="s">
        <v>31</v>
      </c>
      <c r="E14" s="21"/>
      <c r="G14" s="384">
        <f>SUM(G5:G13)</f>
        <v>15.560999999999996</v>
      </c>
    </row>
    <row r="15" spans="2:9" x14ac:dyDescent="0.25">
      <c r="D15" s="21"/>
      <c r="E15" s="21"/>
      <c r="G15" s="22">
        <f>G14/'read first'!$B$24</f>
        <v>0.77777777777777768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380" t="s">
        <v>182</v>
      </c>
      <c r="E19" s="380" t="s">
        <v>228</v>
      </c>
      <c r="F19" s="386" t="s">
        <v>251</v>
      </c>
      <c r="G19" s="381">
        <f>IF(F19="Y", 'read first'!$C$23, 0)</f>
        <v>1.65</v>
      </c>
      <c r="H19" s="379" t="s">
        <v>200</v>
      </c>
      <c r="I19" s="379"/>
    </row>
    <row r="20" spans="2:9" ht="54" customHeight="1" x14ac:dyDescent="0.25">
      <c r="B20" s="549"/>
      <c r="C20" s="1" t="s">
        <v>35</v>
      </c>
      <c r="D20" s="556" t="s">
        <v>36</v>
      </c>
      <c r="E20" s="556" t="s">
        <v>227</v>
      </c>
      <c r="F20" s="562" t="s">
        <v>251</v>
      </c>
      <c r="G20" s="565">
        <f>IF(F20="Y", 'read first'!$C$23, 0)</f>
        <v>1.65</v>
      </c>
      <c r="H20" s="555" t="s">
        <v>183</v>
      </c>
      <c r="I20" s="555" t="s">
        <v>485</v>
      </c>
    </row>
    <row r="21" spans="2:9" ht="23.25" customHeight="1" x14ac:dyDescent="0.25">
      <c r="B21" s="549"/>
      <c r="C21" s="19" t="s">
        <v>37</v>
      </c>
      <c r="D21" s="557"/>
      <c r="E21" s="557"/>
      <c r="F21" s="563"/>
      <c r="G21" s="566">
        <f>IF(F21="Y", 'read first'!$C$23, 0)</f>
        <v>0</v>
      </c>
      <c r="H21" s="549"/>
      <c r="I21" s="549"/>
    </row>
    <row r="22" spans="2:9" ht="30" x14ac:dyDescent="0.25">
      <c r="B22" s="550"/>
      <c r="C22" s="382"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382" t="s">
        <v>484</v>
      </c>
      <c r="I23" s="382"/>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row>
    <row r="25" spans="2:9" ht="36" customHeight="1" x14ac:dyDescent="0.25">
      <c r="B25" s="543"/>
      <c r="C25" s="548"/>
      <c r="D25" s="27" t="s">
        <v>201</v>
      </c>
      <c r="E25" s="27" t="s">
        <v>227</v>
      </c>
      <c r="F25" s="35" t="s">
        <v>251</v>
      </c>
      <c r="G25" s="384">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250</v>
      </c>
      <c r="G29" s="384">
        <f>IF(F29="Y", 0.83, 0)</f>
        <v>0</v>
      </c>
      <c r="H29" s="577" t="s">
        <v>167</v>
      </c>
      <c r="I29" s="578"/>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386" t="s">
        <v>251</v>
      </c>
      <c r="G32" s="384">
        <f>IF(F32="Y",'read first'!$C$23, 0)</f>
        <v>1.65</v>
      </c>
      <c r="H32" s="554" t="s">
        <v>166</v>
      </c>
      <c r="I32" s="554"/>
    </row>
    <row r="33" spans="2:9" ht="57.95" customHeight="1" x14ac:dyDescent="0.25">
      <c r="B33" s="543"/>
      <c r="C33" s="547"/>
      <c r="D33" s="30" t="s">
        <v>57</v>
      </c>
      <c r="E33" s="30" t="s">
        <v>232</v>
      </c>
      <c r="F33" s="386" t="s">
        <v>250</v>
      </c>
      <c r="G33" s="384">
        <f>IF(F33="Y", 'read first'!$C$23, 0)</f>
        <v>0</v>
      </c>
      <c r="H33" s="554"/>
      <c r="I33" s="554"/>
    </row>
    <row r="34" spans="2:9" ht="52.5" customHeight="1" x14ac:dyDescent="0.25">
      <c r="B34" s="543"/>
      <c r="C34" s="548"/>
      <c r="D34" s="30" t="s">
        <v>184</v>
      </c>
      <c r="E34" s="30" t="s">
        <v>233</v>
      </c>
      <c r="F34" s="386" t="s">
        <v>250</v>
      </c>
      <c r="G34" s="384">
        <f>IF(F34="Y", 'read first'!$C$23, 0)</f>
        <v>0</v>
      </c>
      <c r="H34" s="554"/>
      <c r="I34" s="554"/>
    </row>
    <row r="35" spans="2:9" ht="38.1" customHeight="1" x14ac:dyDescent="0.25">
      <c r="B35" s="543"/>
      <c r="C35" s="382" t="s">
        <v>58</v>
      </c>
      <c r="D35" s="28" t="s">
        <v>59</v>
      </c>
      <c r="E35" s="28" t="s">
        <v>227</v>
      </c>
      <c r="F35" s="35" t="s">
        <v>251</v>
      </c>
      <c r="G35" s="384">
        <f>IF(F35="Y", 'read first'!$C$23, 0)</f>
        <v>1.65</v>
      </c>
      <c r="H35" s="31" t="s">
        <v>203</v>
      </c>
      <c r="I35" s="378" t="s">
        <v>487</v>
      </c>
    </row>
    <row r="36" spans="2:9" ht="60" customHeight="1" x14ac:dyDescent="0.25">
      <c r="B36" s="382" t="s">
        <v>60</v>
      </c>
      <c r="C36" s="19" t="s">
        <v>61</v>
      </c>
      <c r="D36" s="30" t="s">
        <v>62</v>
      </c>
      <c r="E36" s="30" t="s">
        <v>234</v>
      </c>
      <c r="F36" s="386" t="s">
        <v>251</v>
      </c>
      <c r="G36" s="384">
        <f>IF(F36="Y", 'read first'!$C$23, 0)</f>
        <v>1.65</v>
      </c>
      <c r="H36" s="378" t="s">
        <v>178</v>
      </c>
      <c r="I36" s="378"/>
    </row>
    <row r="37" spans="2:9" x14ac:dyDescent="0.25">
      <c r="D37" s="21" t="s">
        <v>31</v>
      </c>
      <c r="E37" s="21"/>
      <c r="G37" s="384">
        <f>SUM(G19:G36)</f>
        <v>12.4</v>
      </c>
    </row>
    <row r="38" spans="2:9" x14ac:dyDescent="0.25">
      <c r="D38" s="21"/>
      <c r="E38" s="21"/>
      <c r="G38" s="22">
        <f>G37/'read first'!$C$24</f>
        <v>0.62626262626262641</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387" t="s">
        <v>67</v>
      </c>
      <c r="E42" s="387" t="s">
        <v>235</v>
      </c>
      <c r="F42" s="386" t="s">
        <v>250</v>
      </c>
      <c r="G42" s="384">
        <f>IF(F42="Y", 'read first'!$D$23, 0)</f>
        <v>0</v>
      </c>
      <c r="H42" s="378" t="s">
        <v>68</v>
      </c>
      <c r="I42" s="378"/>
    </row>
    <row r="43" spans="2:9" ht="30" customHeight="1" x14ac:dyDescent="0.25">
      <c r="B43" s="549"/>
      <c r="C43" s="19" t="s">
        <v>69</v>
      </c>
      <c r="D43" s="385" t="s">
        <v>70</v>
      </c>
      <c r="E43" s="74" t="s">
        <v>227</v>
      </c>
      <c r="F43" s="386" t="s">
        <v>251</v>
      </c>
      <c r="G43" s="384">
        <f>IF(F43="Y", 'read first'!$D$23, 0)</f>
        <v>2.2000000000000002</v>
      </c>
      <c r="H43" s="378" t="s">
        <v>71</v>
      </c>
      <c r="I43" s="378"/>
    </row>
    <row r="44" spans="2:9" ht="30" x14ac:dyDescent="0.25">
      <c r="B44" s="550"/>
      <c r="C44" s="19" t="s">
        <v>72</v>
      </c>
      <c r="D44" s="387" t="s">
        <v>73</v>
      </c>
      <c r="E44" s="387" t="s">
        <v>227</v>
      </c>
      <c r="F44" s="386" t="s">
        <v>251</v>
      </c>
      <c r="G44" s="384">
        <f>IF(F44="Y", 'read first'!$D$23, 0)</f>
        <v>2.2000000000000002</v>
      </c>
      <c r="H44" s="378" t="s">
        <v>74</v>
      </c>
      <c r="I44" s="378"/>
    </row>
    <row r="45" spans="2:9" ht="30" x14ac:dyDescent="0.25">
      <c r="B45" s="382" t="s">
        <v>75</v>
      </c>
      <c r="C45" s="19" t="s">
        <v>76</v>
      </c>
      <c r="D45" s="387" t="s">
        <v>77</v>
      </c>
      <c r="E45" s="387" t="s">
        <v>227</v>
      </c>
      <c r="F45" s="386" t="s">
        <v>251</v>
      </c>
      <c r="G45" s="384">
        <f>IF(F45="Y", 'read first'!$D$23, 0)</f>
        <v>2.2000000000000002</v>
      </c>
      <c r="H45" s="378" t="s">
        <v>78</v>
      </c>
      <c r="I45" s="378" t="s">
        <v>486</v>
      </c>
    </row>
    <row r="46" spans="2:9" ht="37.5" customHeight="1" x14ac:dyDescent="0.25">
      <c r="B46" s="33" t="s">
        <v>79</v>
      </c>
      <c r="C46" s="33" t="s">
        <v>80</v>
      </c>
      <c r="D46" s="34" t="s">
        <v>81</v>
      </c>
      <c r="E46" s="34" t="s">
        <v>227</v>
      </c>
      <c r="F46" s="386" t="s">
        <v>251</v>
      </c>
      <c r="G46" s="384">
        <f>IF(F46="Y", 'read first'!$D$23, 0)</f>
        <v>2.2000000000000002</v>
      </c>
      <c r="H46" s="31" t="s">
        <v>165</v>
      </c>
      <c r="I46" s="378"/>
    </row>
    <row r="47" spans="2:9" ht="69" customHeight="1" x14ac:dyDescent="0.25">
      <c r="B47" s="382" t="s">
        <v>82</v>
      </c>
      <c r="C47" s="19" t="s">
        <v>83</v>
      </c>
      <c r="D47" s="387" t="s">
        <v>84</v>
      </c>
      <c r="E47" s="387" t="s">
        <v>227</v>
      </c>
      <c r="F47" s="386" t="s">
        <v>251</v>
      </c>
      <c r="G47" s="384">
        <f>IF(F47="Y", 'read first'!$D$23, 0)</f>
        <v>2.2000000000000002</v>
      </c>
      <c r="H47" s="378" t="s">
        <v>85</v>
      </c>
      <c r="I47" s="378"/>
    </row>
    <row r="48" spans="2:9" ht="30" x14ac:dyDescent="0.25">
      <c r="B48" s="382" t="s">
        <v>86</v>
      </c>
      <c r="C48" s="19" t="s">
        <v>87</v>
      </c>
      <c r="D48" s="387" t="s">
        <v>88</v>
      </c>
      <c r="E48" s="387" t="s">
        <v>236</v>
      </c>
      <c r="F48" s="386" t="s">
        <v>251</v>
      </c>
      <c r="G48" s="384">
        <f>IF(F48="Y", 'read first'!$D$23, 0)</f>
        <v>2.2000000000000002</v>
      </c>
      <c r="H48" s="378" t="s">
        <v>89</v>
      </c>
      <c r="I48" s="378"/>
    </row>
    <row r="49" spans="2:9" ht="45" x14ac:dyDescent="0.25">
      <c r="B49" s="382" t="s">
        <v>90</v>
      </c>
      <c r="C49" s="19" t="s">
        <v>91</v>
      </c>
      <c r="D49" s="387" t="s">
        <v>92</v>
      </c>
      <c r="E49" s="387" t="s">
        <v>237</v>
      </c>
      <c r="F49" s="386" t="s">
        <v>251</v>
      </c>
      <c r="G49" s="384">
        <f>IF(F49="Y", 'read first'!$D$23, 0)</f>
        <v>2.2000000000000002</v>
      </c>
      <c r="H49" s="378" t="s">
        <v>93</v>
      </c>
      <c r="I49" s="378"/>
    </row>
    <row r="50" spans="2:9" x14ac:dyDescent="0.25">
      <c r="B50" s="37"/>
      <c r="G50" s="384">
        <f>SUM(G42:G49)</f>
        <v>15.399999999999999</v>
      </c>
    </row>
    <row r="51" spans="2:9" x14ac:dyDescent="0.25">
      <c r="B51" s="37"/>
      <c r="G51" s="22">
        <f>G50/'read first'!$D$24</f>
        <v>0.77777777777777768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387" t="s">
        <v>97</v>
      </c>
      <c r="E55" s="75" t="s">
        <v>227</v>
      </c>
      <c r="F55" s="386" t="s">
        <v>251</v>
      </c>
      <c r="G55" s="384">
        <f>IF(F55="Y", 'read first'!$E$23, 0)</f>
        <v>2.5</v>
      </c>
      <c r="H55" s="383" t="s">
        <v>98</v>
      </c>
      <c r="I55" s="383"/>
    </row>
    <row r="56" spans="2:9" ht="38.1" customHeight="1" x14ac:dyDescent="0.25">
      <c r="B56" s="543"/>
      <c r="C56" s="19" t="s">
        <v>99</v>
      </c>
      <c r="D56" s="387" t="s">
        <v>100</v>
      </c>
      <c r="E56" s="75" t="s">
        <v>227</v>
      </c>
      <c r="F56" s="386" t="s">
        <v>251</v>
      </c>
      <c r="G56" s="384">
        <f>IF(F56="Y", 'read first'!$E$23, 0)</f>
        <v>2.5</v>
      </c>
      <c r="H56" s="383" t="s">
        <v>101</v>
      </c>
      <c r="I56" s="383"/>
    </row>
    <row r="57" spans="2:9" ht="51" customHeight="1" x14ac:dyDescent="0.25">
      <c r="B57" s="382" t="s">
        <v>102</v>
      </c>
      <c r="C57" s="19" t="s">
        <v>44</v>
      </c>
      <c r="D57" s="387" t="s">
        <v>103</v>
      </c>
      <c r="E57" s="75" t="s">
        <v>227</v>
      </c>
      <c r="F57" s="39" t="str">
        <f>F26</f>
        <v>Y</v>
      </c>
      <c r="G57" s="384">
        <f>IF(F57="Y", 'read first'!$E$23, 0)</f>
        <v>2.5</v>
      </c>
      <c r="H57" s="383" t="s">
        <v>207</v>
      </c>
      <c r="I57" s="383"/>
    </row>
    <row r="58" spans="2:9" ht="49.5" customHeight="1" x14ac:dyDescent="0.25">
      <c r="B58" s="382" t="s">
        <v>104</v>
      </c>
      <c r="C58" s="19" t="s">
        <v>96</v>
      </c>
      <c r="D58" s="387" t="s">
        <v>131</v>
      </c>
      <c r="E58" s="75" t="s">
        <v>230</v>
      </c>
      <c r="F58" s="39" t="s">
        <v>210</v>
      </c>
      <c r="G58" s="384">
        <f>G29+G30</f>
        <v>0</v>
      </c>
      <c r="H58" s="383" t="s">
        <v>208</v>
      </c>
      <c r="I58" s="383"/>
    </row>
    <row r="59" spans="2:9" ht="37.5" customHeight="1" x14ac:dyDescent="0.25">
      <c r="B59" s="543" t="s">
        <v>105</v>
      </c>
      <c r="C59" s="19" t="s">
        <v>72</v>
      </c>
      <c r="D59" s="387" t="s">
        <v>106</v>
      </c>
      <c r="E59" s="75" t="s">
        <v>227</v>
      </c>
      <c r="F59" s="386" t="s">
        <v>251</v>
      </c>
      <c r="G59" s="384">
        <f>IF(F59="Y", 'read first'!$E$23, 0)</f>
        <v>2.5</v>
      </c>
      <c r="H59" s="383" t="s">
        <v>132</v>
      </c>
      <c r="I59" s="383"/>
    </row>
    <row r="60" spans="2:9" ht="38.1" customHeight="1" x14ac:dyDescent="0.25">
      <c r="B60" s="543"/>
      <c r="C60" s="19" t="s">
        <v>99</v>
      </c>
      <c r="D60" s="387" t="s">
        <v>133</v>
      </c>
      <c r="E60" s="75" t="s">
        <v>238</v>
      </c>
      <c r="F60" s="386" t="s">
        <v>251</v>
      </c>
      <c r="G60" s="384">
        <f>IF(F60="Y", 'read first'!$E$23, 0)</f>
        <v>2.5</v>
      </c>
      <c r="H60" s="383" t="s">
        <v>134</v>
      </c>
      <c r="I60" s="383"/>
    </row>
    <row r="61" spans="2:9" ht="30" x14ac:dyDescent="0.25">
      <c r="B61" s="382" t="s">
        <v>107</v>
      </c>
      <c r="C61" s="19" t="s">
        <v>108</v>
      </c>
      <c r="D61" s="387" t="s">
        <v>185</v>
      </c>
      <c r="E61" s="75" t="s">
        <v>239</v>
      </c>
      <c r="F61" s="386" t="s">
        <v>251</v>
      </c>
      <c r="G61" s="384">
        <f>IF(F61="Y", 'read first'!$E$23, 0)</f>
        <v>2.5</v>
      </c>
      <c r="H61" s="383" t="s">
        <v>135</v>
      </c>
      <c r="I61" s="383"/>
    </row>
    <row r="62" spans="2:9" ht="38.1" customHeight="1" x14ac:dyDescent="0.25">
      <c r="B62" s="382" t="s">
        <v>109</v>
      </c>
      <c r="C62" s="19" t="s">
        <v>110</v>
      </c>
      <c r="D62" s="387" t="s">
        <v>111</v>
      </c>
      <c r="E62" s="75" t="s">
        <v>227</v>
      </c>
      <c r="F62" s="386" t="s">
        <v>251</v>
      </c>
      <c r="G62" s="384">
        <f>IF(F62="Y", 'read first'!$E$23, 0)</f>
        <v>2.5</v>
      </c>
      <c r="H62" s="383" t="s">
        <v>136</v>
      </c>
      <c r="I62" s="383"/>
    </row>
    <row r="63" spans="2:9" x14ac:dyDescent="0.25">
      <c r="G63" s="384">
        <f>SUM(G55:G62)</f>
        <v>17.5</v>
      </c>
    </row>
    <row r="64" spans="2:9" x14ac:dyDescent="0.25">
      <c r="G64" s="41">
        <f>G63/'read first'!$E$24</f>
        <v>0.875</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382" t="s">
        <v>121</v>
      </c>
      <c r="C68" s="19" t="s">
        <v>170</v>
      </c>
      <c r="D68" s="387" t="s">
        <v>171</v>
      </c>
      <c r="E68" s="387" t="s">
        <v>226</v>
      </c>
      <c r="F68" s="386" t="str">
        <f>F11</f>
        <v>N</v>
      </c>
      <c r="G68" s="384">
        <f>IF(F68="Y", 'read first'!$G$23, 0)</f>
        <v>0</v>
      </c>
      <c r="H68" s="382" t="s">
        <v>427</v>
      </c>
      <c r="I68" s="382"/>
    </row>
    <row r="69" spans="1:13" s="4" customFormat="1" ht="67.5" customHeight="1" x14ac:dyDescent="0.25">
      <c r="A69" s="3"/>
      <c r="B69" s="382" t="s">
        <v>122</v>
      </c>
      <c r="C69" s="19" t="s">
        <v>123</v>
      </c>
      <c r="D69" s="387" t="s">
        <v>124</v>
      </c>
      <c r="E69" s="387" t="s">
        <v>240</v>
      </c>
      <c r="F69" s="386" t="s">
        <v>250</v>
      </c>
      <c r="G69" s="384">
        <f>IF(F69="Y", 'read first'!$G$23, 0)</f>
        <v>0</v>
      </c>
      <c r="H69" s="382" t="s">
        <v>143</v>
      </c>
      <c r="I69" s="382"/>
      <c r="J69" s="59"/>
      <c r="K69" s="59"/>
      <c r="L69" s="59"/>
      <c r="M69" s="59"/>
    </row>
    <row r="70" spans="1:13" s="4" customFormat="1" ht="74.25" customHeight="1" x14ac:dyDescent="0.25">
      <c r="A70" s="3"/>
      <c r="B70" s="382" t="s">
        <v>125</v>
      </c>
      <c r="C70" s="19" t="s">
        <v>144</v>
      </c>
      <c r="D70" s="387" t="s">
        <v>126</v>
      </c>
      <c r="E70" s="387" t="s">
        <v>241</v>
      </c>
      <c r="F70" s="386" t="s">
        <v>251</v>
      </c>
      <c r="G70" s="384">
        <f>IF(F70="Y", 'read first'!$G$23, 0)</f>
        <v>2</v>
      </c>
      <c r="H70" s="382" t="s">
        <v>142</v>
      </c>
      <c r="I70" s="382"/>
      <c r="J70" s="59"/>
      <c r="K70" s="59"/>
      <c r="L70" s="59"/>
      <c r="M70" s="59"/>
    </row>
    <row r="71" spans="1:13" s="4" customFormat="1" ht="64.5" customHeight="1" x14ac:dyDescent="0.25">
      <c r="A71" s="3"/>
      <c r="B71" s="382" t="s">
        <v>127</v>
      </c>
      <c r="C71" s="19" t="s">
        <v>128</v>
      </c>
      <c r="D71" s="387" t="s">
        <v>129</v>
      </c>
      <c r="E71" s="387" t="s">
        <v>242</v>
      </c>
      <c r="F71" s="386" t="s">
        <v>251</v>
      </c>
      <c r="G71" s="384">
        <f>IF(F71="Y", 'read first'!$G$23, 0)</f>
        <v>2</v>
      </c>
      <c r="H71" s="382" t="s">
        <v>169</v>
      </c>
      <c r="I71" s="382"/>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384">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382" t="s">
        <v>187</v>
      </c>
      <c r="B79" s="382" t="s">
        <v>114</v>
      </c>
      <c r="C79" s="36" t="s">
        <v>145</v>
      </c>
      <c r="D79" s="387" t="s">
        <v>164</v>
      </c>
      <c r="E79" s="387" t="s">
        <v>244</v>
      </c>
      <c r="F79" s="386" t="s">
        <v>205</v>
      </c>
      <c r="G79" s="44">
        <f>IF(F79="Y", 'read first'!$F$23, 0)</f>
        <v>0</v>
      </c>
      <c r="H79" s="45" t="s">
        <v>146</v>
      </c>
    </row>
    <row r="80" spans="1:13" ht="45" x14ac:dyDescent="0.25">
      <c r="A80" s="379" t="s">
        <v>188</v>
      </c>
      <c r="B80" s="379" t="s">
        <v>115</v>
      </c>
      <c r="C80" s="36" t="s">
        <v>145</v>
      </c>
      <c r="D80" s="385" t="s">
        <v>116</v>
      </c>
      <c r="E80" s="385" t="s">
        <v>245</v>
      </c>
      <c r="F80" s="386" t="s">
        <v>205</v>
      </c>
      <c r="G80" s="44">
        <f>IF(F80="Y", 'read first'!$F$23, 0)</f>
        <v>0</v>
      </c>
      <c r="H80" s="47" t="s">
        <v>147</v>
      </c>
    </row>
    <row r="81" spans="1:8" x14ac:dyDescent="0.25">
      <c r="A81" s="555" t="s">
        <v>189</v>
      </c>
      <c r="B81" s="587" t="s">
        <v>117</v>
      </c>
      <c r="C81" s="48" t="s">
        <v>118</v>
      </c>
      <c r="D81" s="387" t="s">
        <v>51</v>
      </c>
      <c r="E81" s="387" t="s">
        <v>246</v>
      </c>
      <c r="F81" s="386" t="str">
        <f>F29</f>
        <v>N</v>
      </c>
      <c r="G81" s="44">
        <f>IF(F81="Y", 1, 0)</f>
        <v>0</v>
      </c>
      <c r="H81" s="551" t="s">
        <v>52</v>
      </c>
    </row>
    <row r="82" spans="1:8" x14ac:dyDescent="0.25">
      <c r="A82" s="586"/>
      <c r="B82" s="588"/>
      <c r="C82" s="48" t="s">
        <v>119</v>
      </c>
      <c r="D82" s="582" t="s">
        <v>53</v>
      </c>
      <c r="E82" s="590" t="s">
        <v>247</v>
      </c>
      <c r="F82" s="590" t="str">
        <f>F30</f>
        <v>N</v>
      </c>
      <c r="G82" s="593">
        <f t="shared" ref="G82:G83" si="0">IF(F82="Y", 1, 0)</f>
        <v>0</v>
      </c>
      <c r="H82" s="586"/>
    </row>
    <row r="83" spans="1:8" x14ac:dyDescent="0.25">
      <c r="A83" s="586"/>
      <c r="B83" s="589"/>
      <c r="C83" s="48" t="s">
        <v>130</v>
      </c>
      <c r="D83" s="552"/>
      <c r="E83" s="591"/>
      <c r="F83" s="592"/>
      <c r="G83" s="594">
        <f t="shared" si="0"/>
        <v>0</v>
      </c>
      <c r="H83" s="552"/>
    </row>
    <row r="84" spans="1:8" ht="58.5" customHeight="1" x14ac:dyDescent="0.25">
      <c r="A84" s="552"/>
      <c r="B84" s="382" t="s">
        <v>138</v>
      </c>
      <c r="C84" s="19" t="s">
        <v>148</v>
      </c>
      <c r="D84" s="387" t="s">
        <v>149</v>
      </c>
      <c r="E84" s="387" t="s">
        <v>248</v>
      </c>
      <c r="F84" s="386" t="s">
        <v>205</v>
      </c>
      <c r="G84" s="44">
        <f>IF(F84="Y", 'read first'!$F$23, 0)</f>
        <v>0</v>
      </c>
      <c r="H84" s="383" t="s">
        <v>150</v>
      </c>
    </row>
    <row r="85" spans="1:8" ht="60" x14ac:dyDescent="0.25">
      <c r="A85" s="379" t="s">
        <v>190</v>
      </c>
      <c r="B85" s="49" t="s">
        <v>151</v>
      </c>
      <c r="C85" s="378" t="s">
        <v>152</v>
      </c>
      <c r="D85" s="20" t="s">
        <v>162</v>
      </c>
      <c r="E85" s="20" t="s">
        <v>227</v>
      </c>
      <c r="F85" s="35" t="s">
        <v>205</v>
      </c>
      <c r="G85" s="44">
        <f>IF(F85="Y", 'read first'!$F$23, 0)</f>
        <v>0</v>
      </c>
      <c r="H85" s="20" t="s">
        <v>153</v>
      </c>
    </row>
    <row r="86" spans="1:8" ht="45" x14ac:dyDescent="0.25">
      <c r="A86" s="382" t="s">
        <v>191</v>
      </c>
      <c r="B86" s="382" t="s">
        <v>154</v>
      </c>
      <c r="C86" s="382" t="s">
        <v>155</v>
      </c>
      <c r="D86" s="20" t="s">
        <v>163</v>
      </c>
      <c r="E86" s="20" t="s">
        <v>227</v>
      </c>
      <c r="F86" s="35" t="s">
        <v>205</v>
      </c>
      <c r="G86" s="44">
        <f>IF(F86="Y", 'read first'!$F$23, 0)</f>
        <v>0</v>
      </c>
      <c r="H86" s="20" t="s">
        <v>156</v>
      </c>
    </row>
    <row r="87" spans="1:8" ht="47.25" customHeight="1" x14ac:dyDescent="0.25">
      <c r="A87" s="587" t="s">
        <v>192</v>
      </c>
      <c r="B87" s="554" t="s">
        <v>22</v>
      </c>
      <c r="C87" s="19" t="s">
        <v>23</v>
      </c>
      <c r="D87" s="387" t="s">
        <v>24</v>
      </c>
      <c r="E87" s="387" t="s">
        <v>226</v>
      </c>
      <c r="F87" s="386" t="str">
        <f>F11</f>
        <v>N</v>
      </c>
      <c r="G87" s="384">
        <f>IF(F87="Y", 'read first'!$F$23, 0)</f>
        <v>0</v>
      </c>
      <c r="H87" s="378" t="s">
        <v>25</v>
      </c>
    </row>
    <row r="88" spans="1:8" ht="67.5" customHeight="1" x14ac:dyDescent="0.25">
      <c r="A88" s="595"/>
      <c r="B88" s="554"/>
      <c r="C88" s="378" t="s">
        <v>26</v>
      </c>
      <c r="D88" s="20" t="s">
        <v>27</v>
      </c>
      <c r="E88" s="20" t="s">
        <v>227</v>
      </c>
      <c r="F88" s="35" t="s">
        <v>205</v>
      </c>
      <c r="G88" s="44">
        <f>IF(F88="Y", 'read first'!$F$23, 0)</f>
        <v>0</v>
      </c>
      <c r="H88" s="20" t="s">
        <v>157</v>
      </c>
    </row>
    <row r="89" spans="1:8" ht="38.25" customHeight="1" x14ac:dyDescent="0.25">
      <c r="A89" s="555" t="s">
        <v>193</v>
      </c>
      <c r="B89" s="555" t="s">
        <v>65</v>
      </c>
      <c r="C89" s="19" t="s">
        <v>66</v>
      </c>
      <c r="D89" s="387" t="s">
        <v>67</v>
      </c>
      <c r="E89" s="387" t="s">
        <v>235</v>
      </c>
      <c r="F89" s="386" t="str">
        <f>F42</f>
        <v>N</v>
      </c>
      <c r="G89" s="44">
        <f>IF(F89="Y", 'read first'!$F$23, 0)</f>
        <v>0</v>
      </c>
      <c r="H89" s="378" t="s">
        <v>68</v>
      </c>
    </row>
    <row r="90" spans="1:8" ht="30" x14ac:dyDescent="0.25">
      <c r="A90" s="586"/>
      <c r="B90" s="549"/>
      <c r="C90" s="19" t="s">
        <v>69</v>
      </c>
      <c r="D90" s="385" t="s">
        <v>70</v>
      </c>
      <c r="E90" s="74" t="s">
        <v>227</v>
      </c>
      <c r="F90" s="386" t="str">
        <f>F43</f>
        <v>Y</v>
      </c>
      <c r="G90" s="44">
        <f>IF(F90="Y", 'read first'!$F$23, 0)</f>
        <v>2</v>
      </c>
      <c r="H90" s="378" t="s">
        <v>71</v>
      </c>
    </row>
    <row r="91" spans="1:8" ht="36.75" customHeight="1" x14ac:dyDescent="0.25">
      <c r="A91" s="586"/>
      <c r="B91" s="550"/>
      <c r="C91" s="19" t="s">
        <v>72</v>
      </c>
      <c r="D91" s="387" t="s">
        <v>73</v>
      </c>
      <c r="E91" s="387" t="s">
        <v>227</v>
      </c>
      <c r="F91" s="386" t="str">
        <f>F60</f>
        <v>Y</v>
      </c>
      <c r="G91" s="44">
        <f>IF(F91="Y", 'read first'!$F$23, 0)</f>
        <v>2</v>
      </c>
      <c r="H91" s="378" t="s">
        <v>74</v>
      </c>
    </row>
    <row r="92" spans="1:8" ht="28.5" customHeight="1" x14ac:dyDescent="0.25">
      <c r="A92" s="596" t="s">
        <v>194</v>
      </c>
      <c r="B92" s="551" t="s">
        <v>6</v>
      </c>
      <c r="C92" s="553" t="s">
        <v>7</v>
      </c>
      <c r="D92" s="387" t="s">
        <v>173</v>
      </c>
      <c r="E92" s="387" t="s">
        <v>220</v>
      </c>
      <c r="F92" s="386" t="str">
        <f>F5</f>
        <v>Y</v>
      </c>
      <c r="G92" s="44">
        <f>IF(F92="Y", 'read first'!$F$23, 0)</f>
        <v>2</v>
      </c>
      <c r="H92" s="378" t="s">
        <v>8</v>
      </c>
    </row>
    <row r="93" spans="1:8" ht="30" x14ac:dyDescent="0.25">
      <c r="A93" s="597"/>
      <c r="B93" s="552"/>
      <c r="C93" s="548"/>
      <c r="D93" s="387" t="s">
        <v>179</v>
      </c>
      <c r="E93" s="387" t="s">
        <v>221</v>
      </c>
      <c r="F93" s="386" t="str">
        <f>F6</f>
        <v>Y</v>
      </c>
      <c r="G93" s="44">
        <f>IF(F93="Y", 'read first'!$F$23, 0)</f>
        <v>2</v>
      </c>
      <c r="H93" s="378" t="s">
        <v>9</v>
      </c>
    </row>
    <row r="94" spans="1:8" ht="30" x14ac:dyDescent="0.25">
      <c r="A94" s="597"/>
      <c r="B94" s="378" t="s">
        <v>10</v>
      </c>
      <c r="C94" s="19" t="s">
        <v>11</v>
      </c>
      <c r="D94" s="387" t="s">
        <v>12</v>
      </c>
      <c r="E94" s="387" t="s">
        <v>222</v>
      </c>
      <c r="F94" s="386" t="str">
        <f>F7</f>
        <v>N</v>
      </c>
      <c r="G94" s="44">
        <f>IF(F94="Y", 'read first'!$F$23, 0)</f>
        <v>0</v>
      </c>
      <c r="H94" s="378" t="s">
        <v>13</v>
      </c>
    </row>
    <row r="95" spans="1:8" ht="45" x14ac:dyDescent="0.25">
      <c r="A95" s="597"/>
      <c r="B95" s="378" t="s">
        <v>19</v>
      </c>
      <c r="C95" s="19" t="s">
        <v>20</v>
      </c>
      <c r="D95" s="387" t="s">
        <v>415</v>
      </c>
      <c r="E95" s="387" t="s">
        <v>225</v>
      </c>
      <c r="F95" s="386" t="str">
        <f>F10</f>
        <v>Y</v>
      </c>
      <c r="G95" s="44">
        <f>IF(F95="Y", 'read first'!$F$23, 0)</f>
        <v>2</v>
      </c>
      <c r="H95" s="378" t="s">
        <v>21</v>
      </c>
    </row>
    <row r="96" spans="1:8" ht="30" x14ac:dyDescent="0.25">
      <c r="A96" s="597"/>
      <c r="B96" s="554" t="s">
        <v>22</v>
      </c>
      <c r="C96" s="19" t="s">
        <v>23</v>
      </c>
      <c r="D96" s="387" t="s">
        <v>24</v>
      </c>
      <c r="E96" s="387" t="s">
        <v>226</v>
      </c>
      <c r="F96" s="386" t="str">
        <f>F11</f>
        <v>N</v>
      </c>
      <c r="G96" s="44">
        <f>IF(F96="Y", 'read first'!$F$23, 0)</f>
        <v>0</v>
      </c>
      <c r="H96" s="378" t="s">
        <v>25</v>
      </c>
    </row>
    <row r="97" spans="1:8" ht="34.5" customHeight="1" x14ac:dyDescent="0.25">
      <c r="A97" s="598"/>
      <c r="B97" s="554"/>
      <c r="C97" s="378" t="s">
        <v>26</v>
      </c>
      <c r="D97" s="20" t="s">
        <v>27</v>
      </c>
      <c r="E97" s="20" t="s">
        <v>227</v>
      </c>
      <c r="F97" s="35" t="s">
        <v>205</v>
      </c>
      <c r="G97" s="44">
        <f>IF(F97="Y", 'read first'!$F$23, 0)</f>
        <v>0</v>
      </c>
      <c r="H97" s="20" t="s">
        <v>174</v>
      </c>
    </row>
    <row r="98" spans="1:8" ht="33.75" customHeight="1" x14ac:dyDescent="0.25">
      <c r="A98" s="378" t="s">
        <v>195</v>
      </c>
      <c r="B98" s="378" t="s">
        <v>158</v>
      </c>
      <c r="C98" s="378" t="s">
        <v>159</v>
      </c>
      <c r="D98" s="387" t="s">
        <v>160</v>
      </c>
      <c r="E98" s="75" t="s">
        <v>227</v>
      </c>
      <c r="F98" s="386" t="s">
        <v>205</v>
      </c>
      <c r="G98" s="44">
        <f>IF(F98="Y", 'read first'!$F$23, 0)</f>
        <v>0</v>
      </c>
      <c r="H98" s="383" t="s">
        <v>161</v>
      </c>
    </row>
    <row r="99" spans="1:8" x14ac:dyDescent="0.25">
      <c r="G99" s="44">
        <f>SUM(G79:G98)</f>
        <v>10</v>
      </c>
    </row>
    <row r="100" spans="1:8" x14ac:dyDescent="0.25">
      <c r="G100" s="22" t="s">
        <v>227</v>
      </c>
    </row>
  </sheetData>
  <mergeCells count="58">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1E42F268-72D2-41B4-9A49-480E5C4DF41A}">
      <formula1>"-,H, M, L, NEG"</formula1>
    </dataValidation>
    <dataValidation type="list" allowBlank="1" showInputMessage="1" showErrorMessage="1" sqref="F5:F13 F25:F26 F42:F49 F79:F81 F84:F95 F29:F30 F32:F36 F19:F22 F55:F56 F59:F62 F68:F73 F97:F98" xr:uid="{6CDCDDBF-3441-4D4C-A6F8-1DBCDE92C342}">
      <formula1>"-,Y,N"</formula1>
    </dataValidation>
    <dataValidation type="list" allowBlank="1" showInputMessage="1" showErrorMessage="1" sqref="H23" xr:uid="{EF0CC3E3-F854-41A9-80CB-9E9F28B2AE89}">
      <formula1>"[Choose from list], Regional Boulevard, Community Boulevard, Regional Street, Community Street, Industrial Street, Regional Trail, Greenway"</formula1>
    </dataValidation>
  </dataValidations>
  <hyperlinks>
    <hyperlink ref="C5:C6" r:id="rId1" display="Equity Focus Area map layer" xr:uid="{5900FB3A-1C5A-4348-999B-0F8BEEDF47F8}"/>
    <hyperlink ref="C7" r:id="rId2" display="Economic Value Atlas walkability and Community Service accessibility score" xr:uid="{4EDD139B-ED7A-4843-BD5A-1D39F6C55680}"/>
    <hyperlink ref="C8" r:id="rId3" display="Regional Barometer: Life expectancy at birth layer" xr:uid="{BF8F3B2C-5295-4CA2-A490-E1D8FFED46E1}"/>
    <hyperlink ref="C10" r:id="rId4" display="Economic Value Atlas: Job access layers (for both low and middle/high wage jobs)" xr:uid="{8DFF538C-5DA8-4704-910E-370A299A70D8}"/>
    <hyperlink ref="C11" r:id="rId5" display="·         Regional Investment Measure project list" xr:uid="{CD77064A-7ED5-4428-98EE-A7A0B69E4911}"/>
    <hyperlink ref="C19" r:id="rId6" display="HCC network map" xr:uid="{2E311817-10C3-4556-91B3-35AF4F12DCF8}"/>
    <hyperlink ref="C23" r:id="rId7" display="Regional Trails and Greenways network" xr:uid="{1B612C80-7CB7-40F6-8832-EE90F5F7810C}"/>
    <hyperlink ref="C29" r:id="rId8" display="·         Regional Bike Network Map" xr:uid="{61FF48EF-F73A-4DF0-A155-9F0F40665525}"/>
    <hyperlink ref="C26" r:id="rId9" display="·         Livable Streets design guide" xr:uid="{4E811DD4-6646-494A-941F-66FF272D4B03}"/>
    <hyperlink ref="C32" r:id="rId10" display="·         Economic Value Atlas Mobility map layer" xr:uid="{59B0C3FC-0B32-4A08-915D-4667304CA944}"/>
    <hyperlink ref="C36" r:id="rId11" display="Safe Routes to School Regional Framework school map" xr:uid="{7BBC616A-0C57-49FE-9F11-442931FEA768}"/>
    <hyperlink ref="C45" r:id="rId12" xr:uid="{50E768F9-F72B-4AE3-AF31-BF5901FF0B60}"/>
    <hyperlink ref="C47" r:id="rId13" xr:uid="{0E6ECE2C-AA30-4BCA-BC3B-89F1D0264507}"/>
    <hyperlink ref="C48" r:id="rId14" xr:uid="{235513B2-82B4-4B25-BF2D-B013B3488EBA}"/>
    <hyperlink ref="C49" r:id="rId15" xr:uid="{1C3CD2A1-C5F2-4959-A13C-7FC8FED33F10}"/>
    <hyperlink ref="C55" r:id="rId16" xr:uid="{663AB98D-C65A-4706-A19A-8DC375A4DA68}"/>
    <hyperlink ref="C58" r:id="rId17" xr:uid="{5D01DCBD-9637-4BCB-BA2F-A76619B5FB04}"/>
    <hyperlink ref="C56" r:id="rId18" display="Congestion Management Process network" xr:uid="{A10DC24A-8FCA-47EC-AF19-0236727F0473}"/>
    <hyperlink ref="C60" r:id="rId19" display="Congestion Management Process network map" xr:uid="{E6A05102-D19F-4D0E-89E0-A6FF1F73458F}"/>
    <hyperlink ref="C62" r:id="rId20" xr:uid="{4AAEE349-A999-4579-BC5B-044A5CF8203D}"/>
    <hyperlink ref="C61" r:id="rId21" xr:uid="{6528116B-7D6A-4D76-8233-49B2F668D33E}"/>
    <hyperlink ref="C44" r:id="rId22" xr:uid="{4E68A458-D858-45E7-88B2-D9955BF5276A}"/>
    <hyperlink ref="C42" r:id="rId23" location="/" display="TriMet Prioritzed Access to Transit map" xr:uid="{BE07C450-3A81-4A1E-838C-9E7DE3708FCD}"/>
    <hyperlink ref="C43" r:id="rId24" xr:uid="{87F6DCBD-377C-47E9-9189-F83D0D818F0F}"/>
    <hyperlink ref="C9" r:id="rId25" display="Regional Barometer: Diesel particulate matter concentration layer" xr:uid="{58E7EC94-4B0C-4687-83CE-71BFD168AADF}"/>
    <hyperlink ref="C21" r:id="rId26" display="https://tooledesign.maps.arcgis.com/apps/MapSeries/index.html?appid=69225c1c028c440bbcef6ca40365f854" xr:uid="{740FD4B1-A1C4-4395-A47C-B3F4E4681EBA}"/>
    <hyperlink ref="C13" r:id="rId27" xr:uid="{709008C0-E1DF-489C-BD39-911DDBDC094E}"/>
    <hyperlink ref="C30" r:id="rId28" xr:uid="{0AFC04EC-1FFE-4510-8260-88610D9438D7}"/>
    <hyperlink ref="C31" r:id="rId29" xr:uid="{C2BC4E89-DD53-4CA5-A880-4A491778041E}"/>
    <hyperlink ref="C57" r:id="rId30" display="·         Livable Streets design guide" xr:uid="{6625701A-BA89-4077-ABE2-124A33EEB779}"/>
    <hyperlink ref="C59" r:id="rId31" xr:uid="{BB0CC624-537D-4D04-8C0F-047F81D90CC6}"/>
    <hyperlink ref="C72" r:id="rId32" xr:uid="{6F0389D2-AA4C-4EB9-B322-B2A8112A9871}"/>
    <hyperlink ref="C73" r:id="rId33" display="FHWA: Intermodal connector list" xr:uid="{C1A4B306-1503-4FF5-ABF7-A000E49D4B95}"/>
    <hyperlink ref="C71" r:id="rId34" xr:uid="{192CD0D4-F822-445B-819E-0704485DA0D8}"/>
    <hyperlink ref="C70" r:id="rId35" xr:uid="{FAB6D9E5-F08D-4CA6-B3A0-75444D441DB5}"/>
    <hyperlink ref="C69" r:id="rId36" xr:uid="{54606E26-37B8-42CF-BCE3-0A4DABA470F4}"/>
    <hyperlink ref="C81" r:id="rId37" display="·         Regional Bike Network Map" xr:uid="{E3908F3C-C7EB-43D2-A9E4-FD1199104790}"/>
    <hyperlink ref="C82" r:id="rId38" xr:uid="{6DAAAED0-196C-4CFA-A925-F8D30B1F9E43}"/>
    <hyperlink ref="C83" r:id="rId39" xr:uid="{C0BB182C-A26E-4184-9833-4B92916992D9}"/>
    <hyperlink ref="C92:C93" r:id="rId40" display="Equity Focus Area map layer" xr:uid="{29E0CE77-D94D-460C-9C8F-7EB5C6B367BB}"/>
    <hyperlink ref="C94" r:id="rId41" display="Economic Value Atlas walkability and Community Service accessibility score" xr:uid="{19995D2F-A5A2-4E79-BA89-B544575EBEBE}"/>
    <hyperlink ref="C95" r:id="rId42" display="Economic Value Atlas: Job access layers (for both low and middle/high wage jobs)" xr:uid="{08F78E45-3705-4C68-B1AF-2D4C22C54C06}"/>
    <hyperlink ref="C96" r:id="rId43" display="·         Regional Investment Measure project list" xr:uid="{C4B8CB9B-E1F1-4630-AF48-4486FA5521BD}"/>
    <hyperlink ref="C91" r:id="rId44" xr:uid="{A0CEF4B7-AF12-4976-BAEC-A7F956FE9130}"/>
    <hyperlink ref="C89" r:id="rId45" location="/" display="TriMet Prioritzed Access to Transit map" xr:uid="{A1CA85B4-2676-40EC-8EF6-3509F8ABF8DD}"/>
    <hyperlink ref="C90" r:id="rId46" xr:uid="{D8FA1AF0-A504-4543-9746-CB5FE53491D1}"/>
    <hyperlink ref="C87" r:id="rId47" display="·         Regional Investment Measure project list" xr:uid="{BC3176C0-6C43-4538-BEA6-2F2D6E81F027}"/>
    <hyperlink ref="C84" r:id="rId48" display="Bond trail acquisition prioritization tool " xr:uid="{2BEDF610-16B3-4A2C-9344-415844296073}"/>
    <hyperlink ref="C68" r:id="rId49" display="On Regional Investment Measure project list " xr:uid="{B69E5BC3-E0CB-4749-AFA0-748207A56920}"/>
    <hyperlink ref="C20" r:id="rId50" xr:uid="{89CD737F-8DFC-4D59-A329-667A1776CED1}"/>
  </hyperlinks>
  <pageMargins left="0.7" right="0.7" top="0.75" bottom="0.75" header="0.3" footer="0.3"/>
  <pageSetup orientation="portrait" r:id="rId51"/>
  <legacyDrawing r:id="rId5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0FAF1-2E61-43F7-91BE-F1B56975A6C3}">
  <dimension ref="A1:O153"/>
  <sheetViews>
    <sheetView topLeftCell="A136" workbookViewId="0">
      <selection activeCell="C153" sqref="C153"/>
    </sheetView>
  </sheetViews>
  <sheetFormatPr defaultColWidth="9" defaultRowHeight="12.75" x14ac:dyDescent="0.2"/>
  <cols>
    <col min="1" max="1" width="45.5" style="60" customWidth="1"/>
    <col min="2" max="3" width="4.625" style="88" customWidth="1"/>
    <col min="4" max="13" width="4.625" style="211" customWidth="1"/>
    <col min="14" max="16384" width="9" style="60"/>
  </cols>
  <sheetData>
    <row r="1" spans="1:13" s="86" customFormat="1" ht="25.5" customHeight="1" thickBot="1" x14ac:dyDescent="0.3">
      <c r="A1" s="85" t="s">
        <v>483</v>
      </c>
      <c r="B1" s="638" t="s">
        <v>253</v>
      </c>
      <c r="C1" s="638"/>
      <c r="D1" s="617" t="s">
        <v>254</v>
      </c>
      <c r="E1" s="617"/>
      <c r="F1" s="618" t="s">
        <v>255</v>
      </c>
      <c r="G1" s="618"/>
      <c r="H1" s="628" t="s">
        <v>256</v>
      </c>
      <c r="I1" s="628"/>
      <c r="J1" s="619" t="s">
        <v>257</v>
      </c>
      <c r="K1" s="620"/>
      <c r="L1" s="614" t="s">
        <v>258</v>
      </c>
      <c r="M1" s="615"/>
    </row>
    <row r="2" spans="1:13" ht="13.5" thickBot="1" x14ac:dyDescent="0.25">
      <c r="A2" s="87" t="s">
        <v>259</v>
      </c>
    </row>
    <row r="3" spans="1:13" x14ac:dyDescent="0.2">
      <c r="A3" s="90" t="s">
        <v>260</v>
      </c>
      <c r="B3" s="276"/>
      <c r="C3" s="91"/>
      <c r="D3" s="214"/>
      <c r="E3" s="213"/>
      <c r="F3" s="215"/>
      <c r="G3" s="213"/>
      <c r="H3" s="216"/>
      <c r="I3" s="213"/>
      <c r="J3" s="217"/>
      <c r="K3" s="218"/>
    </row>
    <row r="4" spans="1:13" x14ac:dyDescent="0.2">
      <c r="A4" s="95" t="s">
        <v>261</v>
      </c>
      <c r="B4" s="279" t="s">
        <v>205</v>
      </c>
      <c r="C4" s="96">
        <f>IF(B4="Y", 2, 0)</f>
        <v>0</v>
      </c>
      <c r="D4" s="221" t="s">
        <v>205</v>
      </c>
      <c r="E4" s="220">
        <f t="shared" ref="E4:E5" si="0">IF(D4="Y", 2, 0)</f>
        <v>0</v>
      </c>
      <c r="F4" s="222" t="s">
        <v>205</v>
      </c>
      <c r="G4" s="220">
        <f t="shared" ref="G4:G7" si="1">IF(F4="Y", 1, 0)</f>
        <v>0</v>
      </c>
      <c r="H4" s="223" t="s">
        <v>205</v>
      </c>
      <c r="I4" s="220">
        <f t="shared" ref="I4:I5" si="2">IF(H4="Y", 1, 0)</f>
        <v>0</v>
      </c>
      <c r="J4" s="224" t="s">
        <v>205</v>
      </c>
      <c r="K4" s="225">
        <f>IF(J4="Y", -1, 0)</f>
        <v>0</v>
      </c>
    </row>
    <row r="5" spans="1:13" x14ac:dyDescent="0.2">
      <c r="A5" s="95" t="s">
        <v>262</v>
      </c>
      <c r="B5" s="279" t="s">
        <v>205</v>
      </c>
      <c r="C5" s="96">
        <f>IF(B5="Y", 1, 0)</f>
        <v>0</v>
      </c>
      <c r="D5" s="221" t="s">
        <v>205</v>
      </c>
      <c r="E5" s="220">
        <f t="shared" si="0"/>
        <v>0</v>
      </c>
      <c r="F5" s="222" t="s">
        <v>205</v>
      </c>
      <c r="G5" s="220">
        <f t="shared" si="1"/>
        <v>0</v>
      </c>
      <c r="H5" s="223" t="s">
        <v>205</v>
      </c>
      <c r="I5" s="220">
        <f t="shared" si="2"/>
        <v>0</v>
      </c>
      <c r="J5" s="224" t="s">
        <v>205</v>
      </c>
      <c r="K5" s="225">
        <f>IF(J5="Y", -1, 0)</f>
        <v>0</v>
      </c>
    </row>
    <row r="6" spans="1:13" x14ac:dyDescent="0.2">
      <c r="A6" s="100" t="s">
        <v>403</v>
      </c>
      <c r="B6" s="279"/>
      <c r="C6" s="96"/>
      <c r="D6" s="221"/>
      <c r="E6" s="220"/>
      <c r="F6" s="222"/>
      <c r="G6" s="220"/>
      <c r="H6" s="223"/>
      <c r="I6" s="220"/>
      <c r="J6" s="224"/>
      <c r="K6" s="225"/>
    </row>
    <row r="7" spans="1:13" x14ac:dyDescent="0.2">
      <c r="A7" s="101" t="s">
        <v>263</v>
      </c>
      <c r="B7" s="279" t="s">
        <v>205</v>
      </c>
      <c r="C7" s="96">
        <f>IF(B7="Y", -1, 0)</f>
        <v>0</v>
      </c>
      <c r="D7" s="221" t="s">
        <v>205</v>
      </c>
      <c r="E7" s="220">
        <f>IF(D7="Y", -1, 0)</f>
        <v>0</v>
      </c>
      <c r="F7" s="222" t="s">
        <v>205</v>
      </c>
      <c r="G7" s="220">
        <f t="shared" si="1"/>
        <v>0</v>
      </c>
      <c r="H7" s="223" t="s">
        <v>205</v>
      </c>
      <c r="I7" s="220">
        <f t="shared" ref="I7" si="3">IF(H7="Y", 2, 0)</f>
        <v>0</v>
      </c>
      <c r="J7" s="224" t="s">
        <v>205</v>
      </c>
      <c r="K7" s="225">
        <f>IF(J7="Y", 2, 0)</f>
        <v>0</v>
      </c>
    </row>
    <row r="8" spans="1:13" x14ac:dyDescent="0.2">
      <c r="A8" s="101" t="s">
        <v>264</v>
      </c>
      <c r="B8" s="279" t="s">
        <v>205</v>
      </c>
      <c r="C8" s="96">
        <f t="shared" ref="C8:K9" si="4">IF(B8="Y", 1, 0)</f>
        <v>0</v>
      </c>
      <c r="D8" s="221" t="s">
        <v>205</v>
      </c>
      <c r="E8" s="220">
        <f t="shared" si="4"/>
        <v>0</v>
      </c>
      <c r="F8" s="222" t="s">
        <v>205</v>
      </c>
      <c r="G8" s="220">
        <f t="shared" si="4"/>
        <v>0</v>
      </c>
      <c r="H8" s="223" t="s">
        <v>205</v>
      </c>
      <c r="I8" s="220">
        <f t="shared" si="4"/>
        <v>0</v>
      </c>
      <c r="J8" s="224" t="s">
        <v>205</v>
      </c>
      <c r="K8" s="225">
        <f t="shared" si="4"/>
        <v>0</v>
      </c>
    </row>
    <row r="9" spans="1:13" x14ac:dyDescent="0.2">
      <c r="A9" s="101" t="s">
        <v>265</v>
      </c>
      <c r="B9" s="279" t="s">
        <v>205</v>
      </c>
      <c r="C9" s="96">
        <f t="shared" ref="C9" si="5">IF(B9="Y", 2, 0)</f>
        <v>0</v>
      </c>
      <c r="D9" s="221" t="s">
        <v>205</v>
      </c>
      <c r="E9" s="220">
        <f t="shared" ref="E9" si="6">IF(D9="Y", 2, 0)</f>
        <v>0</v>
      </c>
      <c r="F9" s="222" t="s">
        <v>205</v>
      </c>
      <c r="G9" s="220">
        <f t="shared" si="4"/>
        <v>0</v>
      </c>
      <c r="H9" s="223" t="s">
        <v>205</v>
      </c>
      <c r="I9" s="220">
        <f t="shared" si="4"/>
        <v>0</v>
      </c>
      <c r="J9" s="224" t="s">
        <v>205</v>
      </c>
      <c r="K9" s="225">
        <f t="shared" si="4"/>
        <v>0</v>
      </c>
    </row>
    <row r="10" spans="1:13" x14ac:dyDescent="0.2">
      <c r="A10" s="102" t="s">
        <v>266</v>
      </c>
      <c r="B10" s="279" t="s">
        <v>251</v>
      </c>
      <c r="C10" s="96">
        <f>IF(B10="Y", 1, 0)</f>
        <v>1</v>
      </c>
      <c r="D10" s="221" t="s">
        <v>205</v>
      </c>
      <c r="E10" s="220">
        <f>IF(D10="Y", 1, 0)</f>
        <v>0</v>
      </c>
      <c r="F10" s="222" t="s">
        <v>205</v>
      </c>
      <c r="G10" s="220">
        <f>IF(F10="Y", 1, 0)</f>
        <v>0</v>
      </c>
      <c r="H10" s="223" t="s">
        <v>205</v>
      </c>
      <c r="I10" s="220">
        <f>IF(H10="Y", 1, 0)</f>
        <v>0</v>
      </c>
      <c r="J10" s="224" t="s">
        <v>205</v>
      </c>
      <c r="K10" s="225">
        <f>IF(J10="Y", 1, 0)</f>
        <v>0</v>
      </c>
    </row>
    <row r="11" spans="1:13" x14ac:dyDescent="0.2">
      <c r="A11" s="100" t="s">
        <v>404</v>
      </c>
      <c r="B11" s="279"/>
      <c r="C11" s="96"/>
      <c r="D11" s="221"/>
      <c r="E11" s="220"/>
      <c r="F11" s="222"/>
      <c r="G11" s="220"/>
      <c r="H11" s="223"/>
      <c r="I11" s="220"/>
      <c r="J11" s="224"/>
      <c r="K11" s="225"/>
    </row>
    <row r="12" spans="1:13" x14ac:dyDescent="0.2">
      <c r="A12" s="101" t="s">
        <v>267</v>
      </c>
      <c r="B12" s="279" t="s">
        <v>205</v>
      </c>
      <c r="C12" s="96">
        <f>IF(B12="Y", -1, 0)</f>
        <v>0</v>
      </c>
      <c r="D12" s="221" t="s">
        <v>205</v>
      </c>
      <c r="E12" s="220">
        <f>IF(D12="Y", -1, 0)</f>
        <v>0</v>
      </c>
      <c r="F12" s="222" t="s">
        <v>205</v>
      </c>
      <c r="G12" s="220">
        <f>IF(F12="Y", -1, 0)</f>
        <v>0</v>
      </c>
      <c r="H12" s="223" t="s">
        <v>205</v>
      </c>
      <c r="I12" s="220">
        <f>IF(H12="Y", -1, 0)</f>
        <v>0</v>
      </c>
      <c r="J12" s="224" t="s">
        <v>205</v>
      </c>
      <c r="K12" s="225">
        <f>IF(J12="Y", 1, 0)</f>
        <v>0</v>
      </c>
    </row>
    <row r="13" spans="1:13" ht="13.5" thickBot="1" x14ac:dyDescent="0.25">
      <c r="A13" s="103" t="s">
        <v>268</v>
      </c>
      <c r="B13" s="282" t="s">
        <v>205</v>
      </c>
      <c r="C13" s="104">
        <f t="shared" ref="C13" si="7">IF(B13="Y", 2, 0)</f>
        <v>0</v>
      </c>
      <c r="D13" s="228" t="s">
        <v>205</v>
      </c>
      <c r="E13" s="227">
        <f t="shared" ref="E13" si="8">IF(D13="Y", 2, 0)</f>
        <v>0</v>
      </c>
      <c r="F13" s="229" t="s">
        <v>205</v>
      </c>
      <c r="G13" s="227">
        <f t="shared" ref="G13" si="9">IF(F13="Y", 2, 0)</f>
        <v>0</v>
      </c>
      <c r="H13" s="230" t="s">
        <v>205</v>
      </c>
      <c r="I13" s="227">
        <f t="shared" ref="I13" si="10">IF(H13="Y", 2, 0)</f>
        <v>0</v>
      </c>
      <c r="J13" s="231" t="s">
        <v>205</v>
      </c>
      <c r="K13" s="232">
        <f t="shared" ref="K13" si="11">IF(J13="Y", 2, 0)</f>
        <v>0</v>
      </c>
    </row>
    <row r="14" spans="1:13" ht="13.5" thickBot="1" x14ac:dyDescent="0.25">
      <c r="A14" s="87" t="s">
        <v>269</v>
      </c>
    </row>
    <row r="15" spans="1:13" x14ac:dyDescent="0.2">
      <c r="A15" s="90" t="s">
        <v>270</v>
      </c>
      <c r="B15" s="276" t="s">
        <v>205</v>
      </c>
      <c r="C15" s="91">
        <f>IF(B15="Y", -1, 0)</f>
        <v>0</v>
      </c>
      <c r="D15" s="214" t="s">
        <v>205</v>
      </c>
      <c r="E15" s="213">
        <f>IF(D15="Y", -1, 0)</f>
        <v>0</v>
      </c>
      <c r="F15" s="215" t="s">
        <v>205</v>
      </c>
      <c r="G15" s="213">
        <f>IF(F15="Y", -1, 0)</f>
        <v>0</v>
      </c>
      <c r="H15" s="216" t="s">
        <v>205</v>
      </c>
      <c r="I15" s="213">
        <f>IF(H15="Y", -1, 0)</f>
        <v>0</v>
      </c>
      <c r="J15" s="217" t="s">
        <v>205</v>
      </c>
      <c r="K15" s="218">
        <f>IF(J15="Y", -1, 0)</f>
        <v>0</v>
      </c>
    </row>
    <row r="16" spans="1:13" x14ac:dyDescent="0.2">
      <c r="A16" s="100" t="s">
        <v>271</v>
      </c>
      <c r="B16" s="279" t="s">
        <v>251</v>
      </c>
      <c r="C16" s="96">
        <f>IF(B16="Y", 2, 0)</f>
        <v>2</v>
      </c>
      <c r="D16" s="221" t="s">
        <v>205</v>
      </c>
      <c r="E16" s="220">
        <f>IF(D16="Y", 2, 0)</f>
        <v>0</v>
      </c>
      <c r="F16" s="222" t="s">
        <v>205</v>
      </c>
      <c r="G16" s="220">
        <f>IF(F16="Y", 2, 0)</f>
        <v>0</v>
      </c>
      <c r="H16" s="223" t="s">
        <v>205</v>
      </c>
      <c r="I16" s="220">
        <f>IF(H16="Y", 2, 0)</f>
        <v>0</v>
      </c>
      <c r="J16" s="224" t="s">
        <v>205</v>
      </c>
      <c r="K16" s="225">
        <f>IF(J16="Y", 2, 0)</f>
        <v>0</v>
      </c>
    </row>
    <row r="17" spans="1:13" s="89" customFormat="1" x14ac:dyDescent="0.2">
      <c r="A17" s="100" t="s">
        <v>272</v>
      </c>
      <c r="B17" s="279" t="s">
        <v>205</v>
      </c>
      <c r="C17" s="96">
        <f>IF(B17="Y", 2, 0)</f>
        <v>0</v>
      </c>
      <c r="D17" s="221" t="s">
        <v>205</v>
      </c>
      <c r="E17" s="220">
        <f>IF(D17="Y", 2, 0)</f>
        <v>0</v>
      </c>
      <c r="F17" s="222" t="s">
        <v>205</v>
      </c>
      <c r="G17" s="220">
        <f t="shared" ref="G17" si="12">IF(F17="Y", 1, 0)</f>
        <v>0</v>
      </c>
      <c r="H17" s="223" t="s">
        <v>205</v>
      </c>
      <c r="I17" s="220">
        <f t="shared" ref="I17" si="13">IF(H17="Y", 1, 0)</f>
        <v>0</v>
      </c>
      <c r="J17" s="224" t="s">
        <v>205</v>
      </c>
      <c r="K17" s="225">
        <f>IF(J17="Y", -1, 0)</f>
        <v>0</v>
      </c>
      <c r="L17" s="211"/>
      <c r="M17" s="211"/>
    </row>
    <row r="18" spans="1:13" s="89" customFormat="1" x14ac:dyDescent="0.2">
      <c r="A18" s="100" t="s">
        <v>273</v>
      </c>
      <c r="B18" s="279" t="s">
        <v>205</v>
      </c>
      <c r="C18" s="96">
        <f>IF(B18="Y", -1, 0)</f>
        <v>0</v>
      </c>
      <c r="D18" s="221" t="s">
        <v>205</v>
      </c>
      <c r="E18" s="220">
        <f>IF(D18="Y", -1, 0)</f>
        <v>0</v>
      </c>
      <c r="F18" s="222" t="s">
        <v>205</v>
      </c>
      <c r="G18" s="220">
        <f>IF(F18="Y", -1, 0)</f>
        <v>0</v>
      </c>
      <c r="H18" s="223" t="s">
        <v>205</v>
      </c>
      <c r="I18" s="220">
        <f>IF(H18="Y", -1, 0)</f>
        <v>0</v>
      </c>
      <c r="J18" s="224" t="s">
        <v>205</v>
      </c>
      <c r="K18" s="225">
        <f>IF(J18="Y", 2, 0)</f>
        <v>0</v>
      </c>
      <c r="L18" s="211"/>
      <c r="M18" s="211"/>
    </row>
    <row r="19" spans="1:13" s="89" customFormat="1" x14ac:dyDescent="0.2">
      <c r="A19" s="100" t="s">
        <v>274</v>
      </c>
      <c r="B19" s="279" t="s">
        <v>205</v>
      </c>
      <c r="C19" s="96">
        <f>IF(B19="Y", 2, 0)</f>
        <v>0</v>
      </c>
      <c r="D19" s="221" t="s">
        <v>205</v>
      </c>
      <c r="E19" s="220">
        <f>IF(D19="Y", 2, 0)</f>
        <v>0</v>
      </c>
      <c r="F19" s="222" t="s">
        <v>205</v>
      </c>
      <c r="G19" s="220">
        <f>IF(F19="Y", 2, 0)</f>
        <v>0</v>
      </c>
      <c r="H19" s="223" t="s">
        <v>205</v>
      </c>
      <c r="I19" s="220">
        <f>IF(H19="Y", 2, 0)</f>
        <v>0</v>
      </c>
      <c r="J19" s="224" t="s">
        <v>205</v>
      </c>
      <c r="K19" s="225">
        <f>IF(J19="Y", 1, 0)</f>
        <v>0</v>
      </c>
      <c r="L19" s="211"/>
      <c r="M19" s="211"/>
    </row>
    <row r="20" spans="1:13" s="89" customFormat="1" x14ac:dyDescent="0.2">
      <c r="A20" s="100" t="s">
        <v>275</v>
      </c>
      <c r="B20" s="279" t="s">
        <v>205</v>
      </c>
      <c r="C20" s="96">
        <f>IF(B20="Y", 2, 0)</f>
        <v>0</v>
      </c>
      <c r="D20" s="221" t="s">
        <v>205</v>
      </c>
      <c r="E20" s="220">
        <f>IF(D20="Y", 2, 0)</f>
        <v>0</v>
      </c>
      <c r="F20" s="222" t="s">
        <v>205</v>
      </c>
      <c r="G20" s="220">
        <f>IF(F20="Y", 2, 0)</f>
        <v>0</v>
      </c>
      <c r="H20" s="223" t="s">
        <v>205</v>
      </c>
      <c r="I20" s="220">
        <f>IF(H20="Y", 2, 0)</f>
        <v>0</v>
      </c>
      <c r="J20" s="224" t="s">
        <v>205</v>
      </c>
      <c r="K20" s="225">
        <f>IF(J20="Y", 2, 0)</f>
        <v>0</v>
      </c>
      <c r="L20" s="211"/>
      <c r="M20" s="211"/>
    </row>
    <row r="21" spans="1:13" s="89" customFormat="1" ht="13.5" thickBot="1" x14ac:dyDescent="0.25">
      <c r="A21" s="110" t="s">
        <v>276</v>
      </c>
      <c r="B21" s="282" t="s">
        <v>205</v>
      </c>
      <c r="C21" s="104">
        <f>IF(B21="Y", 2, 0)</f>
        <v>0</v>
      </c>
      <c r="D21" s="228" t="s">
        <v>205</v>
      </c>
      <c r="E21" s="227">
        <f>IF(D21="Y", 2, 0)</f>
        <v>0</v>
      </c>
      <c r="F21" s="229" t="s">
        <v>205</v>
      </c>
      <c r="G21" s="227">
        <f>IF(F21="Y", 2, 0)</f>
        <v>0</v>
      </c>
      <c r="H21" s="230" t="s">
        <v>205</v>
      </c>
      <c r="I21" s="227">
        <f>IF(H21="Y", 2, 0)</f>
        <v>0</v>
      </c>
      <c r="J21" s="231" t="s">
        <v>205</v>
      </c>
      <c r="K21" s="232">
        <f>IF(J21="Y", 1, 0)</f>
        <v>0</v>
      </c>
      <c r="L21" s="211"/>
      <c r="M21" s="211"/>
    </row>
    <row r="22" spans="1:13" s="89" customFormat="1" ht="13.5" thickBot="1" x14ac:dyDescent="0.25">
      <c r="A22" s="87" t="s">
        <v>277</v>
      </c>
      <c r="B22" s="88"/>
      <c r="C22" s="88"/>
      <c r="D22" s="211"/>
      <c r="E22" s="211"/>
      <c r="F22" s="211"/>
      <c r="G22" s="211"/>
      <c r="H22" s="211"/>
      <c r="I22" s="211"/>
      <c r="J22" s="211"/>
      <c r="K22" s="211"/>
      <c r="L22" s="211"/>
      <c r="M22" s="211"/>
    </row>
    <row r="23" spans="1:13" s="89" customFormat="1" x14ac:dyDescent="0.2">
      <c r="A23" s="90" t="s">
        <v>278</v>
      </c>
      <c r="B23" s="276" t="s">
        <v>205</v>
      </c>
      <c r="C23" s="91">
        <f>IF(B23="Y", 1, 0)</f>
        <v>0</v>
      </c>
      <c r="D23" s="214" t="s">
        <v>205</v>
      </c>
      <c r="E23" s="213">
        <f>IF(D23="Y", 2, 0)</f>
        <v>0</v>
      </c>
      <c r="F23" s="215" t="s">
        <v>205</v>
      </c>
      <c r="G23" s="213">
        <f>IF(F23="Y", 1, 0)</f>
        <v>0</v>
      </c>
      <c r="H23" s="216" t="s">
        <v>205</v>
      </c>
      <c r="I23" s="213">
        <f>IF(H23="Y", 1, 0)</f>
        <v>0</v>
      </c>
      <c r="J23" s="217" t="s">
        <v>205</v>
      </c>
      <c r="K23" s="218">
        <f>IF(J23="Y", 1, 0)</f>
        <v>0</v>
      </c>
      <c r="L23" s="211"/>
      <c r="M23" s="211"/>
    </row>
    <row r="24" spans="1:13" s="89" customFormat="1" x14ac:dyDescent="0.2">
      <c r="A24" s="100" t="s">
        <v>279</v>
      </c>
      <c r="B24" s="279" t="s">
        <v>205</v>
      </c>
      <c r="C24" s="96">
        <f>IF(B24="Y", 2, 0)</f>
        <v>0</v>
      </c>
      <c r="D24" s="221" t="s">
        <v>205</v>
      </c>
      <c r="E24" s="220">
        <f>IF(D24="Y", 2, 0)</f>
        <v>0</v>
      </c>
      <c r="F24" s="222" t="s">
        <v>205</v>
      </c>
      <c r="G24" s="220">
        <f>IF(F24="Y", -1, 0)</f>
        <v>0</v>
      </c>
      <c r="H24" s="223" t="s">
        <v>205</v>
      </c>
      <c r="I24" s="220">
        <f>IF(H24="Y", 1, 0)</f>
        <v>0</v>
      </c>
      <c r="J24" s="224" t="s">
        <v>205</v>
      </c>
      <c r="K24" s="225">
        <f>IF(J24="Y", -1, 0)</f>
        <v>0</v>
      </c>
      <c r="L24" s="211"/>
      <c r="M24" s="211"/>
    </row>
    <row r="25" spans="1:13" s="89" customFormat="1" x14ac:dyDescent="0.2">
      <c r="A25" s="100" t="s">
        <v>280</v>
      </c>
      <c r="B25" s="279" t="s">
        <v>205</v>
      </c>
      <c r="C25" s="96">
        <f>IF(B25="Y", 1, 0)</f>
        <v>0</v>
      </c>
      <c r="D25" s="221" t="s">
        <v>205</v>
      </c>
      <c r="E25" s="220">
        <f>IF(D25="Y", 1, 0)</f>
        <v>0</v>
      </c>
      <c r="F25" s="222" t="s">
        <v>205</v>
      </c>
      <c r="G25" s="220">
        <f>IF(F25="Y", 1, 0)</f>
        <v>0</v>
      </c>
      <c r="H25" s="223" t="s">
        <v>205</v>
      </c>
      <c r="I25" s="220">
        <f>IF(H25="Y", 1, 0)</f>
        <v>0</v>
      </c>
      <c r="J25" s="224" t="s">
        <v>205</v>
      </c>
      <c r="K25" s="225">
        <f>IF(J25="Y", 1, 0)</f>
        <v>0</v>
      </c>
      <c r="L25" s="211"/>
      <c r="M25" s="211"/>
    </row>
    <row r="26" spans="1:13" s="89" customFormat="1" x14ac:dyDescent="0.2">
      <c r="A26" s="100" t="s">
        <v>281</v>
      </c>
      <c r="B26" s="279" t="s">
        <v>205</v>
      </c>
      <c r="C26" s="96">
        <f>IF(B26="Y", 1, 0)</f>
        <v>0</v>
      </c>
      <c r="D26" s="221" t="s">
        <v>205</v>
      </c>
      <c r="E26" s="220">
        <f>IF(D26="Y", 1, 0)</f>
        <v>0</v>
      </c>
      <c r="F26" s="222" t="s">
        <v>205</v>
      </c>
      <c r="G26" s="220">
        <f>IF(F26="Y", 1, 0)</f>
        <v>0</v>
      </c>
      <c r="H26" s="223" t="s">
        <v>205</v>
      </c>
      <c r="I26" s="220">
        <f>IF(H26="Y", 1, 0)</f>
        <v>0</v>
      </c>
      <c r="J26" s="224" t="s">
        <v>205</v>
      </c>
      <c r="K26" s="225">
        <f>IF(J26="Y", -1, 0)</f>
        <v>0</v>
      </c>
      <c r="L26" s="211"/>
      <c r="M26" s="211"/>
    </row>
    <row r="27" spans="1:13" s="89" customFormat="1" x14ac:dyDescent="0.2">
      <c r="A27" s="100" t="s">
        <v>282</v>
      </c>
      <c r="B27" s="279" t="s">
        <v>205</v>
      </c>
      <c r="C27" s="96">
        <f>IF(B27="Y", 1, 0)</f>
        <v>0</v>
      </c>
      <c r="D27" s="221" t="s">
        <v>205</v>
      </c>
      <c r="E27" s="220">
        <f>IF(D27="Y", 1, 0)</f>
        <v>0</v>
      </c>
      <c r="F27" s="222" t="s">
        <v>205</v>
      </c>
      <c r="G27" s="220">
        <f>IF(F27="Y", -1, 0)</f>
        <v>0</v>
      </c>
      <c r="H27" s="223" t="s">
        <v>205</v>
      </c>
      <c r="I27" s="220">
        <f>IF(H27="Y", -1, 0)</f>
        <v>0</v>
      </c>
      <c r="J27" s="224" t="s">
        <v>205</v>
      </c>
      <c r="K27" s="225">
        <f>IF(J27="Y", -1, 0)</f>
        <v>0</v>
      </c>
      <c r="L27" s="211"/>
      <c r="M27" s="211"/>
    </row>
    <row r="28" spans="1:13" s="89" customFormat="1" x14ac:dyDescent="0.2">
      <c r="A28" s="100" t="s">
        <v>283</v>
      </c>
      <c r="B28" s="279" t="s">
        <v>205</v>
      </c>
      <c r="C28" s="96">
        <f>IF(B28="Y", 1, 0)</f>
        <v>0</v>
      </c>
      <c r="D28" s="221" t="s">
        <v>205</v>
      </c>
      <c r="E28" s="220">
        <f>IF(D28="Y", 1, 0)</f>
        <v>0</v>
      </c>
      <c r="F28" s="222" t="s">
        <v>205</v>
      </c>
      <c r="G28" s="220">
        <f>IF(F28="Y", 1, 0)</f>
        <v>0</v>
      </c>
      <c r="H28" s="223" t="s">
        <v>205</v>
      </c>
      <c r="I28" s="220">
        <f>IF(H28="Y", 1, 0)</f>
        <v>0</v>
      </c>
      <c r="J28" s="224" t="s">
        <v>205</v>
      </c>
      <c r="K28" s="225">
        <f>IF(J28="Y", 1, 0)</f>
        <v>0</v>
      </c>
      <c r="L28" s="211"/>
      <c r="M28" s="211"/>
    </row>
    <row r="29" spans="1:13" s="89" customFormat="1" x14ac:dyDescent="0.2">
      <c r="A29" s="100" t="s">
        <v>284</v>
      </c>
      <c r="B29" s="279" t="s">
        <v>205</v>
      </c>
      <c r="C29" s="96">
        <f>IF(B29="Y", 2, 0)</f>
        <v>0</v>
      </c>
      <c r="D29" s="221" t="s">
        <v>205</v>
      </c>
      <c r="E29" s="220">
        <f>IF(D29="Y", 2, 0)</f>
        <v>0</v>
      </c>
      <c r="F29" s="222" t="s">
        <v>205</v>
      </c>
      <c r="G29" s="220">
        <f>IF(F29="Y", 2, 0)</f>
        <v>0</v>
      </c>
      <c r="H29" s="223" t="s">
        <v>205</v>
      </c>
      <c r="I29" s="220">
        <f>IF(H29="Y", 2, 0)</f>
        <v>0</v>
      </c>
      <c r="J29" s="224" t="s">
        <v>205</v>
      </c>
      <c r="K29" s="225">
        <f>IF(J29="Y", 2, 0)</f>
        <v>0</v>
      </c>
      <c r="L29" s="211"/>
      <c r="M29" s="211"/>
    </row>
    <row r="30" spans="1:13" s="89" customFormat="1" x14ac:dyDescent="0.2">
      <c r="A30" s="100" t="s">
        <v>285</v>
      </c>
      <c r="B30" s="279" t="s">
        <v>205</v>
      </c>
      <c r="C30" s="96">
        <f>IF(B30="Y", 2, 0)</f>
        <v>0</v>
      </c>
      <c r="D30" s="221" t="s">
        <v>205</v>
      </c>
      <c r="E30" s="220">
        <f>IF(D30="Y", 2, 0)</f>
        <v>0</v>
      </c>
      <c r="F30" s="222" t="s">
        <v>205</v>
      </c>
      <c r="G30" s="220">
        <f>IF(F30="Y", 1, 0)</f>
        <v>0</v>
      </c>
      <c r="H30" s="223" t="s">
        <v>205</v>
      </c>
      <c r="I30" s="220">
        <f>IF(H30="Y", 1, 0)</f>
        <v>0</v>
      </c>
      <c r="J30" s="224" t="s">
        <v>205</v>
      </c>
      <c r="K30" s="225">
        <f>IF(J30="Y", 2, 0)</f>
        <v>0</v>
      </c>
      <c r="L30" s="211"/>
      <c r="M30" s="211"/>
    </row>
    <row r="31" spans="1:13" s="89" customFormat="1" x14ac:dyDescent="0.2">
      <c r="A31" s="100" t="s">
        <v>286</v>
      </c>
      <c r="B31" s="279" t="s">
        <v>205</v>
      </c>
      <c r="C31" s="96">
        <f>IF(B31="Y", 1, 0)</f>
        <v>0</v>
      </c>
      <c r="D31" s="221" t="s">
        <v>205</v>
      </c>
      <c r="E31" s="220">
        <f>IF(D31="Y", 2, 0)</f>
        <v>0</v>
      </c>
      <c r="F31" s="222" t="s">
        <v>205</v>
      </c>
      <c r="G31" s="220">
        <f>IF(F31="Y", 2, 0)</f>
        <v>0</v>
      </c>
      <c r="H31" s="223" t="s">
        <v>205</v>
      </c>
      <c r="I31" s="220">
        <f>IF(H31="Y", 2, 0)</f>
        <v>0</v>
      </c>
      <c r="J31" s="224" t="s">
        <v>205</v>
      </c>
      <c r="K31" s="225">
        <f>IF(J31="Y", 1, 0)</f>
        <v>0</v>
      </c>
      <c r="L31" s="211"/>
      <c r="M31" s="211"/>
    </row>
    <row r="32" spans="1:13" s="89" customFormat="1" ht="13.5" thickBot="1" x14ac:dyDescent="0.25">
      <c r="A32" s="110" t="s">
        <v>287</v>
      </c>
      <c r="B32" s="282" t="s">
        <v>205</v>
      </c>
      <c r="C32" s="104">
        <f>IF(B32="Y", -1, 0)</f>
        <v>0</v>
      </c>
      <c r="D32" s="228" t="s">
        <v>205</v>
      </c>
      <c r="E32" s="227">
        <f>IF(D32="Y", -1, 0)</f>
        <v>0</v>
      </c>
      <c r="F32" s="229" t="s">
        <v>205</v>
      </c>
      <c r="G32" s="227">
        <f>IF(F32="Y", 1, 0)</f>
        <v>0</v>
      </c>
      <c r="H32" s="230" t="s">
        <v>205</v>
      </c>
      <c r="I32" s="227">
        <f>IF(H32="Y", 1, 0)</f>
        <v>0</v>
      </c>
      <c r="J32" s="231" t="s">
        <v>205</v>
      </c>
      <c r="K32" s="232">
        <f>IF(J32="Y", 1, 0)</f>
        <v>0</v>
      </c>
      <c r="L32" s="211"/>
      <c r="M32" s="211"/>
    </row>
    <row r="33" spans="1:13" s="89" customFormat="1" ht="13.5" thickBot="1" x14ac:dyDescent="0.25">
      <c r="A33" s="87" t="s">
        <v>288</v>
      </c>
      <c r="B33" s="88"/>
      <c r="C33" s="88"/>
      <c r="D33" s="211"/>
      <c r="E33" s="211"/>
      <c r="F33" s="211"/>
      <c r="G33" s="211"/>
      <c r="H33" s="211"/>
      <c r="I33" s="211"/>
      <c r="J33" s="211"/>
      <c r="K33" s="211"/>
      <c r="L33" s="211"/>
      <c r="M33" s="211"/>
    </row>
    <row r="34" spans="1:13" s="89" customFormat="1" x14ac:dyDescent="0.2">
      <c r="A34" s="113" t="s">
        <v>289</v>
      </c>
      <c r="B34" s="276"/>
      <c r="C34" s="91"/>
      <c r="D34" s="214"/>
      <c r="E34" s="213"/>
      <c r="F34" s="215"/>
      <c r="G34" s="213"/>
      <c r="H34" s="216"/>
      <c r="I34" s="213"/>
      <c r="J34" s="217"/>
      <c r="K34" s="218"/>
      <c r="L34" s="211"/>
      <c r="M34" s="211"/>
    </row>
    <row r="35" spans="1:13" s="89" customFormat="1" x14ac:dyDescent="0.2">
      <c r="A35" s="101" t="s">
        <v>290</v>
      </c>
      <c r="B35" s="279" t="s">
        <v>205</v>
      </c>
      <c r="C35" s="96">
        <f>IF(B35="Y", 1, 0)</f>
        <v>0</v>
      </c>
      <c r="D35" s="221" t="s">
        <v>205</v>
      </c>
      <c r="E35" s="220">
        <f>IF(D35="Y", 1, 0)</f>
        <v>0</v>
      </c>
      <c r="F35" s="222" t="s">
        <v>205</v>
      </c>
      <c r="G35" s="220">
        <f>IF(F35="Y", 1, 0)</f>
        <v>0</v>
      </c>
      <c r="H35" s="223" t="s">
        <v>205</v>
      </c>
      <c r="I35" s="220">
        <f>IF(H35="Y", 1, 0)</f>
        <v>0</v>
      </c>
      <c r="J35" s="224" t="s">
        <v>205</v>
      </c>
      <c r="K35" s="225">
        <f>IF(J35="Y", -1, 0)</f>
        <v>0</v>
      </c>
      <c r="L35" s="211"/>
      <c r="M35" s="211"/>
    </row>
    <row r="36" spans="1:13" s="89" customFormat="1" x14ac:dyDescent="0.2">
      <c r="A36" s="101" t="s">
        <v>291</v>
      </c>
      <c r="B36" s="279" t="s">
        <v>205</v>
      </c>
      <c r="C36" s="96">
        <f>IF(B36="Y", 2, 0)</f>
        <v>0</v>
      </c>
      <c r="D36" s="221" t="s">
        <v>205</v>
      </c>
      <c r="E36" s="220">
        <f>IF(D36="Y", 2, 0)</f>
        <v>0</v>
      </c>
      <c r="F36" s="222" t="s">
        <v>205</v>
      </c>
      <c r="G36" s="220">
        <f>IF(F36="Y", 2, 0)</f>
        <v>0</v>
      </c>
      <c r="H36" s="223" t="s">
        <v>205</v>
      </c>
      <c r="I36" s="220">
        <f>IF(H36="Y", 2, 0)</f>
        <v>0</v>
      </c>
      <c r="J36" s="224" t="s">
        <v>205</v>
      </c>
      <c r="K36" s="225">
        <f>IF(J36="Y", -1, 0)</f>
        <v>0</v>
      </c>
      <c r="L36" s="211"/>
      <c r="M36" s="211"/>
    </row>
    <row r="37" spans="1:13" s="89" customFormat="1" x14ac:dyDescent="0.2">
      <c r="A37" s="101" t="s">
        <v>292</v>
      </c>
      <c r="B37" s="279" t="s">
        <v>205</v>
      </c>
      <c r="C37" s="96">
        <f>IF(B37="Y", 1, 0)</f>
        <v>0</v>
      </c>
      <c r="D37" s="221" t="s">
        <v>205</v>
      </c>
      <c r="E37" s="220">
        <f>IF(D37="Y", 1, 0)</f>
        <v>0</v>
      </c>
      <c r="F37" s="222" t="s">
        <v>205</v>
      </c>
      <c r="G37" s="220">
        <f>IF(F37="Y", 2, 0)</f>
        <v>0</v>
      </c>
      <c r="H37" s="223" t="s">
        <v>205</v>
      </c>
      <c r="I37" s="220">
        <f>IF(H37="Y", 2, 0)</f>
        <v>0</v>
      </c>
      <c r="J37" s="224" t="s">
        <v>205</v>
      </c>
      <c r="K37" s="225">
        <f>IF(J37="Y", 2, 0)</f>
        <v>0</v>
      </c>
      <c r="L37" s="211"/>
      <c r="M37" s="211"/>
    </row>
    <row r="38" spans="1:13" s="89" customFormat="1" x14ac:dyDescent="0.2">
      <c r="A38" s="101" t="s">
        <v>293</v>
      </c>
      <c r="B38" s="279" t="s">
        <v>205</v>
      </c>
      <c r="C38" s="96">
        <f>IF(B38="Y", 1, 0)</f>
        <v>0</v>
      </c>
      <c r="D38" s="221" t="s">
        <v>205</v>
      </c>
      <c r="E38" s="220">
        <f>IF(D38="Y", 1, 0)</f>
        <v>0</v>
      </c>
      <c r="F38" s="222" t="s">
        <v>205</v>
      </c>
      <c r="G38" s="220">
        <f>IF(F38="Y", 1, 0)</f>
        <v>0</v>
      </c>
      <c r="H38" s="223" t="s">
        <v>205</v>
      </c>
      <c r="I38" s="220">
        <f>IF(H38="Y", 1, 0)</f>
        <v>0</v>
      </c>
      <c r="J38" s="224" t="s">
        <v>205</v>
      </c>
      <c r="K38" s="225">
        <f>IF(J38="Y", 2, 0)</f>
        <v>0</v>
      </c>
      <c r="L38" s="211"/>
      <c r="M38" s="211"/>
    </row>
    <row r="39" spans="1:13" s="89" customFormat="1" ht="13.5" thickBot="1" x14ac:dyDescent="0.25">
      <c r="A39" s="114" t="s">
        <v>294</v>
      </c>
      <c r="B39" s="291" t="s">
        <v>205</v>
      </c>
      <c r="C39" s="115">
        <f>IF(B39="Y", -1, 0)</f>
        <v>0</v>
      </c>
      <c r="D39" s="245" t="s">
        <v>205</v>
      </c>
      <c r="E39" s="244">
        <f>IF(D39="Y", -1, 0)</f>
        <v>0</v>
      </c>
      <c r="F39" s="246" t="s">
        <v>205</v>
      </c>
      <c r="G39" s="244">
        <f>IF(F39="Y", -1, 0)</f>
        <v>0</v>
      </c>
      <c r="H39" s="247" t="s">
        <v>205</v>
      </c>
      <c r="I39" s="244">
        <f>IF(H39="Y", -1, 0)</f>
        <v>0</v>
      </c>
      <c r="J39" s="248" t="s">
        <v>205</v>
      </c>
      <c r="K39" s="249">
        <f>IF(J39="Y", 1, 0)</f>
        <v>0</v>
      </c>
      <c r="L39" s="211"/>
      <c r="M39" s="211"/>
    </row>
    <row r="40" spans="1:13" s="89" customFormat="1" ht="13.5" thickTop="1" x14ac:dyDescent="0.2">
      <c r="A40" s="118" t="s">
        <v>295</v>
      </c>
      <c r="B40" s="295" t="s">
        <v>205</v>
      </c>
      <c r="C40" s="119">
        <f>IF(B40="Y", 1, 0)</f>
        <v>0</v>
      </c>
      <c r="D40" s="252" t="s">
        <v>205</v>
      </c>
      <c r="E40" s="251">
        <f>IF(D40="Y", 1, 0)</f>
        <v>0</v>
      </c>
      <c r="F40" s="253" t="s">
        <v>205</v>
      </c>
      <c r="G40" s="251">
        <f>IF(F40="Y", 1, 0)</f>
        <v>0</v>
      </c>
      <c r="H40" s="254" t="s">
        <v>205</v>
      </c>
      <c r="I40" s="251">
        <f>IF(H40="Y", 1, 0)</f>
        <v>0</v>
      </c>
      <c r="J40" s="255" t="s">
        <v>205</v>
      </c>
      <c r="K40" s="256">
        <f>IF(J40="Y", 2, 0)</f>
        <v>0</v>
      </c>
      <c r="L40" s="211"/>
      <c r="M40" s="211"/>
    </row>
    <row r="41" spans="1:13" s="89" customFormat="1" ht="13.5" thickBot="1" x14ac:dyDescent="0.25">
      <c r="A41" s="122" t="s">
        <v>296</v>
      </c>
      <c r="B41" s="282" t="s">
        <v>251</v>
      </c>
      <c r="C41" s="104">
        <f>IF(B41="Y", -1, 0)</f>
        <v>-1</v>
      </c>
      <c r="D41" s="228" t="s">
        <v>205</v>
      </c>
      <c r="E41" s="227">
        <f>IF(D41="Y", -1, 0)</f>
        <v>0</v>
      </c>
      <c r="F41" s="229" t="s">
        <v>205</v>
      </c>
      <c r="G41" s="227">
        <f>IF(F41="Y", 1, 0)</f>
        <v>0</v>
      </c>
      <c r="H41" s="230" t="s">
        <v>205</v>
      </c>
      <c r="I41" s="227">
        <f>IF(H41="Y", 1, 0)</f>
        <v>0</v>
      </c>
      <c r="J41" s="231" t="s">
        <v>205</v>
      </c>
      <c r="K41" s="232">
        <f>IF(J41="Y", 2, 0)</f>
        <v>0</v>
      </c>
      <c r="L41" s="211"/>
      <c r="M41" s="211"/>
    </row>
    <row r="42" spans="1:13" s="89" customFormat="1" ht="13.5" thickBot="1" x14ac:dyDescent="0.25">
      <c r="A42" s="87" t="s">
        <v>297</v>
      </c>
      <c r="B42" s="88"/>
      <c r="C42" s="88"/>
      <c r="D42" s="211"/>
      <c r="E42" s="211"/>
      <c r="F42" s="211"/>
      <c r="G42" s="211"/>
      <c r="H42" s="211"/>
      <c r="I42" s="211"/>
      <c r="J42" s="211"/>
      <c r="K42" s="211"/>
      <c r="L42" s="211"/>
      <c r="M42" s="211"/>
    </row>
    <row r="43" spans="1:13" s="89" customFormat="1" x14ac:dyDescent="0.2">
      <c r="A43" s="113" t="s">
        <v>298</v>
      </c>
      <c r="B43" s="276" t="s">
        <v>251</v>
      </c>
      <c r="C43" s="91">
        <f>IF(B43="Y", 2, 0)</f>
        <v>2</v>
      </c>
      <c r="D43" s="214" t="s">
        <v>205</v>
      </c>
      <c r="E43" s="213">
        <f>IF(D43="Y", 1, 0)</f>
        <v>0</v>
      </c>
      <c r="F43" s="215" t="s">
        <v>205</v>
      </c>
      <c r="G43" s="213">
        <f>IF(F43="Y", 2, 0)</f>
        <v>0</v>
      </c>
      <c r="H43" s="216" t="s">
        <v>205</v>
      </c>
      <c r="I43" s="213">
        <f>IF(H43="Y", 1, 0)</f>
        <v>0</v>
      </c>
      <c r="J43" s="217" t="s">
        <v>205</v>
      </c>
      <c r="K43" s="218">
        <f>IF(J43="Y", 1, 0)</f>
        <v>0</v>
      </c>
      <c r="L43" s="211"/>
      <c r="M43" s="211"/>
    </row>
    <row r="44" spans="1:13" s="89" customFormat="1" x14ac:dyDescent="0.2">
      <c r="A44" s="102" t="s">
        <v>299</v>
      </c>
      <c r="B44" s="279" t="s">
        <v>205</v>
      </c>
      <c r="C44" s="96">
        <f>IF(B44="Y", 2, 0)</f>
        <v>0</v>
      </c>
      <c r="D44" s="221" t="s">
        <v>205</v>
      </c>
      <c r="E44" s="220">
        <f>IF(D44="Y", 2, 0)</f>
        <v>0</v>
      </c>
      <c r="F44" s="222" t="s">
        <v>205</v>
      </c>
      <c r="G44" s="220">
        <f>IF(F44="Y", 2, 0)</f>
        <v>0</v>
      </c>
      <c r="H44" s="223" t="s">
        <v>205</v>
      </c>
      <c r="I44" s="220">
        <f>IF(H44="Y", 2, 0)</f>
        <v>0</v>
      </c>
      <c r="J44" s="224" t="s">
        <v>205</v>
      </c>
      <c r="K44" s="225">
        <f>IF(J44="Y", 2, 0)</f>
        <v>0</v>
      </c>
      <c r="L44" s="211"/>
      <c r="M44" s="211"/>
    </row>
    <row r="45" spans="1:13" s="89" customFormat="1" x14ac:dyDescent="0.2">
      <c r="A45" s="102" t="s">
        <v>295</v>
      </c>
      <c r="B45" s="279" t="s">
        <v>205</v>
      </c>
      <c r="C45" s="96">
        <f>IF(B45="Y", 1, 0)</f>
        <v>0</v>
      </c>
      <c r="D45" s="221" t="s">
        <v>205</v>
      </c>
      <c r="E45" s="220">
        <f>IF(D45="Y", 1, 0)</f>
        <v>0</v>
      </c>
      <c r="F45" s="222" t="s">
        <v>205</v>
      </c>
      <c r="G45" s="220">
        <f>IF(F45="Y", 1, 0)</f>
        <v>0</v>
      </c>
      <c r="H45" s="223" t="s">
        <v>205</v>
      </c>
      <c r="I45" s="220">
        <f>IF(H45="Y", 1, 0)</f>
        <v>0</v>
      </c>
      <c r="J45" s="224" t="s">
        <v>205</v>
      </c>
      <c r="K45" s="225">
        <f>IF(J45="Y", 2, 0)</f>
        <v>0</v>
      </c>
      <c r="L45" s="211"/>
      <c r="M45" s="211"/>
    </row>
    <row r="46" spans="1:13" s="89" customFormat="1" x14ac:dyDescent="0.2">
      <c r="A46" s="102" t="s">
        <v>300</v>
      </c>
      <c r="B46" s="279" t="s">
        <v>251</v>
      </c>
      <c r="C46" s="96">
        <f>IF(B46="Y", -1, 0)</f>
        <v>-1</v>
      </c>
      <c r="D46" s="221" t="s">
        <v>205</v>
      </c>
      <c r="E46" s="220">
        <f>IF(D46="Y", -1, 0)</f>
        <v>0</v>
      </c>
      <c r="F46" s="222" t="s">
        <v>205</v>
      </c>
      <c r="G46" s="220">
        <f>IF(F46="Y", 1, 0)</f>
        <v>0</v>
      </c>
      <c r="H46" s="223" t="s">
        <v>205</v>
      </c>
      <c r="I46" s="220">
        <f>IF(H46="Y", 1, 0)</f>
        <v>0</v>
      </c>
      <c r="J46" s="224" t="s">
        <v>205</v>
      </c>
      <c r="K46" s="225">
        <f>IF(J46="Y", 2, 0)</f>
        <v>0</v>
      </c>
      <c r="L46" s="211"/>
      <c r="M46" s="211"/>
    </row>
    <row r="47" spans="1:13" s="89" customFormat="1" x14ac:dyDescent="0.2">
      <c r="A47" s="102" t="s">
        <v>301</v>
      </c>
      <c r="B47" s="279" t="s">
        <v>205</v>
      </c>
      <c r="C47" s="96">
        <f>IF(B47="Y", 2, 0)</f>
        <v>0</v>
      </c>
      <c r="D47" s="221" t="s">
        <v>205</v>
      </c>
      <c r="E47" s="220">
        <f>IF(D47="Y", 2, 0)</f>
        <v>0</v>
      </c>
      <c r="F47" s="222" t="s">
        <v>205</v>
      </c>
      <c r="G47" s="220">
        <f>IF(F47="Y", 2, 0)</f>
        <v>0</v>
      </c>
      <c r="H47" s="223" t="s">
        <v>205</v>
      </c>
      <c r="I47" s="220">
        <f>IF(H47="Y", 2, 0)</f>
        <v>0</v>
      </c>
      <c r="J47" s="224" t="s">
        <v>205</v>
      </c>
      <c r="K47" s="225">
        <f>IF(J47="Y", -1, 0)</f>
        <v>0</v>
      </c>
      <c r="L47" s="211"/>
      <c r="M47" s="211"/>
    </row>
    <row r="48" spans="1:13" s="89" customFormat="1" x14ac:dyDescent="0.2">
      <c r="A48" s="102" t="s">
        <v>302</v>
      </c>
      <c r="B48" s="279" t="s">
        <v>205</v>
      </c>
      <c r="C48" s="96">
        <f>IF(B48="Y", 1, 0)</f>
        <v>0</v>
      </c>
      <c r="D48" s="221" t="s">
        <v>205</v>
      </c>
      <c r="E48" s="220">
        <f>IF(D48="Y", -1, 0)</f>
        <v>0</v>
      </c>
      <c r="F48" s="222" t="s">
        <v>205</v>
      </c>
      <c r="G48" s="220">
        <f>IF(F48="Y", 1, 0)</f>
        <v>0</v>
      </c>
      <c r="H48" s="223" t="s">
        <v>205</v>
      </c>
      <c r="I48" s="220">
        <f>IF(H48="Y", -1, 0)</f>
        <v>0</v>
      </c>
      <c r="J48" s="224" t="s">
        <v>205</v>
      </c>
      <c r="K48" s="225">
        <f>IF(J48="Y", 1, 0)</f>
        <v>0</v>
      </c>
      <c r="L48" s="211"/>
      <c r="M48" s="211"/>
    </row>
    <row r="49" spans="1:13" s="89" customFormat="1" x14ac:dyDescent="0.2">
      <c r="A49" s="102" t="s">
        <v>303</v>
      </c>
      <c r="B49" s="279" t="s">
        <v>251</v>
      </c>
      <c r="C49" s="96">
        <f>IF(B49="Y", 2, 0)</f>
        <v>2</v>
      </c>
      <c r="D49" s="221" t="s">
        <v>205</v>
      </c>
      <c r="E49" s="220">
        <f>IF(D49="Y", 2, 0)</f>
        <v>0</v>
      </c>
      <c r="F49" s="222" t="s">
        <v>205</v>
      </c>
      <c r="G49" s="220">
        <f>IF(F49="Y", 2, 0)</f>
        <v>0</v>
      </c>
      <c r="H49" s="223" t="s">
        <v>205</v>
      </c>
      <c r="I49" s="220">
        <f>IF(H49="Y", 2, 0)</f>
        <v>0</v>
      </c>
      <c r="J49" s="224" t="s">
        <v>205</v>
      </c>
      <c r="K49" s="225">
        <f>IF(J49="Y", -1, 0)</f>
        <v>0</v>
      </c>
      <c r="L49" s="211"/>
      <c r="M49" s="211"/>
    </row>
    <row r="50" spans="1:13" s="89" customFormat="1" x14ac:dyDescent="0.2">
      <c r="A50" s="102" t="s">
        <v>304</v>
      </c>
      <c r="B50" s="279" t="s">
        <v>205</v>
      </c>
      <c r="C50" s="96">
        <f>IF(B50="Y", -1, 0)</f>
        <v>0</v>
      </c>
      <c r="D50" s="221" t="s">
        <v>205</v>
      </c>
      <c r="E50" s="220">
        <f>IF(D50="Y", -1, 0)</f>
        <v>0</v>
      </c>
      <c r="F50" s="222" t="s">
        <v>205</v>
      </c>
      <c r="G50" s="220">
        <f>IF(F50="Y", -1, 0)</f>
        <v>0</v>
      </c>
      <c r="H50" s="223" t="s">
        <v>205</v>
      </c>
      <c r="I50" s="220">
        <f>IF(H50="Y", -1, 0)</f>
        <v>0</v>
      </c>
      <c r="J50" s="224" t="s">
        <v>205</v>
      </c>
      <c r="K50" s="225">
        <f>IF(J50="Y", 1, 0)</f>
        <v>0</v>
      </c>
      <c r="L50" s="211"/>
      <c r="M50" s="211"/>
    </row>
    <row r="51" spans="1:13" s="89" customFormat="1" ht="13.5" thickBot="1" x14ac:dyDescent="0.25">
      <c r="A51" s="122" t="s">
        <v>305</v>
      </c>
      <c r="B51" s="282" t="s">
        <v>205</v>
      </c>
      <c r="C51" s="104">
        <f>IF(B51="Y", 1, 0)</f>
        <v>0</v>
      </c>
      <c r="D51" s="228" t="s">
        <v>205</v>
      </c>
      <c r="E51" s="227">
        <f>IF(D51="Y", 2, 0)</f>
        <v>0</v>
      </c>
      <c r="F51" s="229" t="s">
        <v>205</v>
      </c>
      <c r="G51" s="227">
        <f>IF(F51="Y", 1, 0)</f>
        <v>0</v>
      </c>
      <c r="H51" s="230" t="s">
        <v>205</v>
      </c>
      <c r="I51" s="227">
        <f>IF(H51="Y", 2, 0)</f>
        <v>0</v>
      </c>
      <c r="J51" s="231" t="s">
        <v>205</v>
      </c>
      <c r="K51" s="232">
        <f>IF(J51="Y", 1, 0)</f>
        <v>0</v>
      </c>
      <c r="L51" s="211"/>
      <c r="M51" s="211"/>
    </row>
    <row r="52" spans="1:13" s="89" customFormat="1" ht="13.5" thickBot="1" x14ac:dyDescent="0.25">
      <c r="A52" s="87" t="s">
        <v>306</v>
      </c>
      <c r="B52" s="88"/>
      <c r="C52" s="88"/>
      <c r="D52" s="211"/>
      <c r="E52" s="211"/>
      <c r="F52" s="211"/>
      <c r="G52" s="211"/>
      <c r="H52" s="211"/>
      <c r="I52" s="211"/>
      <c r="J52" s="211"/>
      <c r="K52" s="211"/>
      <c r="L52" s="211"/>
      <c r="M52" s="211"/>
    </row>
    <row r="53" spans="1:13" s="89" customFormat="1" x14ac:dyDescent="0.2">
      <c r="A53" s="113" t="s">
        <v>307</v>
      </c>
      <c r="B53" s="276" t="s">
        <v>251</v>
      </c>
      <c r="C53" s="91">
        <f>IF(B53="Y", 2, 0)</f>
        <v>2</v>
      </c>
      <c r="D53" s="214" t="s">
        <v>205</v>
      </c>
      <c r="E53" s="213">
        <f t="shared" ref="E53:E58" si="14">IF(D53="Y", 1, 0)</f>
        <v>0</v>
      </c>
      <c r="F53" s="215" t="s">
        <v>205</v>
      </c>
      <c r="G53" s="213">
        <f>IF(F53="Y", 2, 0)</f>
        <v>0</v>
      </c>
      <c r="H53" s="216" t="s">
        <v>205</v>
      </c>
      <c r="I53" s="213">
        <f>IF(H53="Y", 2, 0)</f>
        <v>0</v>
      </c>
      <c r="J53" s="217" t="s">
        <v>205</v>
      </c>
      <c r="K53" s="218">
        <f>IF(J53="Y", 1, 0)</f>
        <v>0</v>
      </c>
      <c r="L53" s="211"/>
      <c r="M53" s="211"/>
    </row>
    <row r="54" spans="1:13" s="89" customFormat="1" x14ac:dyDescent="0.2">
      <c r="A54" s="102" t="s">
        <v>308</v>
      </c>
      <c r="B54" s="279" t="s">
        <v>251</v>
      </c>
      <c r="C54" s="96">
        <f>IF(B54="Y", 2, 0)</f>
        <v>2</v>
      </c>
      <c r="D54" s="221" t="s">
        <v>205</v>
      </c>
      <c r="E54" s="220">
        <f t="shared" si="14"/>
        <v>0</v>
      </c>
      <c r="F54" s="222" t="s">
        <v>205</v>
      </c>
      <c r="G54" s="220">
        <f>IF(F54="Y", 2, 0)</f>
        <v>0</v>
      </c>
      <c r="H54" s="223" t="s">
        <v>205</v>
      </c>
      <c r="I54" s="220">
        <f>IF(H54="Y", 1, 0)</f>
        <v>0</v>
      </c>
      <c r="J54" s="224" t="s">
        <v>205</v>
      </c>
      <c r="K54" s="225">
        <f>IF(J54="Y", 1, 0)</f>
        <v>0</v>
      </c>
      <c r="L54" s="211"/>
      <c r="M54" s="211"/>
    </row>
    <row r="55" spans="1:13" s="89" customFormat="1" x14ac:dyDescent="0.2">
      <c r="A55" s="102" t="s">
        <v>309</v>
      </c>
      <c r="B55" s="279" t="s">
        <v>251</v>
      </c>
      <c r="C55" s="96">
        <f>IF(B55="Y", 2, 0)</f>
        <v>2</v>
      </c>
      <c r="D55" s="221" t="s">
        <v>205</v>
      </c>
      <c r="E55" s="220">
        <f t="shared" si="14"/>
        <v>0</v>
      </c>
      <c r="F55" s="222" t="s">
        <v>205</v>
      </c>
      <c r="G55" s="220">
        <f>IF(F55="Y", 2, 0)</f>
        <v>0</v>
      </c>
      <c r="H55" s="223" t="s">
        <v>205</v>
      </c>
      <c r="I55" s="220">
        <f>IF(H55="Y", 2, 0)</f>
        <v>0</v>
      </c>
      <c r="J55" s="224" t="s">
        <v>205</v>
      </c>
      <c r="K55" s="225">
        <f>IF(J55="Y", 2, 0)</f>
        <v>0</v>
      </c>
      <c r="L55" s="211"/>
      <c r="M55" s="211"/>
    </row>
    <row r="56" spans="1:13" s="89" customFormat="1" x14ac:dyDescent="0.2">
      <c r="A56" s="102" t="s">
        <v>310</v>
      </c>
      <c r="B56" s="279" t="s">
        <v>205</v>
      </c>
      <c r="C56" s="96">
        <f>IF(B56="Y", 2, 0)</f>
        <v>0</v>
      </c>
      <c r="D56" s="221" t="s">
        <v>205</v>
      </c>
      <c r="E56" s="220">
        <f t="shared" si="14"/>
        <v>0</v>
      </c>
      <c r="F56" s="222" t="s">
        <v>205</v>
      </c>
      <c r="G56" s="220">
        <f>IF(F56="Y", 2, 0)</f>
        <v>0</v>
      </c>
      <c r="H56" s="223" t="s">
        <v>205</v>
      </c>
      <c r="I56" s="220">
        <f>IF(H56="Y", 1, 0)</f>
        <v>0</v>
      </c>
      <c r="J56" s="224" t="s">
        <v>205</v>
      </c>
      <c r="K56" s="225">
        <f>IF(J56="Y", -1, 0)</f>
        <v>0</v>
      </c>
      <c r="L56" s="211"/>
      <c r="M56" s="211"/>
    </row>
    <row r="57" spans="1:13" s="89" customFormat="1" x14ac:dyDescent="0.2">
      <c r="A57" s="102" t="s">
        <v>311</v>
      </c>
      <c r="B57" s="279" t="s">
        <v>251</v>
      </c>
      <c r="C57" s="96">
        <f>IF(B57="Y", 2, 0)</f>
        <v>2</v>
      </c>
      <c r="D57" s="221" t="s">
        <v>205</v>
      </c>
      <c r="E57" s="220">
        <f t="shared" si="14"/>
        <v>0</v>
      </c>
      <c r="F57" s="222" t="s">
        <v>205</v>
      </c>
      <c r="G57" s="220">
        <f>IF(F57="Y", 2, 0)</f>
        <v>0</v>
      </c>
      <c r="H57" s="223" t="s">
        <v>205</v>
      </c>
      <c r="I57" s="220">
        <f>IF(H57="Y", 1, 0)</f>
        <v>0</v>
      </c>
      <c r="J57" s="224" t="s">
        <v>205</v>
      </c>
      <c r="K57" s="225">
        <f>IF(J57="Y", 1, 0)</f>
        <v>0</v>
      </c>
      <c r="L57" s="211"/>
      <c r="M57" s="211"/>
    </row>
    <row r="58" spans="1:13" s="89" customFormat="1" x14ac:dyDescent="0.2">
      <c r="A58" s="102" t="s">
        <v>312</v>
      </c>
      <c r="B58" s="279" t="s">
        <v>205</v>
      </c>
      <c r="C58" s="96">
        <f>IF(B58="Y", 1, 0)</f>
        <v>0</v>
      </c>
      <c r="D58" s="221" t="s">
        <v>205</v>
      </c>
      <c r="E58" s="220">
        <f t="shared" si="14"/>
        <v>0</v>
      </c>
      <c r="F58" s="222" t="s">
        <v>205</v>
      </c>
      <c r="G58" s="220">
        <f>IF(F58="Y", 1, 0)</f>
        <v>0</v>
      </c>
      <c r="H58" s="223" t="s">
        <v>205</v>
      </c>
      <c r="I58" s="220">
        <f>IF(H58="Y", 1, 0)</f>
        <v>0</v>
      </c>
      <c r="J58" s="224" t="s">
        <v>205</v>
      </c>
      <c r="K58" s="225">
        <f>IF(J58="Y", 2, 0)</f>
        <v>0</v>
      </c>
      <c r="L58" s="211"/>
      <c r="M58" s="211"/>
    </row>
    <row r="59" spans="1:13" s="89" customFormat="1" ht="13.5" thickBot="1" x14ac:dyDescent="0.25">
      <c r="A59" s="122" t="s">
        <v>313</v>
      </c>
      <c r="B59" s="282" t="s">
        <v>205</v>
      </c>
      <c r="C59" s="104">
        <f>IF(B59="Y", -1, 0)</f>
        <v>0</v>
      </c>
      <c r="D59" s="228" t="s">
        <v>205</v>
      </c>
      <c r="E59" s="227">
        <f>IF(D59="Y", -1, 0)</f>
        <v>0</v>
      </c>
      <c r="F59" s="229" t="s">
        <v>205</v>
      </c>
      <c r="G59" s="227">
        <f>IF(F59="Y", -1, 0)</f>
        <v>0</v>
      </c>
      <c r="H59" s="230" t="s">
        <v>205</v>
      </c>
      <c r="I59" s="227">
        <f>IF(H59="Y", -1, 0)</f>
        <v>0</v>
      </c>
      <c r="J59" s="231" t="s">
        <v>205</v>
      </c>
      <c r="K59" s="232">
        <f>IF(J59="Y", 1, 0)</f>
        <v>0</v>
      </c>
      <c r="L59" s="211"/>
      <c r="M59" s="211"/>
    </row>
    <row r="60" spans="1:13" s="89" customFormat="1" ht="13.5" thickBot="1" x14ac:dyDescent="0.25">
      <c r="A60" s="87" t="s">
        <v>314</v>
      </c>
      <c r="B60" s="88"/>
      <c r="C60" s="88"/>
      <c r="D60" s="211"/>
      <c r="E60" s="211"/>
      <c r="F60" s="211"/>
      <c r="G60" s="211"/>
      <c r="H60" s="211"/>
      <c r="I60" s="211"/>
      <c r="J60" s="211"/>
      <c r="K60" s="211"/>
      <c r="L60" s="211"/>
      <c r="M60" s="211"/>
    </row>
    <row r="61" spans="1:13" s="89" customFormat="1" x14ac:dyDescent="0.2">
      <c r="A61" s="123" t="s">
        <v>315</v>
      </c>
      <c r="B61" s="276" t="s">
        <v>205</v>
      </c>
      <c r="C61" s="91">
        <f>IF(B61="Y", 2, 0)</f>
        <v>0</v>
      </c>
      <c r="D61" s="214" t="s">
        <v>205</v>
      </c>
      <c r="E61" s="213">
        <f>IF(D61="Y", 1, 0)</f>
        <v>0</v>
      </c>
      <c r="F61" s="215" t="s">
        <v>205</v>
      </c>
      <c r="G61" s="213">
        <f>IF(F61="Y", 2, 0)</f>
        <v>0</v>
      </c>
      <c r="H61" s="216" t="s">
        <v>205</v>
      </c>
      <c r="I61" s="213">
        <f>IF(H61="Y", 1, 0)</f>
        <v>0</v>
      </c>
      <c r="J61" s="217" t="s">
        <v>205</v>
      </c>
      <c r="K61" s="218">
        <f>IF(J61="Y", 1, 0)</f>
        <v>0</v>
      </c>
      <c r="L61" s="211"/>
      <c r="M61" s="211"/>
    </row>
    <row r="62" spans="1:13" s="89" customFormat="1" x14ac:dyDescent="0.2">
      <c r="A62" s="102" t="s">
        <v>276</v>
      </c>
      <c r="B62" s="279" t="s">
        <v>205</v>
      </c>
      <c r="C62" s="96">
        <f>IF(B62="Y", 2, 0)</f>
        <v>0</v>
      </c>
      <c r="D62" s="221" t="s">
        <v>205</v>
      </c>
      <c r="E62" s="220">
        <f>IF(D62="Y", 2, 0)</f>
        <v>0</v>
      </c>
      <c r="F62" s="222" t="s">
        <v>205</v>
      </c>
      <c r="G62" s="220">
        <f>IF(F62="Y", 2, 0)</f>
        <v>0</v>
      </c>
      <c r="H62" s="223" t="s">
        <v>205</v>
      </c>
      <c r="I62" s="220">
        <f>IF(H62="Y", 2, 0)</f>
        <v>0</v>
      </c>
      <c r="J62" s="224" t="s">
        <v>205</v>
      </c>
      <c r="K62" s="225">
        <f>IF(J62="Y", 1, 0)</f>
        <v>0</v>
      </c>
      <c r="L62" s="211"/>
      <c r="M62" s="211"/>
    </row>
    <row r="63" spans="1:13" s="89" customFormat="1" x14ac:dyDescent="0.2">
      <c r="A63" s="102" t="s">
        <v>316</v>
      </c>
      <c r="B63" s="279" t="s">
        <v>205</v>
      </c>
      <c r="C63" s="96">
        <f>IF(B63="Y", 1, 0)</f>
        <v>0</v>
      </c>
      <c r="D63" s="221" t="s">
        <v>205</v>
      </c>
      <c r="E63" s="220">
        <f>IF(D63="Y", 1, 0)</f>
        <v>0</v>
      </c>
      <c r="F63" s="222" t="s">
        <v>205</v>
      </c>
      <c r="G63" s="220">
        <f>IF(F63="Y", 1, 0)</f>
        <v>0</v>
      </c>
      <c r="H63" s="223" t="s">
        <v>205</v>
      </c>
      <c r="I63" s="220">
        <f>IF(H63="Y", 1, 0)</f>
        <v>0</v>
      </c>
      <c r="J63" s="224" t="s">
        <v>205</v>
      </c>
      <c r="K63" s="225">
        <f>IF(J63="Y", 1, 0)</f>
        <v>0</v>
      </c>
      <c r="L63" s="211"/>
      <c r="M63" s="211"/>
    </row>
    <row r="64" spans="1:13" s="89" customFormat="1" x14ac:dyDescent="0.2">
      <c r="A64" s="102" t="s">
        <v>317</v>
      </c>
      <c r="B64" s="279" t="s">
        <v>205</v>
      </c>
      <c r="C64" s="96">
        <f>IF(B64="Y", 2, 0)</f>
        <v>0</v>
      </c>
      <c r="D64" s="221" t="s">
        <v>205</v>
      </c>
      <c r="E64" s="220">
        <f>IF(D64="Y", 2, 0)</f>
        <v>0</v>
      </c>
      <c r="F64" s="222" t="s">
        <v>205</v>
      </c>
      <c r="G64" s="220">
        <f>IF(F64="Y", 2, 0)</f>
        <v>0</v>
      </c>
      <c r="H64" s="223" t="s">
        <v>205</v>
      </c>
      <c r="I64" s="220">
        <f>IF(H64="Y", 2, 0)</f>
        <v>0</v>
      </c>
      <c r="J64" s="224" t="s">
        <v>205</v>
      </c>
      <c r="K64" s="225">
        <f>IF(J64="Y", -1, 0)</f>
        <v>0</v>
      </c>
      <c r="L64" s="211"/>
      <c r="M64" s="211"/>
    </row>
    <row r="65" spans="1:14" x14ac:dyDescent="0.2">
      <c r="A65" s="102" t="s">
        <v>305</v>
      </c>
      <c r="B65" s="279" t="s">
        <v>205</v>
      </c>
      <c r="C65" s="96">
        <f>IF(B65="Y", 1, 0)</f>
        <v>0</v>
      </c>
      <c r="D65" s="221" t="s">
        <v>205</v>
      </c>
      <c r="E65" s="220">
        <f>IF(D65="Y", 2, 0)</f>
        <v>0</v>
      </c>
      <c r="F65" s="222" t="s">
        <v>205</v>
      </c>
      <c r="G65" s="220">
        <f>IF(F65="Y", 1, 0)</f>
        <v>0</v>
      </c>
      <c r="H65" s="223" t="s">
        <v>205</v>
      </c>
      <c r="I65" s="220">
        <f>IF(H65="Y", 2, 0)</f>
        <v>0</v>
      </c>
      <c r="J65" s="224" t="s">
        <v>205</v>
      </c>
      <c r="K65" s="225">
        <f>IF(J65="Y", 1, 0)</f>
        <v>0</v>
      </c>
    </row>
    <row r="66" spans="1:14" x14ac:dyDescent="0.2">
      <c r="A66" s="102" t="s">
        <v>318</v>
      </c>
      <c r="B66" s="279" t="s">
        <v>205</v>
      </c>
      <c r="C66" s="96">
        <f>IF(B66="Y", 2, 0)</f>
        <v>0</v>
      </c>
      <c r="D66" s="221" t="s">
        <v>205</v>
      </c>
      <c r="E66" s="220">
        <f>IF(D66="Y", 1, 0)</f>
        <v>0</v>
      </c>
      <c r="F66" s="222" t="s">
        <v>205</v>
      </c>
      <c r="G66" s="220">
        <f>IF(F66="Y", 2, 0)</f>
        <v>0</v>
      </c>
      <c r="H66" s="223" t="s">
        <v>205</v>
      </c>
      <c r="I66" s="220">
        <f>IF(H66="Y", 1, 0)</f>
        <v>0</v>
      </c>
      <c r="J66" s="224" t="s">
        <v>205</v>
      </c>
      <c r="K66" s="225">
        <f>IF(J66="Y", 1, 0)</f>
        <v>0</v>
      </c>
    </row>
    <row r="67" spans="1:14" x14ac:dyDescent="0.2">
      <c r="A67" s="102" t="s">
        <v>319</v>
      </c>
      <c r="B67" s="279" t="s">
        <v>251</v>
      </c>
      <c r="C67" s="96">
        <f>IF(B67="Y", 2, 0)</f>
        <v>2</v>
      </c>
      <c r="D67" s="221" t="s">
        <v>205</v>
      </c>
      <c r="E67" s="220">
        <f>IF(D67="Y", 2, 0)</f>
        <v>0</v>
      </c>
      <c r="F67" s="222" t="s">
        <v>205</v>
      </c>
      <c r="G67" s="220">
        <f>IF(F67="Y", 2, 0)</f>
        <v>0</v>
      </c>
      <c r="H67" s="223" t="s">
        <v>205</v>
      </c>
      <c r="I67" s="220">
        <f>IF(H67="Y", 2, 0)</f>
        <v>0</v>
      </c>
      <c r="J67" s="224" t="s">
        <v>205</v>
      </c>
      <c r="K67" s="225">
        <f>IF(J67="Y", -1, 0)</f>
        <v>0</v>
      </c>
    </row>
    <row r="68" spans="1:14" x14ac:dyDescent="0.2">
      <c r="A68" s="102" t="s">
        <v>320</v>
      </c>
      <c r="B68" s="279" t="s">
        <v>251</v>
      </c>
      <c r="C68" s="96">
        <f>IF(B68="Y", 2, 0)</f>
        <v>2</v>
      </c>
      <c r="D68" s="221" t="s">
        <v>205</v>
      </c>
      <c r="E68" s="220">
        <f>IF(D68="Y", 2, 0)</f>
        <v>0</v>
      </c>
      <c r="F68" s="222" t="s">
        <v>205</v>
      </c>
      <c r="G68" s="220">
        <f>IF(F68="Y", 2, 0)</f>
        <v>0</v>
      </c>
      <c r="H68" s="223" t="s">
        <v>205</v>
      </c>
      <c r="I68" s="220">
        <f>IF(H68="Y", 2, 0)</f>
        <v>0</v>
      </c>
      <c r="J68" s="224" t="s">
        <v>205</v>
      </c>
      <c r="K68" s="225">
        <f>IF(J68="Y", 1, 0)</f>
        <v>0</v>
      </c>
    </row>
    <row r="69" spans="1:14" x14ac:dyDescent="0.2">
      <c r="A69" s="102" t="s">
        <v>321</v>
      </c>
      <c r="B69" s="279" t="s">
        <v>251</v>
      </c>
      <c r="C69" s="96">
        <f>IF(B69="Y", 2, 0)</f>
        <v>2</v>
      </c>
      <c r="D69" s="221" t="s">
        <v>205</v>
      </c>
      <c r="E69" s="220">
        <f>IF(D69="Y", 2, 0)</f>
        <v>0</v>
      </c>
      <c r="F69" s="222" t="s">
        <v>205</v>
      </c>
      <c r="G69" s="220">
        <f>IF(F69="Y", 1, 0)</f>
        <v>0</v>
      </c>
      <c r="H69" s="223" t="s">
        <v>205</v>
      </c>
      <c r="I69" s="220">
        <f>IF(H69="Y", 1, 0)</f>
        <v>0</v>
      </c>
      <c r="J69" s="224" t="s">
        <v>205</v>
      </c>
      <c r="K69" s="225">
        <f>IF(J69="Y", 1, 0)</f>
        <v>0</v>
      </c>
    </row>
    <row r="70" spans="1:14" x14ac:dyDescent="0.2">
      <c r="A70" s="102" t="s">
        <v>322</v>
      </c>
      <c r="B70" s="279" t="s">
        <v>251</v>
      </c>
      <c r="C70" s="96">
        <f>IF(B70="Y", 2, 0)</f>
        <v>2</v>
      </c>
      <c r="D70" s="221" t="s">
        <v>205</v>
      </c>
      <c r="E70" s="220">
        <f>IF(D70="Y", 2, 0)</f>
        <v>0</v>
      </c>
      <c r="F70" s="222" t="s">
        <v>205</v>
      </c>
      <c r="G70" s="220">
        <f>IF(F70="Y", 2, 0)</f>
        <v>0</v>
      </c>
      <c r="H70" s="223" t="s">
        <v>205</v>
      </c>
      <c r="I70" s="220">
        <f>IF(H70="Y", 2, 0)</f>
        <v>0</v>
      </c>
      <c r="J70" s="224" t="s">
        <v>205</v>
      </c>
      <c r="K70" s="225">
        <f t="shared" ref="K70:K71" si="15">IF(J70="Y", 1, 0)</f>
        <v>0</v>
      </c>
    </row>
    <row r="71" spans="1:14" x14ac:dyDescent="0.2">
      <c r="A71" s="102" t="s">
        <v>323</v>
      </c>
      <c r="B71" s="279" t="s">
        <v>205</v>
      </c>
      <c r="C71" s="96">
        <f>IF(B71="Y", 1, 0)</f>
        <v>0</v>
      </c>
      <c r="D71" s="221" t="s">
        <v>205</v>
      </c>
      <c r="E71" s="220">
        <f>IF(D71="Y", 2, 0)</f>
        <v>0</v>
      </c>
      <c r="F71" s="222" t="s">
        <v>205</v>
      </c>
      <c r="G71" s="220">
        <f>IF(F71="Y", 1, 0)</f>
        <v>0</v>
      </c>
      <c r="H71" s="223" t="s">
        <v>205</v>
      </c>
      <c r="I71" s="220">
        <f>IF(H71="Y", 2, 0)</f>
        <v>0</v>
      </c>
      <c r="J71" s="224" t="s">
        <v>205</v>
      </c>
      <c r="K71" s="225">
        <f t="shared" si="15"/>
        <v>0</v>
      </c>
    </row>
    <row r="72" spans="1:14" x14ac:dyDescent="0.2">
      <c r="A72" s="102" t="s">
        <v>324</v>
      </c>
      <c r="B72" s="279" t="s">
        <v>205</v>
      </c>
      <c r="C72" s="96">
        <f>IF(B72="Y", -1, 0)</f>
        <v>0</v>
      </c>
      <c r="D72" s="221" t="s">
        <v>205</v>
      </c>
      <c r="E72" s="220">
        <f>IF(D72="Y", -1, 0)</f>
        <v>0</v>
      </c>
      <c r="F72" s="222" t="s">
        <v>205</v>
      </c>
      <c r="G72" s="220">
        <f>IF(F72="Y", -1, 0)</f>
        <v>0</v>
      </c>
      <c r="H72" s="223" t="s">
        <v>205</v>
      </c>
      <c r="I72" s="220">
        <f>IF(H72="Y", -1, 0)</f>
        <v>0</v>
      </c>
      <c r="J72" s="224" t="s">
        <v>205</v>
      </c>
      <c r="K72" s="225">
        <f>IF(J72="Y", -1, 0)</f>
        <v>0</v>
      </c>
      <c r="N72" s="88"/>
    </row>
    <row r="73" spans="1:14" x14ac:dyDescent="0.2">
      <c r="A73" s="102" t="s">
        <v>325</v>
      </c>
      <c r="B73" s="279" t="s">
        <v>205</v>
      </c>
      <c r="C73" s="96">
        <f>IF(B73="Y", -1, 0)</f>
        <v>0</v>
      </c>
      <c r="D73" s="221" t="s">
        <v>205</v>
      </c>
      <c r="E73" s="220">
        <f>IF(D73="Y", -1, 0)</f>
        <v>0</v>
      </c>
      <c r="F73" s="222" t="s">
        <v>205</v>
      </c>
      <c r="G73" s="220">
        <f>IF(F73="Y", -1, 0)</f>
        <v>0</v>
      </c>
      <c r="H73" s="223" t="s">
        <v>205</v>
      </c>
      <c r="I73" s="220">
        <f>IF(H73="Y", -1, 0)</f>
        <v>0</v>
      </c>
      <c r="J73" s="224" t="s">
        <v>205</v>
      </c>
      <c r="K73" s="225">
        <f>IF(J73="Y", -1, 0)</f>
        <v>0</v>
      </c>
      <c r="N73" s="88"/>
    </row>
    <row r="74" spans="1:14" ht="13.5" thickBot="1" x14ac:dyDescent="0.25">
      <c r="A74" s="122" t="s">
        <v>326</v>
      </c>
      <c r="B74" s="282" t="s">
        <v>205</v>
      </c>
      <c r="C74" s="104">
        <f>IF(B74="Y", -1, 0)</f>
        <v>0</v>
      </c>
      <c r="D74" s="228" t="s">
        <v>205</v>
      </c>
      <c r="E74" s="227">
        <f>IF(D74="Y", -1, 0)</f>
        <v>0</v>
      </c>
      <c r="F74" s="229" t="s">
        <v>205</v>
      </c>
      <c r="G74" s="227">
        <f>IF(F74="Y", -1, 0)</f>
        <v>0</v>
      </c>
      <c r="H74" s="230" t="s">
        <v>205</v>
      </c>
      <c r="I74" s="227">
        <f>IF(H74="Y", -1, 0)</f>
        <v>0</v>
      </c>
      <c r="J74" s="231" t="s">
        <v>205</v>
      </c>
      <c r="K74" s="232">
        <f>IF(J74="Y", -1, 0)</f>
        <v>0</v>
      </c>
      <c r="N74" s="88"/>
    </row>
    <row r="75" spans="1:14" ht="13.5" thickBot="1" x14ac:dyDescent="0.25">
      <c r="A75" s="87" t="s">
        <v>327</v>
      </c>
      <c r="N75" s="88"/>
    </row>
    <row r="76" spans="1:14" x14ac:dyDescent="0.2">
      <c r="A76" s="124" t="s">
        <v>328</v>
      </c>
      <c r="B76" s="276" t="s">
        <v>205</v>
      </c>
      <c r="C76" s="91">
        <f>IF(B76="Y", -1, 0)</f>
        <v>0</v>
      </c>
      <c r="D76" s="214" t="s">
        <v>205</v>
      </c>
      <c r="E76" s="213">
        <f>IF(D76="Y", 1, 0)</f>
        <v>0</v>
      </c>
      <c r="F76" s="215" t="s">
        <v>205</v>
      </c>
      <c r="G76" s="213">
        <f>IF(F76="Y", -1, 0)</f>
        <v>0</v>
      </c>
      <c r="H76" s="216" t="s">
        <v>205</v>
      </c>
      <c r="I76" s="213">
        <f>IF(H76="Y", 1, 0)</f>
        <v>0</v>
      </c>
      <c r="J76" s="217" t="s">
        <v>205</v>
      </c>
      <c r="K76" s="218">
        <f>IF(J76="Y", -1, 0)</f>
        <v>0</v>
      </c>
      <c r="N76" s="88"/>
    </row>
    <row r="77" spans="1:14" x14ac:dyDescent="0.2">
      <c r="A77" s="101" t="s">
        <v>329</v>
      </c>
      <c r="B77" s="279"/>
      <c r="C77" s="96">
        <f>IF(B77="Y", -1, 0)</f>
        <v>0</v>
      </c>
      <c r="D77" s="221"/>
      <c r="E77" s="220">
        <f>IF(D77="Y", -1, 0)</f>
        <v>0</v>
      </c>
      <c r="F77" s="222" t="s">
        <v>205</v>
      </c>
      <c r="G77" s="220">
        <f>IF(F77="Y", -1, 0)</f>
        <v>0</v>
      </c>
      <c r="H77" s="223"/>
      <c r="I77" s="220">
        <f>IF(H77="Y", -1, 0)</f>
        <v>0</v>
      </c>
      <c r="J77" s="224"/>
      <c r="K77" s="225">
        <f>IF(J77="Y", -1, 0)</f>
        <v>0</v>
      </c>
      <c r="N77" s="88"/>
    </row>
    <row r="78" spans="1:14" x14ac:dyDescent="0.2">
      <c r="A78" s="101" t="s">
        <v>330</v>
      </c>
      <c r="B78" s="279" t="s">
        <v>205</v>
      </c>
      <c r="C78" s="96">
        <f>IF(B78="Y", 1, 0)</f>
        <v>0</v>
      </c>
      <c r="D78" s="221" t="s">
        <v>205</v>
      </c>
      <c r="E78" s="220">
        <f>IF(D78="Y", 1, 0)</f>
        <v>0</v>
      </c>
      <c r="F78" s="222" t="s">
        <v>205</v>
      </c>
      <c r="G78" s="220">
        <f>IF(F78="Y", 1, 0)</f>
        <v>0</v>
      </c>
      <c r="H78" s="223" t="s">
        <v>205</v>
      </c>
      <c r="I78" s="220">
        <f>IF(H78="Y", 1, 0)</f>
        <v>0</v>
      </c>
      <c r="J78" s="224" t="s">
        <v>205</v>
      </c>
      <c r="K78" s="225">
        <f>IF(J78="Y", 1, 0)</f>
        <v>0</v>
      </c>
      <c r="N78" s="88"/>
    </row>
    <row r="79" spans="1:14" x14ac:dyDescent="0.2">
      <c r="A79" s="101" t="s">
        <v>331</v>
      </c>
      <c r="B79" s="279" t="s">
        <v>205</v>
      </c>
      <c r="C79" s="96">
        <f>IF(B79="Y", 2, 0)</f>
        <v>0</v>
      </c>
      <c r="D79" s="221" t="s">
        <v>205</v>
      </c>
      <c r="E79" s="220">
        <f>IF(D79="Y", 2, 0)</f>
        <v>0</v>
      </c>
      <c r="F79" s="222" t="s">
        <v>205</v>
      </c>
      <c r="G79" s="220">
        <f>IF(F79="Y", 2, 0)</f>
        <v>0</v>
      </c>
      <c r="H79" s="223" t="s">
        <v>205</v>
      </c>
      <c r="I79" s="220">
        <f>IF(H79="Y", 2, 0)</f>
        <v>0</v>
      </c>
      <c r="J79" s="224" t="s">
        <v>205</v>
      </c>
      <c r="K79" s="225">
        <f>IF(J79="Y", 2, 0)</f>
        <v>0</v>
      </c>
      <c r="N79" s="88"/>
    </row>
    <row r="80" spans="1:14" x14ac:dyDescent="0.2">
      <c r="A80" s="101" t="s">
        <v>332</v>
      </c>
      <c r="B80" s="279" t="s">
        <v>205</v>
      </c>
      <c r="C80" s="96">
        <f>IF(B80="Y", 1, 0)</f>
        <v>0</v>
      </c>
      <c r="D80" s="221" t="s">
        <v>205</v>
      </c>
      <c r="E80" s="220">
        <f>IF(D80="Y", 1, 0)</f>
        <v>0</v>
      </c>
      <c r="F80" s="222" t="s">
        <v>205</v>
      </c>
      <c r="G80" s="220">
        <f>IF(F80="Y", 1, 0)</f>
        <v>0</v>
      </c>
      <c r="H80" s="223" t="s">
        <v>205</v>
      </c>
      <c r="I80" s="220">
        <f>IF(H80="Y", 1, 0)</f>
        <v>0</v>
      </c>
      <c r="J80" s="224" t="s">
        <v>205</v>
      </c>
      <c r="K80" s="225">
        <f>IF(J80="Y", 1, 0)</f>
        <v>0</v>
      </c>
      <c r="N80" s="88"/>
    </row>
    <row r="81" spans="1:14" x14ac:dyDescent="0.2">
      <c r="A81" s="101" t="s">
        <v>333</v>
      </c>
      <c r="B81" s="279" t="s">
        <v>205</v>
      </c>
      <c r="C81" s="96">
        <f>IF(B81="Y", 1, 0)</f>
        <v>0</v>
      </c>
      <c r="D81" s="221" t="s">
        <v>205</v>
      </c>
      <c r="E81" s="220">
        <f>IF(D81="Y", 1, 0)</f>
        <v>0</v>
      </c>
      <c r="F81" s="222" t="s">
        <v>205</v>
      </c>
      <c r="G81" s="220">
        <f>IF(F81="Y", 1, 0)</f>
        <v>0</v>
      </c>
      <c r="H81" s="223" t="s">
        <v>205</v>
      </c>
      <c r="I81" s="220">
        <f>IF(H81="Y", 1, 0)</f>
        <v>0</v>
      </c>
      <c r="J81" s="224" t="s">
        <v>205</v>
      </c>
      <c r="K81" s="225">
        <f>IF(J81="Y", -1, 0)</f>
        <v>0</v>
      </c>
      <c r="N81" s="88"/>
    </row>
    <row r="82" spans="1:14" x14ac:dyDescent="0.2">
      <c r="A82" s="125" t="s">
        <v>334</v>
      </c>
      <c r="B82" s="279" t="s">
        <v>205</v>
      </c>
      <c r="C82" s="96">
        <f>IF(B82="Y", 1, 0)</f>
        <v>0</v>
      </c>
      <c r="D82" s="221" t="s">
        <v>205</v>
      </c>
      <c r="E82" s="220">
        <f>IF(D82="Y", 1, 0)</f>
        <v>0</v>
      </c>
      <c r="F82" s="222" t="s">
        <v>205</v>
      </c>
      <c r="G82" s="220">
        <f>IF(F82="Y", 1, 0)</f>
        <v>0</v>
      </c>
      <c r="H82" s="223" t="s">
        <v>205</v>
      </c>
      <c r="I82" s="220">
        <f>IF(H82="Y", 1, 0)</f>
        <v>0</v>
      </c>
      <c r="J82" s="224" t="s">
        <v>205</v>
      </c>
      <c r="K82" s="225">
        <f>IF(J82="Y", 2, 0)</f>
        <v>0</v>
      </c>
      <c r="N82" s="88"/>
    </row>
    <row r="83" spans="1:14" ht="13.5" thickBot="1" x14ac:dyDescent="0.25">
      <c r="A83" s="114" t="s">
        <v>335</v>
      </c>
      <c r="B83" s="291" t="s">
        <v>205</v>
      </c>
      <c r="C83" s="115">
        <f>IF(B83="Y", 1, 0)</f>
        <v>0</v>
      </c>
      <c r="D83" s="245" t="s">
        <v>205</v>
      </c>
      <c r="E83" s="244">
        <f>IF(D83="Y", 1, 0)</f>
        <v>0</v>
      </c>
      <c r="F83" s="246" t="s">
        <v>205</v>
      </c>
      <c r="G83" s="244">
        <f>IF(F83="Y", 1, 0)</f>
        <v>0</v>
      </c>
      <c r="H83" s="247" t="s">
        <v>205</v>
      </c>
      <c r="I83" s="244">
        <f>IF(H83="Y", 1, 0)</f>
        <v>0</v>
      </c>
      <c r="J83" s="248" t="s">
        <v>205</v>
      </c>
      <c r="K83" s="249">
        <f>IF(J83="Y", 2, 0)</f>
        <v>0</v>
      </c>
      <c r="N83" s="88"/>
    </row>
    <row r="84" spans="1:14" ht="14.25" thickTop="1" thickBot="1" x14ac:dyDescent="0.25">
      <c r="A84" s="126" t="s">
        <v>336</v>
      </c>
      <c r="B84" s="299" t="s">
        <v>205</v>
      </c>
      <c r="C84" s="127">
        <f>IF(B84="Y", 1, 0)</f>
        <v>0</v>
      </c>
      <c r="D84" s="259" t="s">
        <v>205</v>
      </c>
      <c r="E84" s="258">
        <f>IF(D84="Y", 1, 0)</f>
        <v>0</v>
      </c>
      <c r="F84" s="260" t="s">
        <v>205</v>
      </c>
      <c r="G84" s="258">
        <f>IF(F84="Y", 1, 0)</f>
        <v>0</v>
      </c>
      <c r="H84" s="261" t="s">
        <v>205</v>
      </c>
      <c r="I84" s="258">
        <f>IF(H84="Y", 1, 0)</f>
        <v>0</v>
      </c>
      <c r="J84" s="262" t="s">
        <v>205</v>
      </c>
      <c r="K84" s="263">
        <f>IF(J84="Y", 1, 0)</f>
        <v>0</v>
      </c>
      <c r="N84" s="88"/>
    </row>
    <row r="85" spans="1:14" ht="13.5" thickBot="1" x14ac:dyDescent="0.25">
      <c r="A85" s="87" t="s">
        <v>337</v>
      </c>
      <c r="N85" s="88"/>
    </row>
    <row r="86" spans="1:14" x14ac:dyDescent="0.2">
      <c r="A86" s="90" t="s">
        <v>338</v>
      </c>
      <c r="B86" s="276"/>
      <c r="C86" s="91"/>
      <c r="D86" s="214"/>
      <c r="E86" s="213"/>
      <c r="F86" s="215"/>
      <c r="G86" s="213"/>
      <c r="H86" s="216"/>
      <c r="I86" s="213"/>
      <c r="J86" s="217"/>
      <c r="K86" s="218"/>
      <c r="N86" s="88"/>
    </row>
    <row r="87" spans="1:14" x14ac:dyDescent="0.2">
      <c r="A87" s="101" t="s">
        <v>339</v>
      </c>
      <c r="B87" s="279" t="s">
        <v>205</v>
      </c>
      <c r="C87" s="96">
        <f>IF(B87="Y", 2, 0)</f>
        <v>0</v>
      </c>
      <c r="D87" s="221" t="s">
        <v>205</v>
      </c>
      <c r="E87" s="220">
        <f>IF(D87="Y", 2, 0)</f>
        <v>0</v>
      </c>
      <c r="F87" s="222" t="s">
        <v>205</v>
      </c>
      <c r="G87" s="220">
        <f>IF(F87="Y", 2, 0)</f>
        <v>0</v>
      </c>
      <c r="H87" s="223" t="s">
        <v>205</v>
      </c>
      <c r="I87" s="220">
        <f>IF(H87="Y", 2, 0)</f>
        <v>0</v>
      </c>
      <c r="J87" s="224" t="s">
        <v>205</v>
      </c>
      <c r="K87" s="225">
        <f>IF(J87="Y", 2, 0)</f>
        <v>0</v>
      </c>
      <c r="N87" s="88"/>
    </row>
    <row r="88" spans="1:14" x14ac:dyDescent="0.2">
      <c r="A88" s="101" t="s">
        <v>340</v>
      </c>
      <c r="B88" s="279" t="s">
        <v>205</v>
      </c>
      <c r="C88" s="96">
        <f>IF(B88="Y", 1, 0)</f>
        <v>0</v>
      </c>
      <c r="D88" s="221" t="s">
        <v>205</v>
      </c>
      <c r="E88" s="220">
        <f>IF(D88="Y", 1, 0)</f>
        <v>0</v>
      </c>
      <c r="F88" s="222" t="s">
        <v>205</v>
      </c>
      <c r="G88" s="220">
        <f>IF(F88="Y", 1, 0)</f>
        <v>0</v>
      </c>
      <c r="H88" s="223" t="s">
        <v>205</v>
      </c>
      <c r="I88" s="220">
        <f>IF(H88="Y", 1, 0)</f>
        <v>0</v>
      </c>
      <c r="J88" s="224" t="s">
        <v>205</v>
      </c>
      <c r="K88" s="225">
        <f>IF(J88="Y", 1, 0)</f>
        <v>0</v>
      </c>
      <c r="N88" s="88"/>
    </row>
    <row r="89" spans="1:14" x14ac:dyDescent="0.2">
      <c r="A89" s="101" t="s">
        <v>341</v>
      </c>
      <c r="B89" s="279" t="s">
        <v>205</v>
      </c>
      <c r="C89" s="96">
        <f>IF(B89="Y", 1, 0)</f>
        <v>0</v>
      </c>
      <c r="D89" s="221" t="s">
        <v>205</v>
      </c>
      <c r="E89" s="220">
        <f>IF(D89="Y", 1, 0)</f>
        <v>0</v>
      </c>
      <c r="F89" s="222" t="s">
        <v>205</v>
      </c>
      <c r="G89" s="220">
        <f>IF(F89="Y", 1, 0)</f>
        <v>0</v>
      </c>
      <c r="H89" s="223" t="s">
        <v>205</v>
      </c>
      <c r="I89" s="220">
        <f>IF(H89="Y", 1, 0)</f>
        <v>0</v>
      </c>
      <c r="J89" s="224" t="s">
        <v>205</v>
      </c>
      <c r="K89" s="225">
        <f>IF(J89="Y", 1, 0)</f>
        <v>0</v>
      </c>
      <c r="N89" s="88"/>
    </row>
    <row r="90" spans="1:14" x14ac:dyDescent="0.2">
      <c r="A90" s="101" t="s">
        <v>342</v>
      </c>
      <c r="B90" s="279" t="s">
        <v>251</v>
      </c>
      <c r="C90" s="96">
        <f>IF(B90="Y", 2, 0)</f>
        <v>2</v>
      </c>
      <c r="D90" s="221" t="s">
        <v>205</v>
      </c>
      <c r="E90" s="220">
        <f>IF(D90="Y", 2, 0)</f>
        <v>0</v>
      </c>
      <c r="F90" s="222" t="s">
        <v>205</v>
      </c>
      <c r="G90" s="220">
        <f>IF(F90="Y", 2, 0)</f>
        <v>0</v>
      </c>
      <c r="H90" s="223" t="s">
        <v>205</v>
      </c>
      <c r="I90" s="220">
        <f>IF(H90="Y", 2, 0)</f>
        <v>0</v>
      </c>
      <c r="J90" s="224" t="s">
        <v>205</v>
      </c>
      <c r="K90" s="225">
        <f>IF(J90="Y", 2, 0)</f>
        <v>0</v>
      </c>
      <c r="N90" s="88"/>
    </row>
    <row r="91" spans="1:14" ht="13.5" thickBot="1" x14ac:dyDescent="0.25">
      <c r="A91" s="114" t="s">
        <v>343</v>
      </c>
      <c r="B91" s="291" t="s">
        <v>205</v>
      </c>
      <c r="C91" s="115">
        <f>IF(B91="Y", 1, 0)</f>
        <v>0</v>
      </c>
      <c r="D91" s="245" t="s">
        <v>205</v>
      </c>
      <c r="E91" s="244">
        <f>IF(D91="Y", 1, 0)</f>
        <v>0</v>
      </c>
      <c r="F91" s="246" t="s">
        <v>205</v>
      </c>
      <c r="G91" s="244">
        <f>IF(F91="Y", 1, 0)</f>
        <v>0</v>
      </c>
      <c r="H91" s="247" t="s">
        <v>205</v>
      </c>
      <c r="I91" s="244">
        <f>IF(H91="Y", 1, 0)</f>
        <v>0</v>
      </c>
      <c r="J91" s="248" t="s">
        <v>205</v>
      </c>
      <c r="K91" s="249">
        <f>IF(J91="Y", 1, 0)</f>
        <v>0</v>
      </c>
    </row>
    <row r="92" spans="1:14" ht="13.5" thickTop="1" x14ac:dyDescent="0.2">
      <c r="A92" s="130" t="s">
        <v>344</v>
      </c>
      <c r="B92" s="295"/>
      <c r="C92" s="119"/>
      <c r="D92" s="252"/>
      <c r="E92" s="251"/>
      <c r="F92" s="253"/>
      <c r="G92" s="251"/>
      <c r="H92" s="254"/>
      <c r="I92" s="251"/>
      <c r="J92" s="255"/>
      <c r="K92" s="256"/>
    </row>
    <row r="93" spans="1:14" x14ac:dyDescent="0.2">
      <c r="A93" s="101" t="s">
        <v>345</v>
      </c>
      <c r="B93" s="279" t="s">
        <v>205</v>
      </c>
      <c r="C93" s="96">
        <f>IF(B93="Y", 2, 0)</f>
        <v>0</v>
      </c>
      <c r="D93" s="221" t="s">
        <v>205</v>
      </c>
      <c r="E93" s="220">
        <f>IF(D93="Y", 2, 0)</f>
        <v>0</v>
      </c>
      <c r="F93" s="222" t="s">
        <v>205</v>
      </c>
      <c r="G93" s="220">
        <f>IF(F93="Y", 2, 0)</f>
        <v>0</v>
      </c>
      <c r="H93" s="223" t="s">
        <v>205</v>
      </c>
      <c r="I93" s="220">
        <f>IF(H93="Y", 2, 0)</f>
        <v>0</v>
      </c>
      <c r="J93" s="224" t="s">
        <v>205</v>
      </c>
      <c r="K93" s="225">
        <f>IF(J93="Y", 2, 0)</f>
        <v>0</v>
      </c>
    </row>
    <row r="94" spans="1:14" x14ac:dyDescent="0.2">
      <c r="A94" s="101" t="s">
        <v>346</v>
      </c>
      <c r="B94" s="279" t="s">
        <v>205</v>
      </c>
      <c r="C94" s="96">
        <f>IF(B94="Y", 2, 0)</f>
        <v>0</v>
      </c>
      <c r="D94" s="221" t="s">
        <v>205</v>
      </c>
      <c r="E94" s="220">
        <f>IF(D94="Y", 2, 0)</f>
        <v>0</v>
      </c>
      <c r="F94" s="222" t="s">
        <v>205</v>
      </c>
      <c r="G94" s="220">
        <f>IF(F94="Y", 2, 0)</f>
        <v>0</v>
      </c>
      <c r="H94" s="223" t="s">
        <v>205</v>
      </c>
      <c r="I94" s="220">
        <f>IF(H94="Y", 2, 0)</f>
        <v>0</v>
      </c>
      <c r="J94" s="224" t="s">
        <v>205</v>
      </c>
      <c r="K94" s="225">
        <f>IF(J94="Y", 2, 0)</f>
        <v>0</v>
      </c>
      <c r="N94" s="88"/>
    </row>
    <row r="95" spans="1:14" x14ac:dyDescent="0.2">
      <c r="A95" s="101" t="s">
        <v>347</v>
      </c>
      <c r="B95" s="279" t="s">
        <v>205</v>
      </c>
      <c r="C95" s="96">
        <f>IF(B95="Y", 1, 0)</f>
        <v>0</v>
      </c>
      <c r="D95" s="221" t="s">
        <v>205</v>
      </c>
      <c r="E95" s="220">
        <f>IF(D95="Y", 1, 0)</f>
        <v>0</v>
      </c>
      <c r="F95" s="222" t="s">
        <v>205</v>
      </c>
      <c r="G95" s="220">
        <f>IF(F95="Y", 1, 0)</f>
        <v>0</v>
      </c>
      <c r="H95" s="223" t="s">
        <v>205</v>
      </c>
      <c r="I95" s="220">
        <f>IF(H95="Y", 1, 0)</f>
        <v>0</v>
      </c>
      <c r="J95" s="224" t="s">
        <v>205</v>
      </c>
      <c r="K95" s="225">
        <f>IF(J95="Y", 1, 0)</f>
        <v>0</v>
      </c>
    </row>
    <row r="96" spans="1:14" ht="13.5" thickBot="1" x14ac:dyDescent="0.25">
      <c r="A96" s="103" t="s">
        <v>348</v>
      </c>
      <c r="B96" s="282" t="s">
        <v>205</v>
      </c>
      <c r="C96" s="104">
        <f>IF(B96="Y", -1, 0)</f>
        <v>0</v>
      </c>
      <c r="D96" s="228" t="s">
        <v>205</v>
      </c>
      <c r="E96" s="227">
        <f>IF(D96="Y", 1, 0)</f>
        <v>0</v>
      </c>
      <c r="F96" s="229" t="s">
        <v>205</v>
      </c>
      <c r="G96" s="227">
        <f>IF(F96="Y", -1, 0)</f>
        <v>0</v>
      </c>
      <c r="H96" s="230" t="s">
        <v>205</v>
      </c>
      <c r="I96" s="227">
        <f>IF(H96="Y", 1, 0)</f>
        <v>0</v>
      </c>
      <c r="J96" s="231" t="s">
        <v>205</v>
      </c>
      <c r="K96" s="232">
        <f>IF(J96="Y", 1, 0)</f>
        <v>0</v>
      </c>
    </row>
    <row r="97" spans="1:13" ht="13.5" thickBot="1" x14ac:dyDescent="0.25">
      <c r="A97" s="131" t="s">
        <v>349</v>
      </c>
    </row>
    <row r="98" spans="1:13" x14ac:dyDescent="0.2">
      <c r="A98" s="90" t="s">
        <v>350</v>
      </c>
      <c r="B98" s="276"/>
      <c r="C98" s="91"/>
      <c r="D98" s="214"/>
      <c r="E98" s="213"/>
      <c r="F98" s="215"/>
      <c r="G98" s="213"/>
      <c r="H98" s="216"/>
      <c r="I98" s="213"/>
      <c r="J98" s="217"/>
      <c r="K98" s="218"/>
    </row>
    <row r="99" spans="1:13" x14ac:dyDescent="0.2">
      <c r="A99" s="101" t="s">
        <v>351</v>
      </c>
      <c r="B99" s="279" t="s">
        <v>205</v>
      </c>
      <c r="C99" s="96">
        <f>IF(B99="Y", 1, 0)</f>
        <v>0</v>
      </c>
      <c r="D99" s="221" t="s">
        <v>205</v>
      </c>
      <c r="E99" s="220">
        <f>IF(D99="Y", 1, 0)</f>
        <v>0</v>
      </c>
      <c r="F99" s="222" t="s">
        <v>205</v>
      </c>
      <c r="G99" s="220">
        <f>IF(F99="Y", 1, 0)</f>
        <v>0</v>
      </c>
      <c r="H99" s="223" t="s">
        <v>205</v>
      </c>
      <c r="I99" s="220">
        <f>IF(H99="Y", 1, 0)</f>
        <v>0</v>
      </c>
      <c r="J99" s="224" t="s">
        <v>205</v>
      </c>
      <c r="K99" s="225">
        <f t="shared" ref="K99:K104" si="16">IF(J99="Y", 1, 0)</f>
        <v>0</v>
      </c>
    </row>
    <row r="100" spans="1:13" x14ac:dyDescent="0.2">
      <c r="A100" s="101" t="s">
        <v>352</v>
      </c>
      <c r="B100" s="279" t="s">
        <v>205</v>
      </c>
      <c r="C100" s="96">
        <f>IF(B100="Y", 2, 0)</f>
        <v>0</v>
      </c>
      <c r="D100" s="221" t="s">
        <v>205</v>
      </c>
      <c r="E100" s="220">
        <f>IF(D100="Y", 1, 0)</f>
        <v>0</v>
      </c>
      <c r="F100" s="222" t="s">
        <v>205</v>
      </c>
      <c r="G100" s="220">
        <f>IF(F100="Y", 2, 0)</f>
        <v>0</v>
      </c>
      <c r="H100" s="223" t="s">
        <v>205</v>
      </c>
      <c r="I100" s="220">
        <f>IF(H100="Y", 1, 0)</f>
        <v>0</v>
      </c>
      <c r="J100" s="224" t="s">
        <v>205</v>
      </c>
      <c r="K100" s="225">
        <f t="shared" si="16"/>
        <v>0</v>
      </c>
    </row>
    <row r="101" spans="1:13" x14ac:dyDescent="0.2">
      <c r="A101" s="101" t="s">
        <v>353</v>
      </c>
      <c r="B101" s="279" t="s">
        <v>205</v>
      </c>
      <c r="C101" s="96">
        <f>IF(B101="Y", 2, 0)</f>
        <v>0</v>
      </c>
      <c r="D101" s="221" t="s">
        <v>205</v>
      </c>
      <c r="E101" s="220">
        <f>IF(D101="Y", 2, 0)</f>
        <v>0</v>
      </c>
      <c r="F101" s="222" t="s">
        <v>205</v>
      </c>
      <c r="G101" s="220">
        <f>IF(F101="Y", 2, 0)</f>
        <v>0</v>
      </c>
      <c r="H101" s="223" t="s">
        <v>205</v>
      </c>
      <c r="I101" s="220">
        <f>IF(H101="Y", 2, 0)</f>
        <v>0</v>
      </c>
      <c r="J101" s="224" t="s">
        <v>205</v>
      </c>
      <c r="K101" s="225">
        <f t="shared" si="16"/>
        <v>0</v>
      </c>
    </row>
    <row r="102" spans="1:13" ht="13.5" thickBot="1" x14ac:dyDescent="0.25">
      <c r="A102" s="103" t="s">
        <v>354</v>
      </c>
      <c r="B102" s="282" t="s">
        <v>205</v>
      </c>
      <c r="C102" s="104">
        <f>IF(B102="Y", 1, 0)</f>
        <v>0</v>
      </c>
      <c r="D102" s="228" t="s">
        <v>205</v>
      </c>
      <c r="E102" s="227">
        <f>IF(D102="Y", 1, 0)</f>
        <v>0</v>
      </c>
      <c r="F102" s="229" t="s">
        <v>205</v>
      </c>
      <c r="G102" s="227">
        <f>IF(F102="Y", 1, 0)</f>
        <v>0</v>
      </c>
      <c r="H102" s="230" t="s">
        <v>205</v>
      </c>
      <c r="I102" s="227">
        <f>IF(H102="Y", 1, 0)</f>
        <v>0</v>
      </c>
      <c r="J102" s="231" t="s">
        <v>205</v>
      </c>
      <c r="K102" s="232">
        <f t="shared" si="16"/>
        <v>0</v>
      </c>
    </row>
    <row r="103" spans="1:13" x14ac:dyDescent="0.2">
      <c r="A103" s="118" t="s">
        <v>355</v>
      </c>
      <c r="B103" s="295" t="s">
        <v>205</v>
      </c>
      <c r="C103" s="119">
        <f>IF(B103="Y", 2, 0)</f>
        <v>0</v>
      </c>
      <c r="D103" s="252" t="s">
        <v>205</v>
      </c>
      <c r="E103" s="251">
        <f>IF(D103="Y", 1, 0)</f>
        <v>0</v>
      </c>
      <c r="F103" s="253" t="s">
        <v>205</v>
      </c>
      <c r="G103" s="251">
        <f>IF(F103="Y", 2, 0)</f>
        <v>0</v>
      </c>
      <c r="H103" s="254" t="s">
        <v>205</v>
      </c>
      <c r="I103" s="251">
        <f>IF(H103="Y", 1, 0)</f>
        <v>0</v>
      </c>
      <c r="J103" s="255" t="s">
        <v>205</v>
      </c>
      <c r="K103" s="256">
        <f t="shared" si="16"/>
        <v>0</v>
      </c>
    </row>
    <row r="104" spans="1:13" x14ac:dyDescent="0.2">
      <c r="A104" s="102" t="s">
        <v>356</v>
      </c>
      <c r="B104" s="279" t="s">
        <v>205</v>
      </c>
      <c r="C104" s="96">
        <f>IF(B104="Y", 2, 0)</f>
        <v>0</v>
      </c>
      <c r="D104" s="221" t="s">
        <v>205</v>
      </c>
      <c r="E104" s="220">
        <f>IF(D104="Y", 2, 0)</f>
        <v>0</v>
      </c>
      <c r="F104" s="222" t="s">
        <v>205</v>
      </c>
      <c r="G104" s="220">
        <f>IF(F104="Y", 2, 0)</f>
        <v>0</v>
      </c>
      <c r="H104" s="223" t="s">
        <v>205</v>
      </c>
      <c r="I104" s="220">
        <f>IF(H104="Y", 2, 0)</f>
        <v>0</v>
      </c>
      <c r="J104" s="224" t="s">
        <v>205</v>
      </c>
      <c r="K104" s="225">
        <f t="shared" si="16"/>
        <v>0</v>
      </c>
    </row>
    <row r="105" spans="1:13" x14ac:dyDescent="0.2">
      <c r="A105" s="102" t="s">
        <v>357</v>
      </c>
      <c r="B105" s="279" t="s">
        <v>205</v>
      </c>
      <c r="C105" s="96">
        <f>IF(B105="Y", 2, 0)</f>
        <v>0</v>
      </c>
      <c r="D105" s="221" t="s">
        <v>205</v>
      </c>
      <c r="E105" s="220">
        <f>IF(D105="Y", 1, 0)</f>
        <v>0</v>
      </c>
      <c r="F105" s="222" t="s">
        <v>205</v>
      </c>
      <c r="G105" s="220">
        <f>IF(F105="Y", 2, 0)</f>
        <v>0</v>
      </c>
      <c r="H105" s="223" t="s">
        <v>205</v>
      </c>
      <c r="I105" s="220">
        <f>IF(H105="Y", 1, 0)</f>
        <v>0</v>
      </c>
      <c r="J105" s="224" t="s">
        <v>205</v>
      </c>
      <c r="K105" s="225">
        <f>IF(J105="Y", 2, 0)</f>
        <v>0</v>
      </c>
    </row>
    <row r="106" spans="1:13" x14ac:dyDescent="0.2">
      <c r="A106" s="102" t="s">
        <v>358</v>
      </c>
      <c r="B106" s="279" t="s">
        <v>205</v>
      </c>
      <c r="C106" s="96" t="s">
        <v>359</v>
      </c>
      <c r="D106" s="221" t="s">
        <v>205</v>
      </c>
      <c r="E106" s="220" t="s">
        <v>359</v>
      </c>
      <c r="F106" s="222" t="s">
        <v>205</v>
      </c>
      <c r="G106" s="220" t="s">
        <v>359</v>
      </c>
      <c r="H106" s="223" t="s">
        <v>205</v>
      </c>
      <c r="I106" s="220" t="s">
        <v>359</v>
      </c>
      <c r="J106" s="224" t="s">
        <v>205</v>
      </c>
      <c r="K106" s="225">
        <f>IF(J106="Y", -1, 0)</f>
        <v>0</v>
      </c>
    </row>
    <row r="107" spans="1:13" x14ac:dyDescent="0.2">
      <c r="A107" s="102" t="s">
        <v>360</v>
      </c>
      <c r="B107" s="279" t="s">
        <v>205</v>
      </c>
      <c r="C107" s="96">
        <f>IF(B107="Y", 2, 0)</f>
        <v>0</v>
      </c>
      <c r="D107" s="221" t="s">
        <v>205</v>
      </c>
      <c r="E107" s="220">
        <f>IF(D107="Y", 2, 0)</f>
        <v>0</v>
      </c>
      <c r="F107" s="222" t="s">
        <v>205</v>
      </c>
      <c r="G107" s="220">
        <f>IF(F107="Y", 1, 0)</f>
        <v>0</v>
      </c>
      <c r="H107" s="223" t="s">
        <v>205</v>
      </c>
      <c r="I107" s="220">
        <f>IF(H107="Y", 1, 0)</f>
        <v>0</v>
      </c>
      <c r="J107" s="224" t="s">
        <v>205</v>
      </c>
      <c r="K107" s="225">
        <f>IF(J107="Y", 1, 0)</f>
        <v>0</v>
      </c>
    </row>
    <row r="108" spans="1:13" x14ac:dyDescent="0.2">
      <c r="A108" s="102" t="s">
        <v>361</v>
      </c>
      <c r="B108" s="279" t="s">
        <v>205</v>
      </c>
      <c r="C108" s="96">
        <f>IF(B108="Y", 2, 0)</f>
        <v>0</v>
      </c>
      <c r="D108" s="221" t="s">
        <v>205</v>
      </c>
      <c r="E108" s="220">
        <f>IF(D108="Y", 2, 0)</f>
        <v>0</v>
      </c>
      <c r="F108" s="222" t="s">
        <v>205</v>
      </c>
      <c r="G108" s="220">
        <f>IF(F108="Y", 1, 0)</f>
        <v>0</v>
      </c>
      <c r="H108" s="223" t="s">
        <v>205</v>
      </c>
      <c r="I108" s="220">
        <f>IF(H108="Y", 1, 0)</f>
        <v>0</v>
      </c>
      <c r="J108" s="224" t="s">
        <v>205</v>
      </c>
      <c r="K108" s="225">
        <f>IF(J108="Y", 1, 0)</f>
        <v>0</v>
      </c>
    </row>
    <row r="109" spans="1:13" ht="13.5" thickBot="1" x14ac:dyDescent="0.25">
      <c r="A109" s="122" t="s">
        <v>362</v>
      </c>
      <c r="B109" s="282" t="s">
        <v>251</v>
      </c>
      <c r="C109" s="104">
        <f>IF(B109="Y", 1, 0)</f>
        <v>1</v>
      </c>
      <c r="D109" s="228" t="s">
        <v>205</v>
      </c>
      <c r="E109" s="227">
        <f>IF(D109="Y", 1, 0)</f>
        <v>0</v>
      </c>
      <c r="F109" s="229" t="s">
        <v>205</v>
      </c>
      <c r="G109" s="227">
        <f>IF(F109="Y", 1, 0)</f>
        <v>0</v>
      </c>
      <c r="H109" s="230" t="s">
        <v>205</v>
      </c>
      <c r="I109" s="227">
        <f>IF(H109="Y", 1, 0)</f>
        <v>0</v>
      </c>
      <c r="J109" s="231" t="s">
        <v>205</v>
      </c>
      <c r="K109" s="232">
        <f>IF(J109="Y", 2, 0)</f>
        <v>0</v>
      </c>
    </row>
    <row r="110" spans="1:13" ht="13.5" thickBot="1" x14ac:dyDescent="0.25">
      <c r="A110" s="131" t="s">
        <v>363</v>
      </c>
    </row>
    <row r="111" spans="1:13" x14ac:dyDescent="0.2">
      <c r="A111" s="113" t="s">
        <v>364</v>
      </c>
      <c r="B111" s="276" t="s">
        <v>205</v>
      </c>
      <c r="C111" s="91">
        <f>IF(B111="Y", -1, 0)</f>
        <v>0</v>
      </c>
      <c r="D111" s="214" t="s">
        <v>205</v>
      </c>
      <c r="E111" s="213">
        <f>IF(D111="Y", -1, 0)</f>
        <v>0</v>
      </c>
      <c r="F111" s="215" t="s">
        <v>205</v>
      </c>
      <c r="G111" s="213">
        <f t="shared" ref="G111:G126" si="17">IF(F111="Y", 1, 0)</f>
        <v>0</v>
      </c>
      <c r="H111" s="216" t="s">
        <v>205</v>
      </c>
      <c r="I111" s="213">
        <f>IF(H111="Y", -1, 0)</f>
        <v>0</v>
      </c>
      <c r="J111" s="217" t="s">
        <v>205</v>
      </c>
      <c r="K111" s="213">
        <f t="shared" ref="K111:K127" si="18">IF(J111="Y", 1, 0)</f>
        <v>0</v>
      </c>
      <c r="L111" s="303" t="s">
        <v>205</v>
      </c>
      <c r="M111" s="218">
        <f>IF(L111="Y", 2, 0)</f>
        <v>0</v>
      </c>
    </row>
    <row r="112" spans="1:13" x14ac:dyDescent="0.2">
      <c r="A112" s="102" t="s">
        <v>365</v>
      </c>
      <c r="B112" s="279" t="s">
        <v>205</v>
      </c>
      <c r="C112" s="96">
        <f>IF(B112="Y", 2, 0)</f>
        <v>0</v>
      </c>
      <c r="D112" s="221" t="s">
        <v>205</v>
      </c>
      <c r="E112" s="220">
        <f>IF(D112="Y", 2, 0)</f>
        <v>0</v>
      </c>
      <c r="F112" s="222" t="s">
        <v>205</v>
      </c>
      <c r="G112" s="220">
        <f>IF(F112="Y", 2, 0)</f>
        <v>0</v>
      </c>
      <c r="H112" s="223" t="s">
        <v>205</v>
      </c>
      <c r="I112" s="220">
        <f>IF(H112="Y", 2, 0)</f>
        <v>0</v>
      </c>
      <c r="J112" s="224" t="s">
        <v>205</v>
      </c>
      <c r="K112" s="220">
        <f>IF(J112="Y", 2, 0)</f>
        <v>0</v>
      </c>
      <c r="L112" s="304" t="s">
        <v>205</v>
      </c>
      <c r="M112" s="225">
        <f t="shared" ref="M112:M113" si="19">IF(L112="Y", 2, 0)</f>
        <v>0</v>
      </c>
    </row>
    <row r="113" spans="1:13" x14ac:dyDescent="0.2">
      <c r="A113" s="102" t="s">
        <v>366</v>
      </c>
      <c r="B113" s="279" t="s">
        <v>205</v>
      </c>
      <c r="C113" s="96">
        <f t="shared" ref="C113:C126" si="20">IF(B113="Y", 1, 0)</f>
        <v>0</v>
      </c>
      <c r="D113" s="221" t="s">
        <v>205</v>
      </c>
      <c r="E113" s="220">
        <f t="shared" ref="E113:E126" si="21">IF(D113="Y", 1, 0)</f>
        <v>0</v>
      </c>
      <c r="F113" s="222" t="s">
        <v>205</v>
      </c>
      <c r="G113" s="220">
        <f t="shared" si="17"/>
        <v>0</v>
      </c>
      <c r="H113" s="223" t="s">
        <v>205</v>
      </c>
      <c r="I113" s="220">
        <f t="shared" ref="I113:I126" si="22">IF(H113="Y", 1, 0)</f>
        <v>0</v>
      </c>
      <c r="J113" s="224" t="s">
        <v>205</v>
      </c>
      <c r="K113" s="220">
        <f t="shared" si="18"/>
        <v>0</v>
      </c>
      <c r="L113" s="304" t="s">
        <v>205</v>
      </c>
      <c r="M113" s="225">
        <f t="shared" si="19"/>
        <v>0</v>
      </c>
    </row>
    <row r="114" spans="1:13" x14ac:dyDescent="0.2">
      <c r="A114" s="102" t="s">
        <v>367</v>
      </c>
      <c r="B114" s="279" t="s">
        <v>205</v>
      </c>
      <c r="C114" s="96">
        <f t="shared" si="20"/>
        <v>0</v>
      </c>
      <c r="D114" s="221" t="s">
        <v>205</v>
      </c>
      <c r="E114" s="220">
        <f t="shared" si="21"/>
        <v>0</v>
      </c>
      <c r="F114" s="222" t="s">
        <v>205</v>
      </c>
      <c r="G114" s="220">
        <f t="shared" si="17"/>
        <v>0</v>
      </c>
      <c r="H114" s="223" t="s">
        <v>205</v>
      </c>
      <c r="I114" s="220">
        <f t="shared" si="22"/>
        <v>0</v>
      </c>
      <c r="J114" s="224" t="s">
        <v>205</v>
      </c>
      <c r="K114" s="220">
        <f t="shared" si="18"/>
        <v>0</v>
      </c>
      <c r="L114" s="304" t="s">
        <v>205</v>
      </c>
      <c r="M114" s="225">
        <f t="shared" ref="M114:M132" si="23">IF(L114="Y", 1, 0)</f>
        <v>0</v>
      </c>
    </row>
    <row r="115" spans="1:13" x14ac:dyDescent="0.2">
      <c r="A115" s="102" t="s">
        <v>368</v>
      </c>
      <c r="B115" s="279" t="s">
        <v>205</v>
      </c>
      <c r="C115" s="96">
        <f>IF(B115="Y", 2, 0)</f>
        <v>0</v>
      </c>
      <c r="D115" s="221" t="s">
        <v>205</v>
      </c>
      <c r="E115" s="220">
        <f>IF(D115="Y", 2, 0)</f>
        <v>0</v>
      </c>
      <c r="F115" s="222" t="s">
        <v>205</v>
      </c>
      <c r="G115" s="220">
        <f>IF(F115="Y", 2, 0)</f>
        <v>0</v>
      </c>
      <c r="H115" s="223" t="s">
        <v>205</v>
      </c>
      <c r="I115" s="220">
        <f>IF(H115="Y", 2, 0)</f>
        <v>0</v>
      </c>
      <c r="J115" s="224" t="s">
        <v>205</v>
      </c>
      <c r="K115" s="220">
        <f>IF(J115="Y", 2, 0)</f>
        <v>0</v>
      </c>
      <c r="L115" s="304" t="s">
        <v>205</v>
      </c>
      <c r="M115" s="225">
        <f>IF(L115="Y", 2, 0)</f>
        <v>0</v>
      </c>
    </row>
    <row r="116" spans="1:13" x14ac:dyDescent="0.2">
      <c r="A116" s="102" t="s">
        <v>369</v>
      </c>
      <c r="B116" s="279" t="s">
        <v>205</v>
      </c>
      <c r="C116" s="96">
        <f>IF(B116="Y", 2, 0)</f>
        <v>0</v>
      </c>
      <c r="D116" s="221" t="s">
        <v>205</v>
      </c>
      <c r="E116" s="220">
        <f>IF(D116="Y", 2, 0)</f>
        <v>0</v>
      </c>
      <c r="F116" s="222" t="s">
        <v>205</v>
      </c>
      <c r="G116" s="220">
        <f>IF(F116="Y", 2, 0)</f>
        <v>0</v>
      </c>
      <c r="H116" s="223" t="s">
        <v>205</v>
      </c>
      <c r="I116" s="220">
        <f>IF(H116="Y", 2, 0)</f>
        <v>0</v>
      </c>
      <c r="J116" s="224" t="s">
        <v>205</v>
      </c>
      <c r="K116" s="220">
        <f>IF(J116="Y", 2, 0)</f>
        <v>0</v>
      </c>
      <c r="L116" s="304" t="s">
        <v>205</v>
      </c>
      <c r="M116" s="225">
        <f>IF(L116="Y", 2, 0)</f>
        <v>0</v>
      </c>
    </row>
    <row r="117" spans="1:13" x14ac:dyDescent="0.2">
      <c r="A117" s="102" t="s">
        <v>370</v>
      </c>
      <c r="B117" s="279" t="s">
        <v>205</v>
      </c>
      <c r="C117" s="96">
        <f>IF(B117="Y", 2, 0)</f>
        <v>0</v>
      </c>
      <c r="D117" s="221" t="s">
        <v>205</v>
      </c>
      <c r="E117" s="220">
        <f>IF(D117="Y", 2, 0)</f>
        <v>0</v>
      </c>
      <c r="F117" s="222" t="s">
        <v>205</v>
      </c>
      <c r="G117" s="220">
        <f>IF(F117="Y", 2, 0)</f>
        <v>0</v>
      </c>
      <c r="H117" s="223" t="s">
        <v>205</v>
      </c>
      <c r="I117" s="220">
        <f>IF(H117="Y", 2, 0)</f>
        <v>0</v>
      </c>
      <c r="J117" s="224" t="s">
        <v>205</v>
      </c>
      <c r="K117" s="220">
        <f>IF(J117="Y", 2, 0)</f>
        <v>0</v>
      </c>
      <c r="L117" s="304" t="s">
        <v>205</v>
      </c>
      <c r="M117" s="225">
        <f>IF(L117="Y", 2, 0)</f>
        <v>0</v>
      </c>
    </row>
    <row r="118" spans="1:13" x14ac:dyDescent="0.2">
      <c r="A118" s="102" t="s">
        <v>371</v>
      </c>
      <c r="B118" s="279" t="s">
        <v>205</v>
      </c>
      <c r="C118" s="96">
        <f>IF(B118="Y", 2, 0)</f>
        <v>0</v>
      </c>
      <c r="D118" s="221" t="s">
        <v>205</v>
      </c>
      <c r="E118" s="220">
        <f>IF(D118="Y", 2, 0)</f>
        <v>0</v>
      </c>
      <c r="F118" s="222" t="s">
        <v>205</v>
      </c>
      <c r="G118" s="220">
        <f>IF(F118="Y", 2, 0)</f>
        <v>0</v>
      </c>
      <c r="H118" s="223" t="s">
        <v>205</v>
      </c>
      <c r="I118" s="220">
        <f>IF(H118="Y", 2, 0)</f>
        <v>0</v>
      </c>
      <c r="J118" s="224" t="s">
        <v>205</v>
      </c>
      <c r="K118" s="220">
        <f>IF(J118="Y", 2, 0)</f>
        <v>0</v>
      </c>
      <c r="L118" s="304" t="s">
        <v>205</v>
      </c>
      <c r="M118" s="225">
        <f>IF(L118="Y", 2, 0)</f>
        <v>0</v>
      </c>
    </row>
    <row r="119" spans="1:13" x14ac:dyDescent="0.2">
      <c r="A119" s="102" t="s">
        <v>372</v>
      </c>
      <c r="B119" s="279" t="s">
        <v>251</v>
      </c>
      <c r="C119" s="96">
        <f t="shared" si="20"/>
        <v>1</v>
      </c>
      <c r="D119" s="221" t="s">
        <v>205</v>
      </c>
      <c r="E119" s="220">
        <f t="shared" si="21"/>
        <v>0</v>
      </c>
      <c r="F119" s="222" t="s">
        <v>205</v>
      </c>
      <c r="G119" s="220">
        <f t="shared" si="17"/>
        <v>0</v>
      </c>
      <c r="H119" s="223" t="s">
        <v>205</v>
      </c>
      <c r="I119" s="220">
        <f t="shared" si="22"/>
        <v>0</v>
      </c>
      <c r="J119" s="224" t="s">
        <v>205</v>
      </c>
      <c r="K119" s="220">
        <f t="shared" si="18"/>
        <v>0</v>
      </c>
      <c r="L119" s="304" t="s">
        <v>205</v>
      </c>
      <c r="M119" s="225">
        <f t="shared" si="23"/>
        <v>0</v>
      </c>
    </row>
    <row r="120" spans="1:13" x14ac:dyDescent="0.2">
      <c r="A120" s="102" t="s">
        <v>373</v>
      </c>
      <c r="B120" s="279" t="s">
        <v>205</v>
      </c>
      <c r="C120" s="96">
        <f t="shared" si="20"/>
        <v>0</v>
      </c>
      <c r="D120" s="221" t="s">
        <v>205</v>
      </c>
      <c r="E120" s="220">
        <f t="shared" si="21"/>
        <v>0</v>
      </c>
      <c r="F120" s="222" t="s">
        <v>205</v>
      </c>
      <c r="G120" s="220">
        <f t="shared" si="17"/>
        <v>0</v>
      </c>
      <c r="H120" s="223" t="s">
        <v>205</v>
      </c>
      <c r="I120" s="220">
        <f t="shared" si="22"/>
        <v>0</v>
      </c>
      <c r="J120" s="224" t="s">
        <v>205</v>
      </c>
      <c r="K120" s="220">
        <f t="shared" si="18"/>
        <v>0</v>
      </c>
      <c r="L120" s="304" t="s">
        <v>205</v>
      </c>
      <c r="M120" s="225">
        <f t="shared" si="23"/>
        <v>0</v>
      </c>
    </row>
    <row r="121" spans="1:13" x14ac:dyDescent="0.2">
      <c r="A121" s="102" t="s">
        <v>374</v>
      </c>
      <c r="B121" s="279" t="s">
        <v>205</v>
      </c>
      <c r="C121" s="96">
        <f t="shared" si="20"/>
        <v>0</v>
      </c>
      <c r="D121" s="221" t="s">
        <v>205</v>
      </c>
      <c r="E121" s="220">
        <f t="shared" si="21"/>
        <v>0</v>
      </c>
      <c r="F121" s="222" t="s">
        <v>205</v>
      </c>
      <c r="G121" s="220">
        <f t="shared" si="17"/>
        <v>0</v>
      </c>
      <c r="H121" s="223" t="s">
        <v>205</v>
      </c>
      <c r="I121" s="220">
        <f t="shared" si="22"/>
        <v>0</v>
      </c>
      <c r="J121" s="224" t="s">
        <v>205</v>
      </c>
      <c r="K121" s="220">
        <f t="shared" si="18"/>
        <v>0</v>
      </c>
      <c r="L121" s="304" t="s">
        <v>205</v>
      </c>
      <c r="M121" s="225">
        <f t="shared" si="23"/>
        <v>0</v>
      </c>
    </row>
    <row r="122" spans="1:13" x14ac:dyDescent="0.2">
      <c r="A122" s="102" t="s">
        <v>375</v>
      </c>
      <c r="B122" s="279" t="s">
        <v>205</v>
      </c>
      <c r="C122" s="96">
        <f>IF(B122="Y", -1, 0)</f>
        <v>0</v>
      </c>
      <c r="D122" s="221" t="s">
        <v>205</v>
      </c>
      <c r="E122" s="220">
        <f>IF(D122="Y", -1, 0)</f>
        <v>0</v>
      </c>
      <c r="F122" s="222" t="s">
        <v>205</v>
      </c>
      <c r="G122" s="220">
        <f>IF(F122="Y", -1, 0)</f>
        <v>0</v>
      </c>
      <c r="H122" s="223" t="s">
        <v>205</v>
      </c>
      <c r="I122" s="220">
        <f>IF(H122="Y", -1, 0)</f>
        <v>0</v>
      </c>
      <c r="J122" s="224" t="s">
        <v>205</v>
      </c>
      <c r="K122" s="220">
        <f t="shared" si="18"/>
        <v>0</v>
      </c>
      <c r="L122" s="304" t="s">
        <v>205</v>
      </c>
      <c r="M122" s="225">
        <f t="shared" si="23"/>
        <v>0</v>
      </c>
    </row>
    <row r="123" spans="1:13" x14ac:dyDescent="0.2">
      <c r="A123" s="102" t="s">
        <v>376</v>
      </c>
      <c r="B123" s="279" t="s">
        <v>205</v>
      </c>
      <c r="C123" s="96">
        <f t="shared" ref="C123:C124" si="24">IF(B123="Y", 2, 0)</f>
        <v>0</v>
      </c>
      <c r="D123" s="221" t="s">
        <v>205</v>
      </c>
      <c r="E123" s="220">
        <f t="shared" ref="E123:E124" si="25">IF(D123="Y", 2, 0)</f>
        <v>0</v>
      </c>
      <c r="F123" s="222" t="s">
        <v>205</v>
      </c>
      <c r="G123" s="220">
        <f t="shared" ref="G123:G124" si="26">IF(F123="Y", 2, 0)</f>
        <v>0</v>
      </c>
      <c r="H123" s="223" t="s">
        <v>205</v>
      </c>
      <c r="I123" s="220">
        <f t="shared" ref="I123:I124" si="27">IF(H123="Y", 2, 0)</f>
        <v>0</v>
      </c>
      <c r="J123" s="224" t="s">
        <v>205</v>
      </c>
      <c r="K123" s="220">
        <f t="shared" ref="K123:K124" si="28">IF(J123="Y", 2, 0)</f>
        <v>0</v>
      </c>
      <c r="L123" s="304" t="s">
        <v>205</v>
      </c>
      <c r="M123" s="225">
        <f t="shared" ref="M123:M124" si="29">IF(L123="Y", 2, 0)</f>
        <v>0</v>
      </c>
    </row>
    <row r="124" spans="1:13" x14ac:dyDescent="0.2">
      <c r="A124" s="102" t="s">
        <v>377</v>
      </c>
      <c r="B124" s="279" t="s">
        <v>205</v>
      </c>
      <c r="C124" s="96">
        <f t="shared" si="24"/>
        <v>0</v>
      </c>
      <c r="D124" s="221" t="s">
        <v>205</v>
      </c>
      <c r="E124" s="220">
        <f t="shared" si="25"/>
        <v>0</v>
      </c>
      <c r="F124" s="222" t="s">
        <v>205</v>
      </c>
      <c r="G124" s="220">
        <f t="shared" si="26"/>
        <v>0</v>
      </c>
      <c r="H124" s="223" t="s">
        <v>205</v>
      </c>
      <c r="I124" s="220">
        <f t="shared" si="27"/>
        <v>0</v>
      </c>
      <c r="J124" s="224" t="s">
        <v>205</v>
      </c>
      <c r="K124" s="220">
        <f t="shared" si="28"/>
        <v>0</v>
      </c>
      <c r="L124" s="304" t="s">
        <v>205</v>
      </c>
      <c r="M124" s="225">
        <f t="shared" si="29"/>
        <v>0</v>
      </c>
    </row>
    <row r="125" spans="1:13" x14ac:dyDescent="0.2">
      <c r="A125" s="102" t="s">
        <v>378</v>
      </c>
      <c r="B125" s="279" t="s">
        <v>205</v>
      </c>
      <c r="C125" s="96">
        <f t="shared" si="20"/>
        <v>0</v>
      </c>
      <c r="D125" s="221" t="s">
        <v>205</v>
      </c>
      <c r="E125" s="220">
        <f t="shared" si="21"/>
        <v>0</v>
      </c>
      <c r="F125" s="222" t="s">
        <v>205</v>
      </c>
      <c r="G125" s="220">
        <f t="shared" si="17"/>
        <v>0</v>
      </c>
      <c r="H125" s="223" t="s">
        <v>205</v>
      </c>
      <c r="I125" s="220">
        <f t="shared" si="22"/>
        <v>0</v>
      </c>
      <c r="J125" s="224" t="s">
        <v>205</v>
      </c>
      <c r="K125" s="220">
        <f t="shared" si="18"/>
        <v>0</v>
      </c>
      <c r="L125" s="304" t="s">
        <v>205</v>
      </c>
      <c r="M125" s="225">
        <f t="shared" ref="M125" si="30">IF(L125="Y", 1, 0)</f>
        <v>0</v>
      </c>
    </row>
    <row r="126" spans="1:13" x14ac:dyDescent="0.2">
      <c r="A126" s="102" t="s">
        <v>379</v>
      </c>
      <c r="B126" s="279" t="s">
        <v>205</v>
      </c>
      <c r="C126" s="96">
        <f t="shared" si="20"/>
        <v>0</v>
      </c>
      <c r="D126" s="221" t="s">
        <v>205</v>
      </c>
      <c r="E126" s="220">
        <f t="shared" si="21"/>
        <v>0</v>
      </c>
      <c r="F126" s="222" t="s">
        <v>205</v>
      </c>
      <c r="G126" s="220">
        <f t="shared" si="17"/>
        <v>0</v>
      </c>
      <c r="H126" s="223" t="s">
        <v>205</v>
      </c>
      <c r="I126" s="220">
        <f t="shared" si="22"/>
        <v>0</v>
      </c>
      <c r="J126" s="224" t="s">
        <v>205</v>
      </c>
      <c r="K126" s="220">
        <f t="shared" si="18"/>
        <v>0</v>
      </c>
      <c r="L126" s="304" t="s">
        <v>205</v>
      </c>
      <c r="M126" s="225">
        <f t="shared" si="23"/>
        <v>0</v>
      </c>
    </row>
    <row r="127" spans="1:13" x14ac:dyDescent="0.2">
      <c r="A127" s="102" t="s">
        <v>307</v>
      </c>
      <c r="B127" s="279" t="s">
        <v>205</v>
      </c>
      <c r="C127" s="96">
        <f t="shared" ref="C127:C133" si="31">IF(B127="Y", 2, 0)</f>
        <v>0</v>
      </c>
      <c r="D127" s="221" t="s">
        <v>205</v>
      </c>
      <c r="E127" s="220">
        <f t="shared" ref="E127:E133" si="32">IF(D127="Y", 2, 0)</f>
        <v>0</v>
      </c>
      <c r="F127" s="222" t="s">
        <v>205</v>
      </c>
      <c r="G127" s="220">
        <f>IF(F127="Y", 2, 0)</f>
        <v>0</v>
      </c>
      <c r="H127" s="223" t="s">
        <v>205</v>
      </c>
      <c r="I127" s="220">
        <f>IF(H127="Y", 2, 0)</f>
        <v>0</v>
      </c>
      <c r="J127" s="224" t="s">
        <v>205</v>
      </c>
      <c r="K127" s="220">
        <f t="shared" si="18"/>
        <v>0</v>
      </c>
      <c r="L127" s="304" t="s">
        <v>205</v>
      </c>
      <c r="M127" s="225">
        <f t="shared" si="23"/>
        <v>0</v>
      </c>
    </row>
    <row r="128" spans="1:13" x14ac:dyDescent="0.2">
      <c r="A128" s="102" t="s">
        <v>380</v>
      </c>
      <c r="B128" s="279" t="s">
        <v>205</v>
      </c>
      <c r="C128" s="96">
        <f t="shared" si="31"/>
        <v>0</v>
      </c>
      <c r="D128" s="221" t="s">
        <v>205</v>
      </c>
      <c r="E128" s="220">
        <f t="shared" si="32"/>
        <v>0</v>
      </c>
      <c r="F128" s="222" t="s">
        <v>205</v>
      </c>
      <c r="G128" s="220">
        <f>IF(F128="Y", 1, 0)</f>
        <v>0</v>
      </c>
      <c r="H128" s="223" t="s">
        <v>205</v>
      </c>
      <c r="I128" s="220">
        <f>IF(H128="Y", 1, 0)</f>
        <v>0</v>
      </c>
      <c r="J128" s="224" t="s">
        <v>205</v>
      </c>
      <c r="K128" s="220">
        <f>IF(J128="Y", -1, 0)</f>
        <v>0</v>
      </c>
      <c r="L128" s="304" t="s">
        <v>205</v>
      </c>
      <c r="M128" s="225">
        <f t="shared" si="23"/>
        <v>0</v>
      </c>
    </row>
    <row r="129" spans="1:14" x14ac:dyDescent="0.2">
      <c r="A129" s="102" t="s">
        <v>381</v>
      </c>
      <c r="B129" s="279" t="s">
        <v>205</v>
      </c>
      <c r="C129" s="96">
        <f>IF(B129="Y", 1, 0)</f>
        <v>0</v>
      </c>
      <c r="D129" s="221" t="s">
        <v>205</v>
      </c>
      <c r="E129" s="220">
        <f>IF(D129="Y", 1, 0)</f>
        <v>0</v>
      </c>
      <c r="F129" s="222" t="s">
        <v>205</v>
      </c>
      <c r="G129" s="220">
        <f>IF(F129="Y", 1, 0)</f>
        <v>0</v>
      </c>
      <c r="H129" s="223" t="s">
        <v>205</v>
      </c>
      <c r="I129" s="220">
        <f>IF(H129="Y", 1, 0)</f>
        <v>0</v>
      </c>
      <c r="J129" s="224" t="s">
        <v>205</v>
      </c>
      <c r="K129" s="220">
        <f>IF(J129="Y", 1, 0)</f>
        <v>0</v>
      </c>
      <c r="L129" s="304" t="s">
        <v>205</v>
      </c>
      <c r="M129" s="225">
        <f t="shared" si="23"/>
        <v>0</v>
      </c>
    </row>
    <row r="130" spans="1:14" x14ac:dyDescent="0.2">
      <c r="A130" s="102" t="s">
        <v>382</v>
      </c>
      <c r="B130" s="279" t="s">
        <v>205</v>
      </c>
      <c r="C130" s="96">
        <f t="shared" si="31"/>
        <v>0</v>
      </c>
      <c r="D130" s="221" t="s">
        <v>205</v>
      </c>
      <c r="E130" s="220">
        <f t="shared" si="32"/>
        <v>0</v>
      </c>
      <c r="F130" s="222" t="s">
        <v>205</v>
      </c>
      <c r="G130" s="220">
        <f>IF(F130="Y", 1, 0)</f>
        <v>0</v>
      </c>
      <c r="H130" s="223" t="s">
        <v>205</v>
      </c>
      <c r="I130" s="220">
        <f>IF(H130="Y", 1, 0)</f>
        <v>0</v>
      </c>
      <c r="J130" s="224" t="s">
        <v>205</v>
      </c>
      <c r="K130" s="220">
        <f>IF(J130="Y", -1, 0)</f>
        <v>0</v>
      </c>
      <c r="L130" s="304" t="s">
        <v>205</v>
      </c>
      <c r="M130" s="225">
        <f t="shared" si="23"/>
        <v>0</v>
      </c>
    </row>
    <row r="131" spans="1:14" x14ac:dyDescent="0.2">
      <c r="A131" s="102" t="s">
        <v>383</v>
      </c>
      <c r="B131" s="279" t="s">
        <v>251</v>
      </c>
      <c r="C131" s="96">
        <f t="shared" si="31"/>
        <v>2</v>
      </c>
      <c r="D131" s="221" t="s">
        <v>205</v>
      </c>
      <c r="E131" s="220">
        <f t="shared" si="32"/>
        <v>0</v>
      </c>
      <c r="F131" s="222" t="s">
        <v>205</v>
      </c>
      <c r="G131" s="220">
        <f>IF(F131="Y", 1, 0)</f>
        <v>0</v>
      </c>
      <c r="H131" s="223" t="s">
        <v>205</v>
      </c>
      <c r="I131" s="220">
        <f>IF(H131="Y", 1, 0)</f>
        <v>0</v>
      </c>
      <c r="J131" s="224" t="s">
        <v>205</v>
      </c>
      <c r="K131" s="220">
        <f>IF(J131="Y", -1, 0)</f>
        <v>0</v>
      </c>
      <c r="L131" s="304" t="s">
        <v>205</v>
      </c>
      <c r="M131" s="225">
        <f t="shared" si="23"/>
        <v>0</v>
      </c>
    </row>
    <row r="132" spans="1:14" x14ac:dyDescent="0.2">
      <c r="A132" s="102" t="s">
        <v>276</v>
      </c>
      <c r="B132" s="279" t="s">
        <v>205</v>
      </c>
      <c r="C132" s="96">
        <f t="shared" si="31"/>
        <v>0</v>
      </c>
      <c r="D132" s="221" t="s">
        <v>205</v>
      </c>
      <c r="E132" s="220">
        <f t="shared" si="32"/>
        <v>0</v>
      </c>
      <c r="F132" s="222" t="s">
        <v>205</v>
      </c>
      <c r="G132" s="220">
        <f>IF(F132="Y", 1, 0)</f>
        <v>0</v>
      </c>
      <c r="H132" s="223" t="s">
        <v>205</v>
      </c>
      <c r="I132" s="220">
        <f>IF(H132="Y", 1, 0)</f>
        <v>0</v>
      </c>
      <c r="J132" s="224" t="s">
        <v>205</v>
      </c>
      <c r="K132" s="220">
        <f>IF(J132="Y", 1, 0)</f>
        <v>0</v>
      </c>
      <c r="L132" s="304" t="s">
        <v>205</v>
      </c>
      <c r="M132" s="225">
        <f t="shared" si="23"/>
        <v>0</v>
      </c>
    </row>
    <row r="133" spans="1:14" ht="13.5" thickBot="1" x14ac:dyDescent="0.25">
      <c r="A133" s="122" t="s">
        <v>384</v>
      </c>
      <c r="B133" s="282" t="s">
        <v>251</v>
      </c>
      <c r="C133" s="104">
        <f t="shared" si="31"/>
        <v>2</v>
      </c>
      <c r="D133" s="228" t="s">
        <v>205</v>
      </c>
      <c r="E133" s="227">
        <f t="shared" si="32"/>
        <v>0</v>
      </c>
      <c r="F133" s="229" t="s">
        <v>205</v>
      </c>
      <c r="G133" s="227">
        <f>IF(F133="Y", 2, 0)</f>
        <v>0</v>
      </c>
      <c r="H133" s="230" t="s">
        <v>205</v>
      </c>
      <c r="I133" s="227">
        <f>IF(H133="Y", 2, 0)</f>
        <v>0</v>
      </c>
      <c r="J133" s="231" t="s">
        <v>205</v>
      </c>
      <c r="K133" s="227">
        <f>IF(J133="Y", 2, 0)</f>
        <v>0</v>
      </c>
      <c r="L133" s="305" t="s">
        <v>205</v>
      </c>
      <c r="M133" s="232">
        <f>IF(L133="Y", 2, 0)</f>
        <v>0</v>
      </c>
      <c r="N133" s="88"/>
    </row>
    <row r="134" spans="1:14" ht="13.5" thickBot="1" x14ac:dyDescent="0.25">
      <c r="A134" s="131" t="s">
        <v>309</v>
      </c>
    </row>
    <row r="135" spans="1:14" x14ac:dyDescent="0.2">
      <c r="A135" s="113" t="s">
        <v>385</v>
      </c>
      <c r="B135" s="276" t="s">
        <v>205</v>
      </c>
      <c r="C135" s="91">
        <f>IF(B135="Y", 2, 0)</f>
        <v>0</v>
      </c>
      <c r="D135" s="214" t="s">
        <v>205</v>
      </c>
      <c r="E135" s="213">
        <f>IF(D135="Y", 2, 0)</f>
        <v>0</v>
      </c>
      <c r="F135" s="215" t="s">
        <v>205</v>
      </c>
      <c r="G135" s="213">
        <f>IF(F135="Y", 2, 0)</f>
        <v>0</v>
      </c>
      <c r="H135" s="216" t="s">
        <v>205</v>
      </c>
      <c r="I135" s="213">
        <f>IF(H135="Y", 2, 0)</f>
        <v>0</v>
      </c>
      <c r="J135" s="217" t="s">
        <v>205</v>
      </c>
      <c r="K135" s="213">
        <f>IF(J135="Y", 2, 0)</f>
        <v>0</v>
      </c>
      <c r="L135" s="303" t="s">
        <v>205</v>
      </c>
      <c r="M135" s="218">
        <f>IF(L135="Y", 2, 0)</f>
        <v>0</v>
      </c>
    </row>
    <row r="136" spans="1:14" x14ac:dyDescent="0.2">
      <c r="A136" s="102" t="s">
        <v>386</v>
      </c>
      <c r="B136" s="279" t="s">
        <v>251</v>
      </c>
      <c r="C136" s="96">
        <f t="shared" ref="C136:C137" si="33">IF(B136="Y", 2, 0)</f>
        <v>2</v>
      </c>
      <c r="D136" s="221" t="s">
        <v>205</v>
      </c>
      <c r="E136" s="220">
        <f t="shared" ref="E136:E137" si="34">IF(D136="Y", 2, 0)</f>
        <v>0</v>
      </c>
      <c r="F136" s="222" t="s">
        <v>205</v>
      </c>
      <c r="G136" s="220">
        <f t="shared" ref="G136:G137" si="35">IF(F136="Y", 2, 0)</f>
        <v>0</v>
      </c>
      <c r="H136" s="223" t="s">
        <v>205</v>
      </c>
      <c r="I136" s="220">
        <f t="shared" ref="I136:I137" si="36">IF(H136="Y", 2, 0)</f>
        <v>0</v>
      </c>
      <c r="J136" s="224" t="s">
        <v>205</v>
      </c>
      <c r="K136" s="220">
        <f t="shared" ref="K136:K137" si="37">IF(J136="Y", 2, 0)</f>
        <v>0</v>
      </c>
      <c r="L136" s="304" t="s">
        <v>205</v>
      </c>
      <c r="M136" s="225">
        <f t="shared" ref="M136:M137" si="38">IF(L136="Y", 2, 0)</f>
        <v>0</v>
      </c>
    </row>
    <row r="137" spans="1:14" ht="13.5" thickBot="1" x14ac:dyDescent="0.25">
      <c r="A137" s="122" t="s">
        <v>387</v>
      </c>
      <c r="B137" s="282" t="s">
        <v>251</v>
      </c>
      <c r="C137" s="104">
        <f t="shared" si="33"/>
        <v>2</v>
      </c>
      <c r="D137" s="228" t="s">
        <v>205</v>
      </c>
      <c r="E137" s="227">
        <f t="shared" si="34"/>
        <v>0</v>
      </c>
      <c r="F137" s="229" t="s">
        <v>205</v>
      </c>
      <c r="G137" s="227">
        <f t="shared" si="35"/>
        <v>0</v>
      </c>
      <c r="H137" s="230" t="s">
        <v>205</v>
      </c>
      <c r="I137" s="227">
        <f t="shared" si="36"/>
        <v>0</v>
      </c>
      <c r="J137" s="231" t="s">
        <v>205</v>
      </c>
      <c r="K137" s="227">
        <f t="shared" si="37"/>
        <v>0</v>
      </c>
      <c r="L137" s="305" t="s">
        <v>205</v>
      </c>
      <c r="M137" s="232">
        <f t="shared" si="38"/>
        <v>0</v>
      </c>
    </row>
    <row r="138" spans="1:14" ht="13.5" thickBot="1" x14ac:dyDescent="0.25">
      <c r="A138" s="131" t="s">
        <v>388</v>
      </c>
    </row>
    <row r="139" spans="1:14" x14ac:dyDescent="0.2">
      <c r="A139" s="113" t="s">
        <v>389</v>
      </c>
      <c r="B139" s="276" t="s">
        <v>205</v>
      </c>
      <c r="C139" s="91">
        <f>IF(B139="Y", 2, 0)</f>
        <v>0</v>
      </c>
      <c r="D139" s="214" t="s">
        <v>205</v>
      </c>
      <c r="E139" s="213">
        <f>IF(D139="Y", 2, 0)</f>
        <v>0</v>
      </c>
      <c r="F139" s="215" t="s">
        <v>205</v>
      </c>
      <c r="G139" s="213">
        <f>IF(F139="Y", 2, 0)</f>
        <v>0</v>
      </c>
      <c r="H139" s="216" t="s">
        <v>205</v>
      </c>
      <c r="I139" s="213">
        <f>IF(H139="Y", 2, 0)</f>
        <v>0</v>
      </c>
      <c r="J139" s="217" t="s">
        <v>205</v>
      </c>
      <c r="K139" s="213">
        <f>IF(J139="Y", 2, 0)</f>
        <v>0</v>
      </c>
      <c r="L139" s="303" t="s">
        <v>205</v>
      </c>
      <c r="M139" s="218">
        <f>IF(L139="Y", 2, 0)</f>
        <v>0</v>
      </c>
      <c r="N139" s="136"/>
    </row>
    <row r="140" spans="1:14" x14ac:dyDescent="0.2">
      <c r="A140" s="102" t="s">
        <v>390</v>
      </c>
      <c r="B140" s="279" t="s">
        <v>205</v>
      </c>
      <c r="C140" s="96">
        <f>IF(B140="Y", 1, 0)</f>
        <v>0</v>
      </c>
      <c r="D140" s="221" t="s">
        <v>205</v>
      </c>
      <c r="E140" s="220">
        <f>IF(D140="Y", 1, 0)</f>
        <v>0</v>
      </c>
      <c r="F140" s="222" t="s">
        <v>205</v>
      </c>
      <c r="G140" s="220">
        <f>IF(F140="Y", 1, 0)</f>
        <v>0</v>
      </c>
      <c r="H140" s="223" t="s">
        <v>205</v>
      </c>
      <c r="I140" s="220">
        <f>IF(H140="Y", 1, 0)</f>
        <v>0</v>
      </c>
      <c r="J140" s="224" t="s">
        <v>205</v>
      </c>
      <c r="K140" s="220">
        <f>IF(J140="Y", 1, 0)</f>
        <v>0</v>
      </c>
      <c r="L140" s="304" t="s">
        <v>205</v>
      </c>
      <c r="M140" s="225">
        <f>IF(L140="Y", 1, 0)</f>
        <v>0</v>
      </c>
    </row>
    <row r="141" spans="1:14" x14ac:dyDescent="0.2">
      <c r="A141" s="102" t="s">
        <v>391</v>
      </c>
      <c r="B141" s="279" t="s">
        <v>205</v>
      </c>
      <c r="C141" s="96">
        <f>IF(B141="Y", 1, 0)</f>
        <v>0</v>
      </c>
      <c r="D141" s="221" t="s">
        <v>205</v>
      </c>
      <c r="E141" s="220">
        <f>IF(D141="Y", 1, 0)</f>
        <v>0</v>
      </c>
      <c r="F141" s="222" t="s">
        <v>205</v>
      </c>
      <c r="G141" s="220">
        <f>IF(F141="Y", 1, 0)</f>
        <v>0</v>
      </c>
      <c r="H141" s="223" t="s">
        <v>205</v>
      </c>
      <c r="I141" s="220">
        <f>IF(H141="Y", 1, 0)</f>
        <v>0</v>
      </c>
      <c r="J141" s="224" t="s">
        <v>205</v>
      </c>
      <c r="K141" s="220">
        <f>IF(J141="Y", 1, 0)</f>
        <v>0</v>
      </c>
      <c r="L141" s="304" t="s">
        <v>205</v>
      </c>
      <c r="M141" s="225">
        <f>IF(L141="Y", 1, 0)</f>
        <v>0</v>
      </c>
    </row>
    <row r="142" spans="1:14" x14ac:dyDescent="0.2">
      <c r="A142" s="102" t="s">
        <v>392</v>
      </c>
      <c r="B142" s="279" t="s">
        <v>205</v>
      </c>
      <c r="C142" s="96">
        <f t="shared" ref="C142:C146" si="39">IF(B142="Y", 2, 0)</f>
        <v>0</v>
      </c>
      <c r="D142" s="221" t="s">
        <v>205</v>
      </c>
      <c r="E142" s="220">
        <f t="shared" ref="E142:E146" si="40">IF(D142="Y", 2, 0)</f>
        <v>0</v>
      </c>
      <c r="F142" s="222" t="s">
        <v>205</v>
      </c>
      <c r="G142" s="220">
        <f t="shared" ref="G142:G146" si="41">IF(F142="Y", 2, 0)</f>
        <v>0</v>
      </c>
      <c r="H142" s="223" t="s">
        <v>205</v>
      </c>
      <c r="I142" s="220">
        <f t="shared" ref="I142:I146" si="42">IF(H142="Y", 2, 0)</f>
        <v>0</v>
      </c>
      <c r="J142" s="224" t="s">
        <v>205</v>
      </c>
      <c r="K142" s="220">
        <f t="shared" ref="K142:K146" si="43">IF(J142="Y", 2, 0)</f>
        <v>0</v>
      </c>
      <c r="L142" s="304" t="s">
        <v>205</v>
      </c>
      <c r="M142" s="225">
        <f t="shared" ref="M142:M146" si="44">IF(L142="Y", 2, 0)</f>
        <v>0</v>
      </c>
    </row>
    <row r="143" spans="1:14" x14ac:dyDescent="0.2">
      <c r="A143" s="102" t="s">
        <v>393</v>
      </c>
      <c r="B143" s="279" t="s">
        <v>205</v>
      </c>
      <c r="C143" s="96">
        <f>IF(B143="Y", 1, 0)</f>
        <v>0</v>
      </c>
      <c r="D143" s="221" t="s">
        <v>205</v>
      </c>
      <c r="E143" s="220">
        <f>IF(D143="Y", 1, 0)</f>
        <v>0</v>
      </c>
      <c r="F143" s="222" t="s">
        <v>205</v>
      </c>
      <c r="G143" s="220">
        <f>IF(F143="Y", 1, 0)</f>
        <v>0</v>
      </c>
      <c r="H143" s="223" t="s">
        <v>205</v>
      </c>
      <c r="I143" s="220">
        <f>IF(H143="Y", 1, 0)</f>
        <v>0</v>
      </c>
      <c r="J143" s="224" t="s">
        <v>205</v>
      </c>
      <c r="K143" s="220">
        <f>IF(J143="Y", 1, 0)</f>
        <v>0</v>
      </c>
      <c r="L143" s="304" t="s">
        <v>205</v>
      </c>
      <c r="M143" s="225">
        <f>IF(L143="Y", 1, 0)</f>
        <v>0</v>
      </c>
    </row>
    <row r="144" spans="1:14" x14ac:dyDescent="0.2">
      <c r="A144" s="102" t="s">
        <v>394</v>
      </c>
      <c r="B144" s="279" t="s">
        <v>205</v>
      </c>
      <c r="C144" s="96">
        <f>IF(B144="Y", 1, 0)</f>
        <v>0</v>
      </c>
      <c r="D144" s="221" t="s">
        <v>205</v>
      </c>
      <c r="E144" s="220">
        <f>IF(D144="Y", 1, 0)</f>
        <v>0</v>
      </c>
      <c r="F144" s="222" t="s">
        <v>205</v>
      </c>
      <c r="G144" s="220">
        <f>IF(F144="Y", 1, 0)</f>
        <v>0</v>
      </c>
      <c r="H144" s="223" t="s">
        <v>205</v>
      </c>
      <c r="I144" s="220">
        <f>IF(H144="Y", 1, 0)</f>
        <v>0</v>
      </c>
      <c r="J144" s="224" t="s">
        <v>205</v>
      </c>
      <c r="K144" s="220">
        <f>IF(J144="Y", 1, 0)</f>
        <v>0</v>
      </c>
      <c r="L144" s="304" t="s">
        <v>205</v>
      </c>
      <c r="M144" s="225">
        <f>IF(L144="Y", 1, 0)</f>
        <v>0</v>
      </c>
    </row>
    <row r="145" spans="1:15" x14ac:dyDescent="0.2">
      <c r="A145" s="102" t="s">
        <v>395</v>
      </c>
      <c r="B145" s="279" t="s">
        <v>205</v>
      </c>
      <c r="C145" s="96">
        <f t="shared" si="39"/>
        <v>0</v>
      </c>
      <c r="D145" s="221" t="s">
        <v>205</v>
      </c>
      <c r="E145" s="220">
        <f t="shared" si="40"/>
        <v>0</v>
      </c>
      <c r="F145" s="222" t="s">
        <v>205</v>
      </c>
      <c r="G145" s="220">
        <f t="shared" si="41"/>
        <v>0</v>
      </c>
      <c r="H145" s="223" t="s">
        <v>205</v>
      </c>
      <c r="I145" s="220">
        <f t="shared" si="42"/>
        <v>0</v>
      </c>
      <c r="J145" s="224" t="s">
        <v>205</v>
      </c>
      <c r="K145" s="220">
        <f t="shared" si="43"/>
        <v>0</v>
      </c>
      <c r="L145" s="304" t="s">
        <v>205</v>
      </c>
      <c r="M145" s="225">
        <f t="shared" si="44"/>
        <v>0</v>
      </c>
    </row>
    <row r="146" spans="1:15" ht="13.5" thickBot="1" x14ac:dyDescent="0.25">
      <c r="A146" s="122" t="s">
        <v>396</v>
      </c>
      <c r="B146" s="282" t="s">
        <v>205</v>
      </c>
      <c r="C146" s="104">
        <f t="shared" si="39"/>
        <v>0</v>
      </c>
      <c r="D146" s="228" t="s">
        <v>205</v>
      </c>
      <c r="E146" s="227">
        <f t="shared" si="40"/>
        <v>0</v>
      </c>
      <c r="F146" s="229" t="s">
        <v>205</v>
      </c>
      <c r="G146" s="227">
        <f t="shared" si="41"/>
        <v>0</v>
      </c>
      <c r="H146" s="230" t="s">
        <v>205</v>
      </c>
      <c r="I146" s="227">
        <f t="shared" si="42"/>
        <v>0</v>
      </c>
      <c r="J146" s="231" t="s">
        <v>205</v>
      </c>
      <c r="K146" s="227">
        <f t="shared" si="43"/>
        <v>0</v>
      </c>
      <c r="L146" s="305" t="s">
        <v>205</v>
      </c>
      <c r="M146" s="232">
        <f t="shared" si="44"/>
        <v>0</v>
      </c>
    </row>
    <row r="147" spans="1:15" ht="13.5" thickBot="1" x14ac:dyDescent="0.25">
      <c r="A147" s="131" t="s">
        <v>397</v>
      </c>
    </row>
    <row r="148" spans="1:15" x14ac:dyDescent="0.2">
      <c r="A148" s="113" t="s">
        <v>398</v>
      </c>
      <c r="B148" s="276" t="s">
        <v>205</v>
      </c>
      <c r="C148" s="91">
        <f>IF(B148="Y", 1, 0)</f>
        <v>0</v>
      </c>
      <c r="D148" s="214" t="s">
        <v>205</v>
      </c>
      <c r="E148" s="213">
        <f>IF(D148="Y", 1, 0)</f>
        <v>0</v>
      </c>
      <c r="F148" s="215" t="s">
        <v>205</v>
      </c>
      <c r="G148" s="213">
        <f>IF(F148="Y", 1, 0)</f>
        <v>0</v>
      </c>
      <c r="H148" s="216" t="s">
        <v>205</v>
      </c>
      <c r="I148" s="213">
        <f>IF(H148="Y", 1, 0)</f>
        <v>0</v>
      </c>
      <c r="J148" s="217" t="s">
        <v>205</v>
      </c>
      <c r="K148" s="213">
        <f>IF(J148="Y", 1, 0)</f>
        <v>0</v>
      </c>
      <c r="L148" s="303" t="s">
        <v>205</v>
      </c>
      <c r="M148" s="218">
        <f>IF(L148="Y", 1, 0)</f>
        <v>0</v>
      </c>
    </row>
    <row r="149" spans="1:15" ht="13.5" thickBot="1" x14ac:dyDescent="0.25">
      <c r="A149" s="122" t="s">
        <v>399</v>
      </c>
      <c r="B149" s="282" t="s">
        <v>205</v>
      </c>
      <c r="C149" s="104">
        <f>IF(B149="Y", 1, 0)</f>
        <v>0</v>
      </c>
      <c r="D149" s="228" t="s">
        <v>205</v>
      </c>
      <c r="E149" s="227">
        <f>IF(D149="Y", 1, 0)</f>
        <v>0</v>
      </c>
      <c r="F149" s="229" t="s">
        <v>205</v>
      </c>
      <c r="G149" s="227">
        <f>IF(F149="Y", 1, 0)</f>
        <v>0</v>
      </c>
      <c r="H149" s="230" t="s">
        <v>205</v>
      </c>
      <c r="I149" s="227">
        <f>IF(H149="Y", 1, 0)</f>
        <v>0</v>
      </c>
      <c r="J149" s="231" t="s">
        <v>205</v>
      </c>
      <c r="K149" s="227">
        <f>IF(J149="Y", 1, 0)</f>
        <v>0</v>
      </c>
      <c r="L149" s="305" t="s">
        <v>205</v>
      </c>
      <c r="M149" s="232">
        <f>IF(L149="Y", 1, 0)</f>
        <v>0</v>
      </c>
    </row>
    <row r="150" spans="1:15" x14ac:dyDescent="0.2">
      <c r="A150" s="88"/>
      <c r="N150" s="88"/>
      <c r="O150" s="88"/>
    </row>
    <row r="151" spans="1:15" x14ac:dyDescent="0.2">
      <c r="A151" s="137" t="s">
        <v>400</v>
      </c>
      <c r="C151" s="88">
        <f>SUM(C2:C149)</f>
        <v>33</v>
      </c>
      <c r="E151" s="211">
        <f>SUM(E2:E149)</f>
        <v>0</v>
      </c>
      <c r="G151" s="211">
        <f>SUM(G2:G149)</f>
        <v>0</v>
      </c>
      <c r="I151" s="211">
        <f>SUM(I2:I133)</f>
        <v>0</v>
      </c>
      <c r="K151" s="211">
        <f>SUM(K2:K133)</f>
        <v>0</v>
      </c>
      <c r="M151" s="211">
        <f>SUM(M2:M149)</f>
        <v>0</v>
      </c>
    </row>
    <row r="152" spans="1:15" x14ac:dyDescent="0.2">
      <c r="A152" s="137" t="s">
        <v>401</v>
      </c>
      <c r="C152" s="88">
        <v>148</v>
      </c>
      <c r="E152" s="211">
        <v>143</v>
      </c>
      <c r="G152" s="211">
        <v>128</v>
      </c>
      <c r="I152" s="211">
        <v>114</v>
      </c>
      <c r="K152" s="211">
        <v>99</v>
      </c>
      <c r="M152" s="211">
        <v>53</v>
      </c>
    </row>
    <row r="153" spans="1:15" x14ac:dyDescent="0.2">
      <c r="A153" s="137" t="s">
        <v>402</v>
      </c>
      <c r="C153" s="138">
        <f>C151/C152</f>
        <v>0.22297297297297297</v>
      </c>
      <c r="E153" s="264">
        <f>E151/E152</f>
        <v>0</v>
      </c>
      <c r="G153" s="265">
        <f>G151/G152</f>
        <v>0</v>
      </c>
      <c r="I153" s="264">
        <f>I151/I152</f>
        <v>0</v>
      </c>
      <c r="K153" s="264">
        <f>K151/K152</f>
        <v>0</v>
      </c>
      <c r="M153" s="264">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C9E84562-7DF8-441F-A9C5-1ADFFC6844B7}">
      <formula1>"-,Y"</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5879-6D5B-4FD6-AF7D-0AE63C0E3DFF}">
  <dimension ref="A1:M100"/>
  <sheetViews>
    <sheetView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462</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75" t="s">
        <v>218</v>
      </c>
      <c r="E5" s="275" t="s">
        <v>220</v>
      </c>
      <c r="F5" s="274" t="s">
        <v>251</v>
      </c>
      <c r="G5" s="272">
        <f>IF(F5="Y", 'read first'!$B$23, 0)</f>
        <v>2.2229999999999999</v>
      </c>
      <c r="H5" s="266" t="s">
        <v>217</v>
      </c>
      <c r="I5" s="266"/>
    </row>
    <row r="6" spans="2:9" ht="30" x14ac:dyDescent="0.25">
      <c r="B6" s="552"/>
      <c r="C6" s="548"/>
      <c r="D6" s="275" t="s">
        <v>179</v>
      </c>
      <c r="E6" s="275" t="s">
        <v>221</v>
      </c>
      <c r="F6" s="274" t="s">
        <v>250</v>
      </c>
      <c r="G6" s="272">
        <f>IF(F6="Y", 'read first'!$B$23, 0)</f>
        <v>0</v>
      </c>
      <c r="H6" s="266" t="s">
        <v>196</v>
      </c>
      <c r="I6" s="266"/>
    </row>
    <row r="7" spans="2:9" ht="58.5" customHeight="1" x14ac:dyDescent="0.25">
      <c r="B7" s="266" t="s">
        <v>10</v>
      </c>
      <c r="C7" s="19" t="s">
        <v>11</v>
      </c>
      <c r="D7" s="275" t="s">
        <v>12</v>
      </c>
      <c r="E7" s="275" t="s">
        <v>222</v>
      </c>
      <c r="F7" s="274" t="s">
        <v>251</v>
      </c>
      <c r="G7" s="272">
        <f>IF(F7="Y", 'read first'!$B$23, 0)</f>
        <v>2.2229999999999999</v>
      </c>
      <c r="H7" s="266" t="s">
        <v>176</v>
      </c>
      <c r="I7" s="266"/>
    </row>
    <row r="8" spans="2:9" ht="40.5" customHeight="1" x14ac:dyDescent="0.25">
      <c r="B8" s="551" t="s">
        <v>14</v>
      </c>
      <c r="C8" s="19" t="s">
        <v>15</v>
      </c>
      <c r="D8" s="275" t="s">
        <v>197</v>
      </c>
      <c r="E8" s="275" t="s">
        <v>223</v>
      </c>
      <c r="F8" s="274" t="s">
        <v>251</v>
      </c>
      <c r="G8" s="272">
        <f>IF(F8="Y", 'read first'!$B$23, 0)</f>
        <v>2.2229999999999999</v>
      </c>
      <c r="H8" s="266" t="s">
        <v>16</v>
      </c>
      <c r="I8" s="266"/>
    </row>
    <row r="9" spans="2:9" ht="36.75" customHeight="1" x14ac:dyDescent="0.25">
      <c r="B9" s="552"/>
      <c r="C9" s="19" t="s">
        <v>17</v>
      </c>
      <c r="D9" s="275" t="s">
        <v>180</v>
      </c>
      <c r="E9" s="275" t="s">
        <v>224</v>
      </c>
      <c r="F9" s="274" t="s">
        <v>251</v>
      </c>
      <c r="G9" s="272">
        <f>IF(F9="Y", 'read first'!$B$23, 0)</f>
        <v>2.2229999999999999</v>
      </c>
      <c r="H9" s="266" t="s">
        <v>18</v>
      </c>
      <c r="I9" s="266"/>
    </row>
    <row r="10" spans="2:9" ht="46.5" customHeight="1" x14ac:dyDescent="0.25">
      <c r="B10" s="266" t="s">
        <v>19</v>
      </c>
      <c r="C10" s="19" t="s">
        <v>20</v>
      </c>
      <c r="D10" s="275" t="s">
        <v>415</v>
      </c>
      <c r="E10" s="275" t="s">
        <v>225</v>
      </c>
      <c r="F10" s="274" t="s">
        <v>251</v>
      </c>
      <c r="G10" s="272">
        <f>IF(F10="Y", 'read first'!$B$23, 0)</f>
        <v>2.2229999999999999</v>
      </c>
      <c r="H10" s="266" t="s">
        <v>175</v>
      </c>
      <c r="I10" s="266"/>
    </row>
    <row r="11" spans="2:9" ht="30" x14ac:dyDescent="0.25">
      <c r="B11" s="554" t="s">
        <v>22</v>
      </c>
      <c r="C11" s="19" t="s">
        <v>23</v>
      </c>
      <c r="D11" s="275" t="s">
        <v>24</v>
      </c>
      <c r="E11" s="275" t="s">
        <v>226</v>
      </c>
      <c r="F11" s="274" t="s">
        <v>250</v>
      </c>
      <c r="G11" s="272">
        <f>IF(F11="Y", 'read first'!$B$23, 0)</f>
        <v>0</v>
      </c>
      <c r="H11" s="266" t="s">
        <v>25</v>
      </c>
      <c r="I11" s="266"/>
    </row>
    <row r="12" spans="2:9" ht="93.75" customHeight="1" x14ac:dyDescent="0.25">
      <c r="B12" s="554"/>
      <c r="C12" s="266" t="s">
        <v>26</v>
      </c>
      <c r="D12" s="20" t="s">
        <v>198</v>
      </c>
      <c r="E12" s="20" t="s">
        <v>227</v>
      </c>
      <c r="F12" s="35" t="s">
        <v>251</v>
      </c>
      <c r="G12" s="272">
        <f>IF(F12="Y", 'read first'!$B$23, 0)</f>
        <v>2.2229999999999999</v>
      </c>
      <c r="H12" s="31" t="s">
        <v>177</v>
      </c>
      <c r="I12" s="266"/>
    </row>
    <row r="13" spans="2:9" ht="55.5" customHeight="1" x14ac:dyDescent="0.25">
      <c r="B13" s="266" t="s">
        <v>28</v>
      </c>
      <c r="C13" s="19" t="s">
        <v>29</v>
      </c>
      <c r="D13" s="20" t="s">
        <v>199</v>
      </c>
      <c r="E13" s="20" t="s">
        <v>227</v>
      </c>
      <c r="F13" s="35" t="s">
        <v>251</v>
      </c>
      <c r="G13" s="272">
        <f>IF(F13="Y", 'read first'!$B$23, 0)</f>
        <v>2.2229999999999999</v>
      </c>
      <c r="H13" s="31" t="s">
        <v>30</v>
      </c>
      <c r="I13" s="391" t="s">
        <v>636</v>
      </c>
    </row>
    <row r="14" spans="2:9" x14ac:dyDescent="0.25">
      <c r="D14" s="21" t="s">
        <v>31</v>
      </c>
      <c r="E14" s="21"/>
      <c r="G14" s="272">
        <f>SUM(G5:G13)</f>
        <v>15.560999999999996</v>
      </c>
    </row>
    <row r="15" spans="2:9" x14ac:dyDescent="0.25">
      <c r="D15" s="21"/>
      <c r="E15" s="21"/>
      <c r="G15" s="22">
        <f>G14/'read first'!$B$24</f>
        <v>0.77777777777777768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68" t="s">
        <v>182</v>
      </c>
      <c r="E19" s="268" t="s">
        <v>228</v>
      </c>
      <c r="F19" s="274" t="s">
        <v>251</v>
      </c>
      <c r="G19" s="269">
        <f>IF(F19="Y", 'read first'!$C$23, 0)</f>
        <v>1.65</v>
      </c>
      <c r="H19" s="267" t="s">
        <v>200</v>
      </c>
      <c r="I19" s="267"/>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70"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70" t="s">
        <v>431</v>
      </c>
      <c r="I23" s="393" t="s">
        <v>637</v>
      </c>
    </row>
    <row r="24" spans="2:9" ht="51" customHeight="1" x14ac:dyDescent="0.25">
      <c r="B24" s="543"/>
      <c r="C24" s="547"/>
      <c r="D24" s="56" t="s">
        <v>43</v>
      </c>
      <c r="E24" s="56" t="s">
        <v>227</v>
      </c>
      <c r="F24" s="35" t="s">
        <v>514</v>
      </c>
      <c r="G24" s="57" cm="1">
        <f t="array" ref="G24">_xlfn.IFS(F24="H", 'read first'!I23, F24="M",'read first'!I24, F24="L",'read first'!I25, F24="neg",'read first'!I26)</f>
        <v>0</v>
      </c>
      <c r="H24" s="53" t="s">
        <v>206</v>
      </c>
      <c r="I24" s="549" t="s">
        <v>638</v>
      </c>
    </row>
    <row r="25" spans="2:9" ht="36" customHeight="1" x14ac:dyDescent="0.25">
      <c r="B25" s="543"/>
      <c r="C25" s="548"/>
      <c r="D25" s="27" t="s">
        <v>201</v>
      </c>
      <c r="E25" s="27" t="s">
        <v>227</v>
      </c>
      <c r="F25" s="35" t="s">
        <v>251</v>
      </c>
      <c r="G25" s="272">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272">
        <f>IF(F29="Y", 0.83, 0)</f>
        <v>0.83</v>
      </c>
      <c r="H29" s="577" t="s">
        <v>167</v>
      </c>
      <c r="I29" s="578" t="s">
        <v>639</v>
      </c>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274" t="s">
        <v>251</v>
      </c>
      <c r="G32" s="272">
        <f>IF(F32="Y",'read first'!$C$23, 0)</f>
        <v>1.65</v>
      </c>
      <c r="H32" s="554" t="s">
        <v>166</v>
      </c>
      <c r="I32" s="554"/>
    </row>
    <row r="33" spans="2:9" ht="57.95" customHeight="1" x14ac:dyDescent="0.25">
      <c r="B33" s="543"/>
      <c r="C33" s="547"/>
      <c r="D33" s="30" t="s">
        <v>57</v>
      </c>
      <c r="E33" s="30" t="s">
        <v>232</v>
      </c>
      <c r="F33" s="274" t="s">
        <v>251</v>
      </c>
      <c r="G33" s="272">
        <f>IF(F33="Y", 'read first'!$C$23, 0)</f>
        <v>1.65</v>
      </c>
      <c r="H33" s="554"/>
      <c r="I33" s="554"/>
    </row>
    <row r="34" spans="2:9" ht="52.5" customHeight="1" x14ac:dyDescent="0.25">
      <c r="B34" s="543"/>
      <c r="C34" s="548"/>
      <c r="D34" s="30" t="s">
        <v>184</v>
      </c>
      <c r="E34" s="30" t="s">
        <v>233</v>
      </c>
      <c r="F34" s="274" t="s">
        <v>251</v>
      </c>
      <c r="G34" s="272">
        <f>IF(F34="Y", 'read first'!$C$23, 0)</f>
        <v>1.65</v>
      </c>
      <c r="H34" s="554"/>
      <c r="I34" s="554"/>
    </row>
    <row r="35" spans="2:9" ht="38.1" customHeight="1" x14ac:dyDescent="0.25">
      <c r="B35" s="543"/>
      <c r="C35" s="270" t="s">
        <v>58</v>
      </c>
      <c r="D35" s="28" t="s">
        <v>59</v>
      </c>
      <c r="E35" s="28" t="s">
        <v>227</v>
      </c>
      <c r="F35" s="35" t="s">
        <v>251</v>
      </c>
      <c r="G35" s="272">
        <f>IF(F35="Y", 'read first'!$C$23, 0)</f>
        <v>1.65</v>
      </c>
      <c r="H35" s="31" t="s">
        <v>203</v>
      </c>
      <c r="I35" s="391" t="s">
        <v>640</v>
      </c>
    </row>
    <row r="36" spans="2:9" ht="60" customHeight="1" x14ac:dyDescent="0.25">
      <c r="B36" s="270" t="s">
        <v>60</v>
      </c>
      <c r="C36" s="19" t="s">
        <v>61</v>
      </c>
      <c r="D36" s="30" t="s">
        <v>62</v>
      </c>
      <c r="E36" s="30" t="s">
        <v>234</v>
      </c>
      <c r="F36" s="274" t="s">
        <v>251</v>
      </c>
      <c r="G36" s="272">
        <f>IF(F36="Y", 'read first'!$C$23, 0)</f>
        <v>1.65</v>
      </c>
      <c r="H36" s="266" t="s">
        <v>178</v>
      </c>
      <c r="I36" s="391"/>
    </row>
    <row r="37" spans="2:9" x14ac:dyDescent="0.25">
      <c r="D37" s="21" t="s">
        <v>31</v>
      </c>
      <c r="E37" s="21"/>
      <c r="G37" s="272">
        <f>SUM(G19:G36)</f>
        <v>16.510000000000002</v>
      </c>
    </row>
    <row r="38" spans="2:9" x14ac:dyDescent="0.25">
      <c r="D38" s="21"/>
      <c r="E38" s="21"/>
      <c r="G38" s="22">
        <f>G37/'read first'!$C$24</f>
        <v>0.83383838383838405</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75" t="s">
        <v>67</v>
      </c>
      <c r="E42" s="275" t="s">
        <v>235</v>
      </c>
      <c r="F42" s="274" t="s">
        <v>250</v>
      </c>
      <c r="G42" s="272">
        <f>IF(F42="Y", 'read first'!$D$23, 0)</f>
        <v>0</v>
      </c>
      <c r="H42" s="266" t="s">
        <v>68</v>
      </c>
      <c r="I42" s="266"/>
    </row>
    <row r="43" spans="2:9" ht="30" customHeight="1" x14ac:dyDescent="0.25">
      <c r="B43" s="549"/>
      <c r="C43" s="19" t="s">
        <v>69</v>
      </c>
      <c r="D43" s="273" t="s">
        <v>70</v>
      </c>
      <c r="E43" s="74" t="s">
        <v>227</v>
      </c>
      <c r="F43" s="274" t="s">
        <v>250</v>
      </c>
      <c r="G43" s="272">
        <f>IF(F43="Y", 'read first'!$D$23, 0)</f>
        <v>0</v>
      </c>
      <c r="H43" s="266" t="s">
        <v>71</v>
      </c>
      <c r="I43" s="266"/>
    </row>
    <row r="44" spans="2:9" ht="30" x14ac:dyDescent="0.25">
      <c r="B44" s="550"/>
      <c r="C44" s="19" t="s">
        <v>72</v>
      </c>
      <c r="D44" s="275" t="s">
        <v>73</v>
      </c>
      <c r="E44" s="275" t="s">
        <v>227</v>
      </c>
      <c r="F44" s="274" t="s">
        <v>250</v>
      </c>
      <c r="G44" s="272">
        <f>IF(F44="Y", 'read first'!$D$23, 0)</f>
        <v>0</v>
      </c>
      <c r="H44" s="266" t="s">
        <v>74</v>
      </c>
      <c r="I44" s="266"/>
    </row>
    <row r="45" spans="2:9" ht="30" x14ac:dyDescent="0.25">
      <c r="B45" s="270" t="s">
        <v>75</v>
      </c>
      <c r="C45" s="19" t="s">
        <v>76</v>
      </c>
      <c r="D45" s="275" t="s">
        <v>77</v>
      </c>
      <c r="E45" s="275" t="s">
        <v>227</v>
      </c>
      <c r="F45" s="274" t="s">
        <v>251</v>
      </c>
      <c r="G45" s="272">
        <f>IF(F45="Y", 'read first'!$D$23, 0)</f>
        <v>2.2000000000000002</v>
      </c>
      <c r="H45" s="266" t="s">
        <v>78</v>
      </c>
      <c r="I45" s="266"/>
    </row>
    <row r="46" spans="2:9" ht="37.5" customHeight="1" x14ac:dyDescent="0.25">
      <c r="B46" s="33" t="s">
        <v>79</v>
      </c>
      <c r="C46" s="33" t="s">
        <v>80</v>
      </c>
      <c r="D46" s="34" t="s">
        <v>81</v>
      </c>
      <c r="E46" s="34" t="s">
        <v>227</v>
      </c>
      <c r="F46" s="274" t="s">
        <v>250</v>
      </c>
      <c r="G46" s="272">
        <f>IF(F46="Y", 'read first'!$D$23, 0)</f>
        <v>0</v>
      </c>
      <c r="H46" s="31" t="s">
        <v>165</v>
      </c>
      <c r="I46" s="391" t="s">
        <v>632</v>
      </c>
    </row>
    <row r="47" spans="2:9" ht="69" customHeight="1" x14ac:dyDescent="0.25">
      <c r="B47" s="270" t="s">
        <v>82</v>
      </c>
      <c r="C47" s="19" t="s">
        <v>83</v>
      </c>
      <c r="D47" s="275" t="s">
        <v>84</v>
      </c>
      <c r="E47" s="275" t="s">
        <v>227</v>
      </c>
      <c r="F47" s="274" t="s">
        <v>251</v>
      </c>
      <c r="G47" s="272">
        <f>IF(F47="Y", 'read first'!$D$23, 0)</f>
        <v>2.2000000000000002</v>
      </c>
      <c r="H47" s="266" t="s">
        <v>85</v>
      </c>
      <c r="I47" s="266"/>
    </row>
    <row r="48" spans="2:9" ht="30" x14ac:dyDescent="0.25">
      <c r="B48" s="270" t="s">
        <v>86</v>
      </c>
      <c r="C48" s="19" t="s">
        <v>87</v>
      </c>
      <c r="D48" s="275" t="s">
        <v>88</v>
      </c>
      <c r="E48" s="275" t="s">
        <v>236</v>
      </c>
      <c r="F48" s="274" t="s">
        <v>251</v>
      </c>
      <c r="G48" s="272">
        <f>IF(F48="Y", 'read first'!$D$23, 0)</f>
        <v>2.2000000000000002</v>
      </c>
      <c r="H48" s="266" t="s">
        <v>89</v>
      </c>
      <c r="I48" s="266"/>
    </row>
    <row r="49" spans="2:9" ht="45" x14ac:dyDescent="0.25">
      <c r="B49" s="270" t="s">
        <v>90</v>
      </c>
      <c r="C49" s="19" t="s">
        <v>91</v>
      </c>
      <c r="D49" s="275" t="s">
        <v>92</v>
      </c>
      <c r="E49" s="275" t="s">
        <v>237</v>
      </c>
      <c r="F49" s="274" t="s">
        <v>251</v>
      </c>
      <c r="G49" s="272">
        <f>IF(F49="Y", 'read first'!$D$23, 0)</f>
        <v>2.2000000000000002</v>
      </c>
      <c r="H49" s="266" t="s">
        <v>93</v>
      </c>
      <c r="I49" s="266"/>
    </row>
    <row r="50" spans="2:9" x14ac:dyDescent="0.25">
      <c r="B50" s="37"/>
      <c r="G50" s="272">
        <f>SUM(G42:G49)</f>
        <v>8.8000000000000007</v>
      </c>
    </row>
    <row r="51" spans="2:9" x14ac:dyDescent="0.25">
      <c r="B51" s="37"/>
      <c r="G51" s="22">
        <f>G50/'read first'!$D$24</f>
        <v>0.44444444444444448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75" t="s">
        <v>97</v>
      </c>
      <c r="E55" s="75" t="s">
        <v>227</v>
      </c>
      <c r="F55" s="274" t="s">
        <v>251</v>
      </c>
      <c r="G55" s="272">
        <f>IF(F55="Y", 'read first'!$E$23, 0)</f>
        <v>2.5</v>
      </c>
      <c r="H55" s="271" t="s">
        <v>98</v>
      </c>
      <c r="I55" s="271"/>
    </row>
    <row r="56" spans="2:9" ht="38.1" customHeight="1" x14ac:dyDescent="0.25">
      <c r="B56" s="543"/>
      <c r="C56" s="19" t="s">
        <v>99</v>
      </c>
      <c r="D56" s="275" t="s">
        <v>100</v>
      </c>
      <c r="E56" s="75" t="s">
        <v>227</v>
      </c>
      <c r="F56" s="274" t="s">
        <v>251</v>
      </c>
      <c r="G56" s="272">
        <f>IF(F56="Y", 'read first'!$E$23, 0)</f>
        <v>2.5</v>
      </c>
      <c r="H56" s="271" t="s">
        <v>101</v>
      </c>
      <c r="I56" s="271"/>
    </row>
    <row r="57" spans="2:9" ht="51" customHeight="1" x14ac:dyDescent="0.25">
      <c r="B57" s="270" t="s">
        <v>102</v>
      </c>
      <c r="C57" s="19" t="s">
        <v>44</v>
      </c>
      <c r="D57" s="275" t="s">
        <v>103</v>
      </c>
      <c r="E57" s="75" t="s">
        <v>227</v>
      </c>
      <c r="F57" s="39" t="s">
        <v>209</v>
      </c>
      <c r="G57" s="272">
        <f>G26</f>
        <v>1.65</v>
      </c>
      <c r="H57" s="271" t="s">
        <v>207</v>
      </c>
      <c r="I57" s="271"/>
    </row>
    <row r="58" spans="2:9" ht="49.5" customHeight="1" x14ac:dyDescent="0.25">
      <c r="B58" s="270" t="s">
        <v>104</v>
      </c>
      <c r="C58" s="19" t="s">
        <v>96</v>
      </c>
      <c r="D58" s="275" t="s">
        <v>131</v>
      </c>
      <c r="E58" s="75" t="s">
        <v>230</v>
      </c>
      <c r="F58" s="39" t="s">
        <v>210</v>
      </c>
      <c r="G58" s="272">
        <f>G29+G30</f>
        <v>1.66</v>
      </c>
      <c r="H58" s="271" t="s">
        <v>208</v>
      </c>
      <c r="I58" s="271"/>
    </row>
    <row r="59" spans="2:9" ht="37.5" customHeight="1" x14ac:dyDescent="0.25">
      <c r="B59" s="543" t="s">
        <v>105</v>
      </c>
      <c r="C59" s="19" t="s">
        <v>72</v>
      </c>
      <c r="D59" s="275" t="s">
        <v>106</v>
      </c>
      <c r="E59" s="75" t="s">
        <v>227</v>
      </c>
      <c r="F59" s="274" t="s">
        <v>250</v>
      </c>
      <c r="G59" s="272">
        <f>IF(F59="Y", 'read first'!$E$23, 0)</f>
        <v>0</v>
      </c>
      <c r="H59" s="271" t="s">
        <v>132</v>
      </c>
      <c r="I59" s="271"/>
    </row>
    <row r="60" spans="2:9" ht="38.1" customHeight="1" x14ac:dyDescent="0.25">
      <c r="B60" s="543"/>
      <c r="C60" s="19" t="s">
        <v>99</v>
      </c>
      <c r="D60" s="275" t="s">
        <v>133</v>
      </c>
      <c r="E60" s="75" t="s">
        <v>238</v>
      </c>
      <c r="F60" s="274" t="s">
        <v>251</v>
      </c>
      <c r="G60" s="272">
        <f>IF(F60="Y", 'read first'!$E$23, 0)</f>
        <v>2.5</v>
      </c>
      <c r="H60" s="271" t="s">
        <v>134</v>
      </c>
      <c r="I60" s="271"/>
    </row>
    <row r="61" spans="2:9" ht="30" x14ac:dyDescent="0.25">
      <c r="B61" s="270" t="s">
        <v>107</v>
      </c>
      <c r="C61" s="19" t="s">
        <v>108</v>
      </c>
      <c r="D61" s="275" t="s">
        <v>185</v>
      </c>
      <c r="E61" s="75" t="s">
        <v>239</v>
      </c>
      <c r="F61" s="274" t="s">
        <v>251</v>
      </c>
      <c r="G61" s="272">
        <f>IF(F61="Y", 'read first'!$E$23, 0)</f>
        <v>2.5</v>
      </c>
      <c r="H61" s="271" t="s">
        <v>135</v>
      </c>
      <c r="I61" s="271"/>
    </row>
    <row r="62" spans="2:9" ht="38.1" customHeight="1" x14ac:dyDescent="0.25">
      <c r="B62" s="270" t="s">
        <v>109</v>
      </c>
      <c r="C62" s="19" t="s">
        <v>110</v>
      </c>
      <c r="D62" s="275" t="s">
        <v>111</v>
      </c>
      <c r="E62" s="75" t="s">
        <v>227</v>
      </c>
      <c r="F62" s="274" t="s">
        <v>251</v>
      </c>
      <c r="G62" s="272">
        <f>IF(F62="Y", 'read first'!$E$23, 0)</f>
        <v>2.5</v>
      </c>
      <c r="H62" s="271" t="s">
        <v>136</v>
      </c>
      <c r="I62" s="271"/>
    </row>
    <row r="63" spans="2:9" x14ac:dyDescent="0.25">
      <c r="G63" s="272">
        <f>SUM(G55:G62)</f>
        <v>15.81</v>
      </c>
    </row>
    <row r="64" spans="2:9" x14ac:dyDescent="0.25">
      <c r="G64" s="41">
        <f>G63/'read first'!$E$24</f>
        <v>0.79049999999999998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70" t="s">
        <v>121</v>
      </c>
      <c r="C68" s="19" t="s">
        <v>170</v>
      </c>
      <c r="D68" s="275" t="s">
        <v>171</v>
      </c>
      <c r="E68" s="275" t="s">
        <v>226</v>
      </c>
      <c r="F68" s="274" t="str">
        <f>F11</f>
        <v>N</v>
      </c>
      <c r="G68" s="272">
        <f>G11</f>
        <v>0</v>
      </c>
      <c r="H68" s="270" t="s">
        <v>427</v>
      </c>
      <c r="I68" s="270"/>
    </row>
    <row r="69" spans="1:13" s="4" customFormat="1" ht="67.5" customHeight="1" x14ac:dyDescent="0.25">
      <c r="A69" s="3"/>
      <c r="B69" s="270" t="s">
        <v>122</v>
      </c>
      <c r="C69" s="19" t="s">
        <v>123</v>
      </c>
      <c r="D69" s="275" t="s">
        <v>124</v>
      </c>
      <c r="E69" s="275" t="s">
        <v>240</v>
      </c>
      <c r="F69" s="274" t="s">
        <v>251</v>
      </c>
      <c r="G69" s="272">
        <f>IF(F69="Y", 'read first'!$G$23, 0)</f>
        <v>2</v>
      </c>
      <c r="H69" s="270" t="s">
        <v>143</v>
      </c>
      <c r="I69" s="270"/>
      <c r="J69" s="59"/>
      <c r="K69" s="59"/>
      <c r="L69" s="59"/>
      <c r="M69" s="59"/>
    </row>
    <row r="70" spans="1:13" s="4" customFormat="1" ht="74.25" customHeight="1" x14ac:dyDescent="0.25">
      <c r="A70" s="3"/>
      <c r="B70" s="270" t="s">
        <v>125</v>
      </c>
      <c r="C70" s="19" t="s">
        <v>144</v>
      </c>
      <c r="D70" s="275" t="s">
        <v>126</v>
      </c>
      <c r="E70" s="275" t="s">
        <v>241</v>
      </c>
      <c r="F70" s="274" t="s">
        <v>251</v>
      </c>
      <c r="G70" s="272">
        <f>IF(F70="Y", 'read first'!$G$23, 0)</f>
        <v>2</v>
      </c>
      <c r="H70" s="270" t="s">
        <v>142</v>
      </c>
      <c r="I70" s="270"/>
      <c r="J70" s="59"/>
      <c r="K70" s="59"/>
      <c r="L70" s="59"/>
      <c r="M70" s="59"/>
    </row>
    <row r="71" spans="1:13" s="4" customFormat="1" ht="64.5" customHeight="1" x14ac:dyDescent="0.25">
      <c r="A71" s="3"/>
      <c r="B71" s="270" t="s">
        <v>127</v>
      </c>
      <c r="C71" s="19" t="s">
        <v>128</v>
      </c>
      <c r="D71" s="275" t="s">
        <v>129</v>
      </c>
      <c r="E71" s="275" t="s">
        <v>242</v>
      </c>
      <c r="F71" s="274" t="s">
        <v>251</v>
      </c>
      <c r="G71" s="272">
        <f>IF(F71="Y", 'read first'!$G$23, 0)</f>
        <v>2</v>
      </c>
      <c r="H71" s="270" t="s">
        <v>169</v>
      </c>
      <c r="I71" s="270"/>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72">
        <f>SUM(G68:G73)/2</f>
        <v>4</v>
      </c>
      <c r="H74" s="5"/>
      <c r="J74" s="59"/>
      <c r="K74" s="59"/>
      <c r="L74" s="59"/>
      <c r="M74" s="59"/>
    </row>
    <row r="75" spans="1:13" s="4" customFormat="1" x14ac:dyDescent="0.25">
      <c r="A75" s="3"/>
      <c r="B75" s="37"/>
      <c r="C75" s="3"/>
      <c r="D75" s="3"/>
      <c r="E75" s="3"/>
      <c r="F75" s="3"/>
      <c r="G75" s="22">
        <f>G74/'read first'!$G$24</f>
        <v>0.4</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577</v>
      </c>
    </row>
    <row r="79" spans="1:13" ht="30" x14ac:dyDescent="0.25">
      <c r="A79" s="270" t="s">
        <v>187</v>
      </c>
      <c r="B79" s="270" t="s">
        <v>114</v>
      </c>
      <c r="C79" s="36" t="s">
        <v>145</v>
      </c>
      <c r="D79" s="275" t="s">
        <v>164</v>
      </c>
      <c r="E79" s="275" t="s">
        <v>244</v>
      </c>
      <c r="F79" s="274" t="s">
        <v>251</v>
      </c>
      <c r="G79" s="44">
        <f>IF(F79="Y", 'read first'!$F$23, 0)</f>
        <v>2</v>
      </c>
      <c r="H79" s="45" t="s">
        <v>146</v>
      </c>
      <c r="I79" s="411"/>
    </row>
    <row r="80" spans="1:13" ht="45" x14ac:dyDescent="0.25">
      <c r="A80" s="267" t="s">
        <v>188</v>
      </c>
      <c r="B80" s="267" t="s">
        <v>115</v>
      </c>
      <c r="C80" s="36" t="s">
        <v>145</v>
      </c>
      <c r="D80" s="273" t="s">
        <v>116</v>
      </c>
      <c r="E80" s="273" t="s">
        <v>245</v>
      </c>
      <c r="F80" s="274" t="s">
        <v>251</v>
      </c>
      <c r="G80" s="44">
        <f>IF(F80="Y", 'read first'!$F$23, 0)</f>
        <v>2</v>
      </c>
      <c r="H80" s="47" t="s">
        <v>147</v>
      </c>
      <c r="I80" s="411"/>
    </row>
    <row r="81" spans="1:9" x14ac:dyDescent="0.25">
      <c r="A81" s="555" t="s">
        <v>189</v>
      </c>
      <c r="B81" s="587" t="s">
        <v>117</v>
      </c>
      <c r="C81" s="48" t="s">
        <v>118</v>
      </c>
      <c r="D81" s="275" t="s">
        <v>51</v>
      </c>
      <c r="E81" s="275" t="s">
        <v>246</v>
      </c>
      <c r="F81" s="274" t="str">
        <f>F29</f>
        <v>Y</v>
      </c>
      <c r="G81" s="44">
        <f>IF(F81="Y", 1, 0)</f>
        <v>1</v>
      </c>
      <c r="H81" s="551" t="s">
        <v>52</v>
      </c>
      <c r="I81" s="629"/>
    </row>
    <row r="82" spans="1:9" x14ac:dyDescent="0.25">
      <c r="A82" s="586"/>
      <c r="B82" s="588"/>
      <c r="C82" s="48" t="s">
        <v>119</v>
      </c>
      <c r="D82" s="582" t="s">
        <v>53</v>
      </c>
      <c r="E82" s="590" t="s">
        <v>247</v>
      </c>
      <c r="F82" s="590" t="str">
        <f>F30</f>
        <v>Y</v>
      </c>
      <c r="G82" s="593">
        <f t="shared" ref="G82:G83" si="0">IF(F82="Y", 1, 0)</f>
        <v>1</v>
      </c>
      <c r="H82" s="586"/>
      <c r="I82" s="630"/>
    </row>
    <row r="83" spans="1:9" x14ac:dyDescent="0.25">
      <c r="A83" s="586"/>
      <c r="B83" s="589"/>
      <c r="C83" s="48" t="s">
        <v>130</v>
      </c>
      <c r="D83" s="552"/>
      <c r="E83" s="591"/>
      <c r="F83" s="592"/>
      <c r="G83" s="594">
        <f t="shared" si="0"/>
        <v>0</v>
      </c>
      <c r="H83" s="552"/>
      <c r="I83" s="631"/>
    </row>
    <row r="84" spans="1:9" ht="58.5" customHeight="1" x14ac:dyDescent="0.25">
      <c r="A84" s="552"/>
      <c r="B84" s="270" t="s">
        <v>138</v>
      </c>
      <c r="C84" s="19" t="s">
        <v>148</v>
      </c>
      <c r="D84" s="275" t="s">
        <v>149</v>
      </c>
      <c r="E84" s="275" t="s">
        <v>248</v>
      </c>
      <c r="F84" s="274" t="s">
        <v>250</v>
      </c>
      <c r="G84" s="44">
        <f>IF(F84="Y", 'read first'!$F$23, 0)</f>
        <v>0</v>
      </c>
      <c r="H84" s="271" t="s">
        <v>150</v>
      </c>
      <c r="I84" s="411"/>
    </row>
    <row r="85" spans="1:9" ht="60" x14ac:dyDescent="0.25">
      <c r="A85" s="267" t="s">
        <v>190</v>
      </c>
      <c r="B85" s="49" t="s">
        <v>151</v>
      </c>
      <c r="C85" s="266" t="s">
        <v>152</v>
      </c>
      <c r="D85" s="20" t="s">
        <v>162</v>
      </c>
      <c r="E85" s="20" t="s">
        <v>227</v>
      </c>
      <c r="F85" s="274" t="s">
        <v>251</v>
      </c>
      <c r="G85" s="44">
        <f>IF(F85="Y", 'read first'!$F$23, 0)</f>
        <v>2</v>
      </c>
      <c r="H85" s="20" t="s">
        <v>153</v>
      </c>
      <c r="I85" s="413" t="s">
        <v>641</v>
      </c>
    </row>
    <row r="86" spans="1:9" ht="45" x14ac:dyDescent="0.25">
      <c r="A86" s="270" t="s">
        <v>191</v>
      </c>
      <c r="B86" s="270" t="s">
        <v>154</v>
      </c>
      <c r="C86" s="270" t="s">
        <v>155</v>
      </c>
      <c r="D86" s="20" t="s">
        <v>163</v>
      </c>
      <c r="E86" s="20" t="s">
        <v>227</v>
      </c>
      <c r="F86" s="274" t="s">
        <v>251</v>
      </c>
      <c r="G86" s="44">
        <f>IF(F86="Y", 'read first'!$F$23, 0)</f>
        <v>2</v>
      </c>
      <c r="H86" s="20" t="s">
        <v>156</v>
      </c>
      <c r="I86" s="413" t="s">
        <v>642</v>
      </c>
    </row>
    <row r="87" spans="1:9" ht="47.25" customHeight="1" x14ac:dyDescent="0.25">
      <c r="A87" s="587" t="s">
        <v>192</v>
      </c>
      <c r="B87" s="554" t="s">
        <v>22</v>
      </c>
      <c r="C87" s="19" t="s">
        <v>23</v>
      </c>
      <c r="D87" s="275" t="s">
        <v>24</v>
      </c>
      <c r="E87" s="275" t="s">
        <v>226</v>
      </c>
      <c r="F87" s="274" t="str">
        <f>F11</f>
        <v>N</v>
      </c>
      <c r="G87" s="272">
        <f>IF(F87="Y", 'read first'!$F$23, 0)</f>
        <v>0</v>
      </c>
      <c r="H87" s="266" t="s">
        <v>25</v>
      </c>
      <c r="I87" s="411"/>
    </row>
    <row r="88" spans="1:9" ht="67.5" customHeight="1" x14ac:dyDescent="0.25">
      <c r="A88" s="595"/>
      <c r="B88" s="554"/>
      <c r="C88" s="266" t="s">
        <v>26</v>
      </c>
      <c r="D88" s="20" t="s">
        <v>27</v>
      </c>
      <c r="E88" s="20" t="s">
        <v>227</v>
      </c>
      <c r="F88" s="274" t="s">
        <v>251</v>
      </c>
      <c r="G88" s="44">
        <f>IF(F88="Y", 'read first'!$F$23, 0)</f>
        <v>2</v>
      </c>
      <c r="H88" s="20" t="s">
        <v>157</v>
      </c>
      <c r="I88" s="413" t="s">
        <v>643</v>
      </c>
    </row>
    <row r="89" spans="1:9" ht="38.25" customHeight="1" x14ac:dyDescent="0.25">
      <c r="A89" s="555" t="s">
        <v>193</v>
      </c>
      <c r="B89" s="555" t="s">
        <v>65</v>
      </c>
      <c r="C89" s="19" t="s">
        <v>66</v>
      </c>
      <c r="D89" s="275" t="s">
        <v>67</v>
      </c>
      <c r="E89" s="275" t="s">
        <v>235</v>
      </c>
      <c r="F89" s="274" t="str">
        <f>F42</f>
        <v>N</v>
      </c>
      <c r="G89" s="44">
        <f>IF(F89="Y", 'read first'!$F$23, 0)</f>
        <v>0</v>
      </c>
      <c r="H89" s="266" t="s">
        <v>68</v>
      </c>
      <c r="I89" s="412"/>
    </row>
    <row r="90" spans="1:9" ht="30" customHeight="1" x14ac:dyDescent="0.25">
      <c r="A90" s="586"/>
      <c r="B90" s="549"/>
      <c r="C90" s="19" t="s">
        <v>69</v>
      </c>
      <c r="D90" s="273" t="s">
        <v>70</v>
      </c>
      <c r="E90" s="74" t="s">
        <v>227</v>
      </c>
      <c r="F90" s="274" t="str">
        <f>F43</f>
        <v>N</v>
      </c>
      <c r="G90" s="44">
        <f>IF(F90="Y", 'read first'!$F$23, 0)</f>
        <v>0</v>
      </c>
      <c r="H90" s="266" t="s">
        <v>71</v>
      </c>
      <c r="I90" s="412"/>
    </row>
    <row r="91" spans="1:9" ht="36.75" customHeight="1" x14ac:dyDescent="0.25">
      <c r="A91" s="586"/>
      <c r="B91" s="550"/>
      <c r="C91" s="19" t="s">
        <v>72</v>
      </c>
      <c r="D91" s="275" t="s">
        <v>73</v>
      </c>
      <c r="E91" s="275" t="s">
        <v>227</v>
      </c>
      <c r="F91" s="274" t="str">
        <f>F60</f>
        <v>Y</v>
      </c>
      <c r="G91" s="44">
        <f>IF(F91="Y", 'read first'!$F$23, 0)</f>
        <v>2</v>
      </c>
      <c r="H91" s="266" t="s">
        <v>74</v>
      </c>
      <c r="I91" s="412"/>
    </row>
    <row r="92" spans="1:9" ht="28.5" customHeight="1" x14ac:dyDescent="0.25">
      <c r="A92" s="596" t="s">
        <v>194</v>
      </c>
      <c r="B92" s="551" t="s">
        <v>6</v>
      </c>
      <c r="C92" s="553" t="s">
        <v>7</v>
      </c>
      <c r="D92" s="275" t="s">
        <v>173</v>
      </c>
      <c r="E92" s="275" t="s">
        <v>220</v>
      </c>
      <c r="F92" s="274" t="str">
        <f>F5</f>
        <v>Y</v>
      </c>
      <c r="G92" s="44">
        <f>IF(F92="Y", 'read first'!$F$23, 0)</f>
        <v>2</v>
      </c>
      <c r="H92" s="266" t="s">
        <v>8</v>
      </c>
      <c r="I92" s="412"/>
    </row>
    <row r="93" spans="1:9" ht="30" x14ac:dyDescent="0.25">
      <c r="A93" s="597"/>
      <c r="B93" s="552"/>
      <c r="C93" s="548"/>
      <c r="D93" s="275" t="s">
        <v>179</v>
      </c>
      <c r="E93" s="275" t="s">
        <v>221</v>
      </c>
      <c r="F93" s="274" t="str">
        <f>F6</f>
        <v>N</v>
      </c>
      <c r="G93" s="44">
        <f>IF(F93="Y", 'read first'!$F$23, 0)</f>
        <v>0</v>
      </c>
      <c r="H93" s="266" t="s">
        <v>9</v>
      </c>
      <c r="I93" s="412"/>
    </row>
    <row r="94" spans="1:9" ht="30" x14ac:dyDescent="0.25">
      <c r="A94" s="597"/>
      <c r="B94" s="266" t="s">
        <v>10</v>
      </c>
      <c r="C94" s="19" t="s">
        <v>11</v>
      </c>
      <c r="D94" s="275" t="s">
        <v>12</v>
      </c>
      <c r="E94" s="275" t="s">
        <v>222</v>
      </c>
      <c r="F94" s="274" t="str">
        <f>F7</f>
        <v>Y</v>
      </c>
      <c r="G94" s="44">
        <f>IF(F94="Y", 'read first'!$F$23, 0)</f>
        <v>2</v>
      </c>
      <c r="H94" s="266" t="s">
        <v>13</v>
      </c>
      <c r="I94" s="412"/>
    </row>
    <row r="95" spans="1:9" ht="45" x14ac:dyDescent="0.25">
      <c r="A95" s="597"/>
      <c r="B95" s="266" t="s">
        <v>19</v>
      </c>
      <c r="C95" s="19" t="s">
        <v>20</v>
      </c>
      <c r="D95" s="275" t="s">
        <v>415</v>
      </c>
      <c r="E95" s="275" t="s">
        <v>225</v>
      </c>
      <c r="F95" s="274" t="str">
        <f>F10</f>
        <v>Y</v>
      </c>
      <c r="G95" s="44">
        <f>IF(F95="Y", 'read first'!$F$23, 0)</f>
        <v>2</v>
      </c>
      <c r="H95" s="266" t="s">
        <v>21</v>
      </c>
      <c r="I95" s="412"/>
    </row>
    <row r="96" spans="1:9" ht="30" x14ac:dyDescent="0.25">
      <c r="A96" s="597"/>
      <c r="B96" s="554" t="s">
        <v>22</v>
      </c>
      <c r="C96" s="19" t="s">
        <v>23</v>
      </c>
      <c r="D96" s="275" t="s">
        <v>24</v>
      </c>
      <c r="E96" s="275" t="s">
        <v>226</v>
      </c>
      <c r="F96" s="274" t="str">
        <f>F11</f>
        <v>N</v>
      </c>
      <c r="G96" s="44">
        <f>IF(F96="Y", 'read first'!$F$23, 0)</f>
        <v>0</v>
      </c>
      <c r="H96" s="266" t="s">
        <v>25</v>
      </c>
      <c r="I96" s="412"/>
    </row>
    <row r="97" spans="1:9" ht="34.5" customHeight="1" x14ac:dyDescent="0.25">
      <c r="A97" s="598"/>
      <c r="B97" s="554"/>
      <c r="C97" s="266" t="s">
        <v>26</v>
      </c>
      <c r="D97" s="20" t="s">
        <v>27</v>
      </c>
      <c r="E97" s="20" t="s">
        <v>227</v>
      </c>
      <c r="F97" s="274" t="s">
        <v>251</v>
      </c>
      <c r="G97" s="44">
        <f>IF(F97="Y", 'read first'!$F$23, 0)</f>
        <v>2</v>
      </c>
      <c r="H97" s="20" t="s">
        <v>174</v>
      </c>
      <c r="I97" s="413" t="s">
        <v>643</v>
      </c>
    </row>
    <row r="98" spans="1:9" ht="33.75" customHeight="1" x14ac:dyDescent="0.25">
      <c r="A98" s="266" t="s">
        <v>195</v>
      </c>
      <c r="B98" s="266" t="s">
        <v>158</v>
      </c>
      <c r="C98" s="266" t="s">
        <v>159</v>
      </c>
      <c r="D98" s="275" t="s">
        <v>160</v>
      </c>
      <c r="E98" s="75" t="s">
        <v>227</v>
      </c>
      <c r="F98" s="274" t="s">
        <v>251</v>
      </c>
      <c r="G98" s="44">
        <f>IF(F98="Y", 'read first'!$F$23, 0)</f>
        <v>2</v>
      </c>
      <c r="H98" s="271" t="s">
        <v>161</v>
      </c>
      <c r="I98" s="411"/>
    </row>
    <row r="99" spans="1:9" x14ac:dyDescent="0.25">
      <c r="G99" s="44">
        <f>SUM(G79:G98)</f>
        <v>24</v>
      </c>
    </row>
    <row r="100" spans="1:9" x14ac:dyDescent="0.25">
      <c r="G100" s="22">
        <f>G99/G78</f>
        <v>0.70588235294117652</v>
      </c>
    </row>
  </sheetData>
  <mergeCells count="59">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I81:I8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F686D366-0100-46C3-963F-745440C73939}">
      <formula1>"-,H, M, L, NEG"</formula1>
    </dataValidation>
    <dataValidation type="list" allowBlank="1" showInputMessage="1" showErrorMessage="1" sqref="F5:F13 F25:F26 F42:F49 F79:F81 F84:F95 F29:F30 F32:F36 F19:F22 F55:F56 F59:F62 F68:F73 F97:F98" xr:uid="{7B996A96-D938-4F73-A04A-CE99EB42D951}">
      <formula1>"-,Y,N"</formula1>
    </dataValidation>
    <dataValidation type="list" allowBlank="1" showInputMessage="1" showErrorMessage="1" sqref="H23" xr:uid="{BC99B0F3-156C-497E-A1E2-9C6A2F9BD467}">
      <formula1>"[Choose from list], Regional Boulevard, Community Boulevard, Regional Street, Community Street, Industrial Street, Regional Trail, Greenway"</formula1>
    </dataValidation>
  </dataValidations>
  <hyperlinks>
    <hyperlink ref="C5:C6" r:id="rId1" display="Equity Focus Area map layer" xr:uid="{3A23F063-7681-470F-AB4B-509E92D48AF0}"/>
    <hyperlink ref="C7" r:id="rId2" display="Economic Value Atlas walkability and Community Service accessibility score" xr:uid="{B358AC55-8753-4A6B-93CF-C2137DDD507E}"/>
    <hyperlink ref="C8" r:id="rId3" display="Regional Barometer: Life expectancy at birth layer" xr:uid="{DFF9CBFB-B4C4-40C0-80B6-78A2141AADB5}"/>
    <hyperlink ref="C10" r:id="rId4" display="Economic Value Atlas: Job access layers (for both low and middle/high wage jobs)" xr:uid="{FE61328B-D3B9-498E-89A6-543FBC452D8D}"/>
    <hyperlink ref="C11" r:id="rId5" display="·         Regional Investment Measure project list" xr:uid="{C680414E-0DB6-4866-90E6-16009EF6AD89}"/>
    <hyperlink ref="C19" r:id="rId6" display="HCC network map" xr:uid="{CCDC30B7-F93F-482D-B859-6E55AD4822B9}"/>
    <hyperlink ref="C23" r:id="rId7" display="Regional Trails and Greenways network" xr:uid="{C13B551E-F533-4F00-87A6-B6C51086618C}"/>
    <hyperlink ref="C29" r:id="rId8" display="·         Regional Bike Network Map" xr:uid="{6B7B50B2-FB19-42F6-8053-96FB53232E3D}"/>
    <hyperlink ref="C26" r:id="rId9" display="·         Livable Streets design guide" xr:uid="{B6B64F8A-F520-4948-916D-14AC6E4D26F2}"/>
    <hyperlink ref="C32" r:id="rId10" display="·         Economic Value Atlas Mobility map layer" xr:uid="{FBCA4465-937F-4F53-AACF-8D5758DB419C}"/>
    <hyperlink ref="C36" r:id="rId11" display="Safe Routes to School Regional Framework school map" xr:uid="{77971E0A-A3F2-45F5-A6AF-4FFC7D46B34A}"/>
    <hyperlink ref="C45" r:id="rId12" xr:uid="{8FCECA24-C73E-42D8-B096-497A31074AB0}"/>
    <hyperlink ref="C47" r:id="rId13" xr:uid="{F9192653-4F19-4C54-A4B4-1CD2859F3EED}"/>
    <hyperlink ref="C48" r:id="rId14" xr:uid="{3F33788A-CA41-4A22-9CA6-748BBCF69AA1}"/>
    <hyperlink ref="C49" r:id="rId15" xr:uid="{773EEFE4-914F-4464-865F-297FF17D3C4B}"/>
    <hyperlink ref="C55" r:id="rId16" xr:uid="{65C83795-B1DF-40AB-B42C-9FB8A6CAE3AE}"/>
    <hyperlink ref="C58" r:id="rId17" xr:uid="{48E827E1-9100-464B-9F11-75EA57BB94CF}"/>
    <hyperlink ref="C56" r:id="rId18" display="Congestion Management Process network" xr:uid="{66CC90B3-4BD8-4464-9D17-28A17C68D599}"/>
    <hyperlink ref="C60" r:id="rId19" display="Congestion Management Process network map" xr:uid="{81567443-FBB8-44EE-AE94-43F4936474CB}"/>
    <hyperlink ref="C62" r:id="rId20" xr:uid="{7CF346CE-B87E-46E2-93AC-C482BDFC4FEE}"/>
    <hyperlink ref="C61" r:id="rId21" xr:uid="{5CEDF3DA-95C6-462A-9499-6C3CF69BC73A}"/>
    <hyperlink ref="C44" r:id="rId22" xr:uid="{1360881C-7ADE-4135-9764-125F655DFC65}"/>
    <hyperlink ref="C42" r:id="rId23" location="/" display="TriMet Prioritzed Access to Transit map" xr:uid="{96956730-7E62-4394-9352-DC817A7E2F07}"/>
    <hyperlink ref="C43" r:id="rId24" xr:uid="{A1D69423-9E14-4E3B-93AA-6010D124424C}"/>
    <hyperlink ref="C9" r:id="rId25" display="Regional Barometer: Diesel particulate matter concentration layer" xr:uid="{91FBEF80-178D-4AA2-B1B6-953C0FF6FF76}"/>
    <hyperlink ref="C21" r:id="rId26" display="https://tooledesign.maps.arcgis.com/apps/MapSeries/index.html?appid=69225c1c028c440bbcef6ca40365f854" xr:uid="{7B081247-5F2A-4CB2-9E02-00F3C8449F82}"/>
    <hyperlink ref="C13" r:id="rId27" xr:uid="{760C9394-4F77-4185-AD12-698D1647E42E}"/>
    <hyperlink ref="C30" r:id="rId28" xr:uid="{F8BFE4DC-F33E-4C83-B420-73F9ED060F9C}"/>
    <hyperlink ref="C31" r:id="rId29" xr:uid="{E7325718-39B4-4C67-909A-E99011EB8E11}"/>
    <hyperlink ref="C57" r:id="rId30" display="·         Livable Streets design guide" xr:uid="{CE95E7C0-5294-485E-BDE5-885DFA7A8377}"/>
    <hyperlink ref="C59" r:id="rId31" xr:uid="{177D721E-77E4-476B-9904-67C1DCD4AC10}"/>
    <hyperlink ref="C72" r:id="rId32" xr:uid="{F0CD8240-FD59-4BDF-A24C-BD1A0CF72081}"/>
    <hyperlink ref="C73" r:id="rId33" display="FHWA: Intermodal connector list" xr:uid="{3210967D-43A6-423E-9B4C-BFF5907E7CB4}"/>
    <hyperlink ref="C71" r:id="rId34" xr:uid="{767474C4-FB25-4D88-B684-D1B6DEB61D42}"/>
    <hyperlink ref="C70" r:id="rId35" xr:uid="{B275E1D1-07BB-423F-A85C-95B664F4AA7C}"/>
    <hyperlink ref="C69" r:id="rId36" xr:uid="{DCBE1D2E-D14C-45EF-BAC1-FC79E4A1A4D6}"/>
    <hyperlink ref="C81" r:id="rId37" display="·         Regional Bike Network Map" xr:uid="{79715389-9C72-4228-89D6-2CC47217243E}"/>
    <hyperlink ref="C82" r:id="rId38" xr:uid="{2B930E47-5652-496E-8A50-BF726BB15915}"/>
    <hyperlink ref="C83" r:id="rId39" xr:uid="{88D8134B-33EE-4D23-A684-6ACD0C0002C3}"/>
    <hyperlink ref="C92:C93" r:id="rId40" display="Equity Focus Area map layer" xr:uid="{2459FBC1-8876-4400-AA2B-529DEFD0C74C}"/>
    <hyperlink ref="C94" r:id="rId41" display="Economic Value Atlas walkability and Community Service accessibility score" xr:uid="{57D3DC27-C929-4FD9-92E7-44F0E029A740}"/>
    <hyperlink ref="C95" r:id="rId42" display="Economic Value Atlas: Job access layers (for both low and middle/high wage jobs)" xr:uid="{BF76ACD6-A352-4934-B9F3-06899B263B29}"/>
    <hyperlink ref="C96" r:id="rId43" display="·         Regional Investment Measure project list" xr:uid="{7A96BB6B-A675-4F23-8CEB-D7FA6B5A72E5}"/>
    <hyperlink ref="C91" r:id="rId44" xr:uid="{3BD5A365-6BEE-47B7-BC20-B6117AB86A18}"/>
    <hyperlink ref="C89" r:id="rId45" location="/" display="TriMet Prioritzed Access to Transit map" xr:uid="{6BF264D6-4CB0-4737-98BA-4B1B6C301301}"/>
    <hyperlink ref="C90" r:id="rId46" xr:uid="{27C0CF7F-C1B5-4F4D-BD44-5298E62B8AB8}"/>
    <hyperlink ref="C87" r:id="rId47" display="·         Regional Investment Measure project list" xr:uid="{1B86EFF3-FD84-4721-B51B-6A56EF938407}"/>
    <hyperlink ref="C84" r:id="rId48" display="Bond trail acquisition prioritization tool " xr:uid="{B7A4138F-43BC-4F6D-BCA7-D84EF98F8B7E}"/>
    <hyperlink ref="C68" r:id="rId49" display="On Regional Investment Measure project list " xr:uid="{1B2DAB35-AFB8-4435-BF1E-4F1E8C59BACF}"/>
    <hyperlink ref="C20" r:id="rId50" xr:uid="{F2DD0A5C-E6EE-4A91-911C-6DF4BA47A370}"/>
  </hyperlinks>
  <pageMargins left="0.7" right="0.7" top="0.75" bottom="0.75" header="0.3" footer="0.3"/>
  <pageSetup orientation="portrait" r:id="rId51"/>
  <legacyDrawing r:id="rId5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69863-68C3-4344-A654-A52FF7691D7E}">
  <sheetPr>
    <pageSetUpPr fitToPage="1"/>
  </sheetPr>
  <dimension ref="A1:R62"/>
  <sheetViews>
    <sheetView zoomScale="90" zoomScaleNormal="90" workbookViewId="0">
      <pane ySplit="2" topLeftCell="A3" activePane="bottomLeft" state="frozen"/>
      <selection pane="bottomLeft"/>
    </sheetView>
  </sheetViews>
  <sheetFormatPr defaultRowHeight="15" x14ac:dyDescent="0.25"/>
  <cols>
    <col min="1" max="1" width="25.25" style="436" customWidth="1"/>
    <col min="2" max="2" width="14.25" style="436" customWidth="1"/>
    <col min="3" max="3" width="9.375" style="436" hidden="1" customWidth="1"/>
    <col min="4" max="4" width="8" style="436" customWidth="1"/>
    <col min="5" max="5" width="12.5" style="436" customWidth="1"/>
    <col min="6" max="11" width="9" style="436"/>
    <col min="12" max="12" width="1.625" style="486" hidden="1" customWidth="1"/>
    <col min="13" max="15" width="2.625" style="436" hidden="1" customWidth="1"/>
    <col min="16" max="16" width="2.625" style="443" hidden="1" customWidth="1"/>
    <col min="17" max="18" width="2.625" style="436" hidden="1" customWidth="1"/>
    <col min="19" max="16384" width="9" style="436"/>
  </cols>
  <sheetData>
    <row r="1" spans="1:18" s="426" customFormat="1" ht="45" customHeight="1" x14ac:dyDescent="0.25">
      <c r="A1" s="425" t="s">
        <v>801</v>
      </c>
      <c r="E1" s="427" t="s">
        <v>783</v>
      </c>
      <c r="F1" s="504" t="s">
        <v>787</v>
      </c>
      <c r="G1" s="505" t="s">
        <v>788</v>
      </c>
      <c r="H1" s="506" t="s">
        <v>789</v>
      </c>
      <c r="L1" s="448"/>
      <c r="P1" s="449"/>
    </row>
    <row r="2" spans="1:18" s="432" customFormat="1" ht="37.5" customHeight="1" x14ac:dyDescent="0.25">
      <c r="A2" s="507" t="s">
        <v>406</v>
      </c>
      <c r="B2" s="507" t="s">
        <v>494</v>
      </c>
      <c r="C2" s="507" t="s">
        <v>408</v>
      </c>
      <c r="D2" s="507" t="s">
        <v>413</v>
      </c>
      <c r="E2" s="507" t="s">
        <v>804</v>
      </c>
      <c r="F2" s="507" t="s">
        <v>0</v>
      </c>
      <c r="G2" s="507" t="s">
        <v>32</v>
      </c>
      <c r="H2" s="507" t="s">
        <v>63</v>
      </c>
      <c r="I2" s="507" t="s">
        <v>407</v>
      </c>
      <c r="J2" s="507" t="s">
        <v>112</v>
      </c>
      <c r="K2" s="507" t="s">
        <v>784</v>
      </c>
      <c r="L2" s="450" t="s">
        <v>120</v>
      </c>
      <c r="M2" s="432" t="s">
        <v>409</v>
      </c>
      <c r="N2" s="432" t="s">
        <v>410</v>
      </c>
      <c r="O2" s="432" t="s">
        <v>516</v>
      </c>
      <c r="P2" s="432" t="s">
        <v>517</v>
      </c>
      <c r="R2" s="432" t="s">
        <v>518</v>
      </c>
    </row>
    <row r="3" spans="1:18" x14ac:dyDescent="0.25">
      <c r="A3" s="487" t="s">
        <v>777</v>
      </c>
      <c r="B3" s="488"/>
      <c r="C3" s="488"/>
      <c r="D3" s="488"/>
      <c r="E3" s="489"/>
      <c r="F3" s="490"/>
      <c r="G3" s="490"/>
      <c r="H3" s="490"/>
      <c r="I3" s="490"/>
      <c r="J3" s="490"/>
      <c r="K3" s="491"/>
      <c r="L3" s="451"/>
      <c r="M3" s="452"/>
      <c r="N3" s="453"/>
      <c r="O3" s="454"/>
      <c r="P3" s="453"/>
      <c r="Q3" s="455"/>
    </row>
    <row r="4" spans="1:18" x14ac:dyDescent="0.25">
      <c r="A4" s="440" t="str">
        <f>'Emerald Necklace Tr'!$B$1</f>
        <v>Emerald Necklace Trail</v>
      </c>
      <c r="B4" s="440" t="s">
        <v>506</v>
      </c>
      <c r="C4" s="440" t="s">
        <v>492</v>
      </c>
      <c r="D4" s="440" t="s">
        <v>420</v>
      </c>
      <c r="E4" s="441">
        <v>200000</v>
      </c>
      <c r="F4" s="429">
        <f>'Emerald Necklace Tr'!$G$15</f>
        <v>0.55555555555555558</v>
      </c>
      <c r="G4" s="429">
        <f>'Emerald Necklace Tr'!$G$38</f>
        <v>0.62676767676767697</v>
      </c>
      <c r="H4" s="429">
        <f>'Emerald Necklace Tr'!$G$51</f>
        <v>0.33333333333333337</v>
      </c>
      <c r="I4" s="439" t="s">
        <v>227</v>
      </c>
      <c r="J4" s="429">
        <f>'Emerald Necklace Tr'!$G$100</f>
        <v>0.52941176470588236</v>
      </c>
      <c r="K4" s="505">
        <f>AVERAGE(F4:J4)</f>
        <v>0.51126708259061204</v>
      </c>
      <c r="L4" s="457">
        <f>'Emerald Necklace Tr'!$G$75</f>
        <v>0.3</v>
      </c>
      <c r="M4" s="458">
        <f>'Emerald Necklace Tr'!H1</f>
        <v>0</v>
      </c>
      <c r="N4" s="456"/>
      <c r="O4" s="459">
        <f>'Emerald Necklace Tr_design'!I131</f>
        <v>0</v>
      </c>
      <c r="P4" s="460" t="s">
        <v>513</v>
      </c>
      <c r="Q4" s="461"/>
    </row>
    <row r="5" spans="1:18" x14ac:dyDescent="0.25">
      <c r="A5" s="440" t="str">
        <f>'Tigard-LO Tr'!$B$1</f>
        <v>Tigard-LO Trail</v>
      </c>
      <c r="B5" s="440" t="s">
        <v>507</v>
      </c>
      <c r="C5" s="440" t="s">
        <v>492</v>
      </c>
      <c r="D5" s="440" t="s">
        <v>420</v>
      </c>
      <c r="E5" s="441">
        <v>245000</v>
      </c>
      <c r="F5" s="429">
        <f>'Tigard-LO Tr'!$G$15</f>
        <v>0.66666666666666663</v>
      </c>
      <c r="G5" s="429">
        <f>'Tigard-LO Tr'!$G$38</f>
        <v>0.71010101010101034</v>
      </c>
      <c r="H5" s="428">
        <f>'Tigard-LO Tr'!$G$51</f>
        <v>0.55555555555555558</v>
      </c>
      <c r="I5" s="439" t="s">
        <v>227</v>
      </c>
      <c r="J5" s="428">
        <f>'Tigard-LO Tr'!$G$100</f>
        <v>0.82352941176470584</v>
      </c>
      <c r="K5" s="428">
        <f t="shared" ref="K5:K9" si="0">AVERAGE(F5:J5)</f>
        <v>0.68896316102198463</v>
      </c>
      <c r="L5" s="457">
        <f>'Tigard-LO Tr'!$G$75</f>
        <v>0.4</v>
      </c>
      <c r="M5" s="458">
        <f>'Tigard-LO Tr'!H1</f>
        <v>0</v>
      </c>
      <c r="N5" s="456"/>
      <c r="O5" s="459">
        <f>'Tigard-LO Tr_design'!M131</f>
        <v>0</v>
      </c>
      <c r="P5" s="456" t="s">
        <v>513</v>
      </c>
      <c r="Q5" s="461"/>
    </row>
    <row r="6" spans="1:18" x14ac:dyDescent="0.25">
      <c r="A6" s="440" t="str">
        <f>Brookwood!$B$1</f>
        <v>Brookwood Ped Overpass</v>
      </c>
      <c r="B6" s="440" t="s">
        <v>501</v>
      </c>
      <c r="C6" s="440" t="s">
        <v>493</v>
      </c>
      <c r="D6" s="440" t="s">
        <v>420</v>
      </c>
      <c r="E6" s="441">
        <v>4500000</v>
      </c>
      <c r="F6" s="430">
        <f>Brookwood!$G$15</f>
        <v>0.44444444444444448</v>
      </c>
      <c r="G6" s="429">
        <f>Brookwood!$G$38</f>
        <v>0.71010101010101034</v>
      </c>
      <c r="H6" s="429">
        <f>Brookwood!$G$51</f>
        <v>0.33333333333333337</v>
      </c>
      <c r="I6" s="439" t="s">
        <v>227</v>
      </c>
      <c r="J6" s="429">
        <f>Brookwood!$G$100</f>
        <v>0.70588235294117652</v>
      </c>
      <c r="K6" s="429">
        <f t="shared" si="0"/>
        <v>0.54844028520499122</v>
      </c>
      <c r="L6" s="457">
        <f>Brookwood!$G$75</f>
        <v>0.3</v>
      </c>
      <c r="M6" s="458">
        <f>Brookwood!H1</f>
        <v>0</v>
      </c>
      <c r="N6" s="456"/>
      <c r="O6" s="459">
        <f>Brookwood_design!M131</f>
        <v>0</v>
      </c>
      <c r="P6" s="456">
        <f>Brookwood!F2</f>
        <v>0</v>
      </c>
      <c r="Q6" s="461"/>
    </row>
    <row r="7" spans="1:18" x14ac:dyDescent="0.25">
      <c r="A7" s="440" t="str">
        <f>'Scott Ck Tr'!$B$1</f>
        <v>Scott Creek Trail</v>
      </c>
      <c r="B7" s="440" t="s">
        <v>497</v>
      </c>
      <c r="C7" s="440" t="s">
        <v>493</v>
      </c>
      <c r="D7" s="440" t="s">
        <v>416</v>
      </c>
      <c r="E7" s="441">
        <v>89562</v>
      </c>
      <c r="F7" s="428">
        <f>'Scott Ck Tr'!G15</f>
        <v>0.77777777777777768</v>
      </c>
      <c r="G7" s="428">
        <f>'Scott Ck Tr'!G38</f>
        <v>0.7934343434343436</v>
      </c>
      <c r="H7" s="429">
        <f>'Scott Ck Tr'!G51</f>
        <v>0.44444444444444448</v>
      </c>
      <c r="I7" s="439" t="s">
        <v>227</v>
      </c>
      <c r="J7" s="430">
        <f>'Scott Ck Tr'!G100</f>
        <v>0.47058823529411764</v>
      </c>
      <c r="K7" s="429">
        <f t="shared" si="0"/>
        <v>0.62156120023767092</v>
      </c>
      <c r="L7" s="457">
        <f>'Scott Ck Tr'!G75</f>
        <v>0.2</v>
      </c>
      <c r="M7" s="458" t="str">
        <f>'Scott Ck Tr'!H23</f>
        <v>Regional Trail</v>
      </c>
      <c r="N7" s="456"/>
      <c r="O7" s="459">
        <f>'Scott Ck Tr_design'!M153</f>
        <v>0.16981132075471697</v>
      </c>
      <c r="P7" s="456" t="s">
        <v>513</v>
      </c>
      <c r="Q7" s="461"/>
    </row>
    <row r="8" spans="1:18" x14ac:dyDescent="0.25">
      <c r="A8" s="440" t="str">
        <f>'Westside Tr(seg 1)'!$B$1</f>
        <v>Westside Trail: Seg 1</v>
      </c>
      <c r="B8" s="440" t="s">
        <v>505</v>
      </c>
      <c r="C8" s="440" t="s">
        <v>493</v>
      </c>
      <c r="D8" s="440" t="s">
        <v>416</v>
      </c>
      <c r="E8" s="441">
        <v>210000</v>
      </c>
      <c r="F8" s="430">
        <f>'Westside Tr(seg 1)'!G15</f>
        <v>0.44444444444444448</v>
      </c>
      <c r="G8" s="430">
        <f>'Westside Tr(seg 1)'!G38</f>
        <v>0.50151515151515169</v>
      </c>
      <c r="H8" s="430">
        <f>'Westside Tr(seg 1)'!G51</f>
        <v>0.22222222222222224</v>
      </c>
      <c r="I8" s="439" t="s">
        <v>227</v>
      </c>
      <c r="J8" s="429">
        <f>'Westside Tr(seg 1)'!G100</f>
        <v>0.55882352941176472</v>
      </c>
      <c r="K8" s="430">
        <f t="shared" si="0"/>
        <v>0.43175133689839579</v>
      </c>
      <c r="L8" s="457">
        <f>'Westside Tr(seg 1)'!G75</f>
        <v>0.1</v>
      </c>
      <c r="M8" s="458" t="str">
        <f>'Westside Tr(seg 1)'!H23</f>
        <v>Regional Trail</v>
      </c>
      <c r="N8" s="456"/>
      <c r="O8" s="459">
        <f>'Westside Tr(seg 1)_design'!M153</f>
        <v>0.18867924528301888</v>
      </c>
      <c r="P8" s="456" t="s">
        <v>513</v>
      </c>
      <c r="Q8" s="461"/>
    </row>
    <row r="9" spans="1:18" x14ac:dyDescent="0.25">
      <c r="A9" s="440" t="str">
        <f>'Westside Tr Br'!$B$1</f>
        <v>Westside Trail Bridge</v>
      </c>
      <c r="B9" s="440" t="s">
        <v>503</v>
      </c>
      <c r="C9" s="440" t="s">
        <v>493</v>
      </c>
      <c r="D9" s="440" t="s">
        <v>416</v>
      </c>
      <c r="E9" s="441">
        <v>1907500</v>
      </c>
      <c r="F9" s="428">
        <f>'Westside Tr Br'!G15</f>
        <v>0.88888888888888873</v>
      </c>
      <c r="G9" s="429">
        <f>'Westside Tr Br'!G38</f>
        <v>0.71010101010101034</v>
      </c>
      <c r="H9" s="429">
        <f>'Westside Tr Br'!G51</f>
        <v>0.33333333333333337</v>
      </c>
      <c r="I9" s="439" t="s">
        <v>227</v>
      </c>
      <c r="J9" s="428">
        <f>'Westside Tr Br'!$G$100</f>
        <v>0.76470588235294112</v>
      </c>
      <c r="K9" s="428">
        <f t="shared" si="0"/>
        <v>0.67425727866904339</v>
      </c>
      <c r="L9" s="464">
        <f>'Westside Tr Br'!G75</f>
        <v>0.4</v>
      </c>
      <c r="M9" s="465" t="str">
        <f>'Westside Tr Br'!H23</f>
        <v>Regional Trail</v>
      </c>
      <c r="N9" s="463"/>
      <c r="O9" s="466">
        <f>'Westside Tr Br_design'!M153</f>
        <v>0.54716981132075471</v>
      </c>
      <c r="P9" s="463" t="s">
        <v>513</v>
      </c>
      <c r="Q9" s="467"/>
    </row>
    <row r="10" spans="1:18" x14ac:dyDescent="0.25">
      <c r="A10" s="462"/>
      <c r="B10" s="462"/>
      <c r="C10" s="462"/>
      <c r="D10" s="462"/>
      <c r="E10" s="468" t="s">
        <v>772</v>
      </c>
      <c r="F10" s="460">
        <f>AVERAGE(F4:F9)</f>
        <v>0.62962962962962965</v>
      </c>
      <c r="G10" s="460">
        <f t="shared" ref="G10:J10" si="1">AVERAGE(G4:G9)</f>
        <v>0.67533670033670068</v>
      </c>
      <c r="H10" s="460">
        <f t="shared" si="1"/>
        <v>0.37037037037037041</v>
      </c>
      <c r="I10" s="460"/>
      <c r="J10" s="460">
        <f t="shared" si="1"/>
        <v>0.64215686274509809</v>
      </c>
      <c r="K10" s="460">
        <f>AVERAGE(K4:K9)</f>
        <v>0.57937339077044958</v>
      </c>
      <c r="L10" s="457">
        <f>AVERAGE(L4:L9)</f>
        <v>0.28333333333333338</v>
      </c>
      <c r="M10" s="458"/>
      <c r="N10" s="456"/>
      <c r="O10" s="459"/>
      <c r="P10" s="456"/>
      <c r="Q10" s="462"/>
    </row>
    <row r="11" spans="1:18" x14ac:dyDescent="0.25">
      <c r="E11" s="446" t="s">
        <v>773</v>
      </c>
      <c r="F11" s="447">
        <f>MAX(F4:F9)</f>
        <v>0.88888888888888873</v>
      </c>
      <c r="G11" s="447">
        <f t="shared" ref="G11:J11" si="2">MAX(G4:G9)</f>
        <v>0.7934343434343436</v>
      </c>
      <c r="H11" s="447">
        <f t="shared" si="2"/>
        <v>0.55555555555555558</v>
      </c>
      <c r="I11" s="447"/>
      <c r="J11" s="447">
        <f t="shared" si="2"/>
        <v>0.82352941176470584</v>
      </c>
      <c r="K11" s="447">
        <f>MAX(K4:K9)</f>
        <v>0.68896316102198463</v>
      </c>
      <c r="L11" s="469">
        <f>MAX(L4:L9)</f>
        <v>0.4</v>
      </c>
      <c r="M11" s="470"/>
      <c r="N11" s="443"/>
      <c r="O11" s="471"/>
    </row>
    <row r="12" spans="1:18" x14ac:dyDescent="0.25">
      <c r="E12" s="446" t="s">
        <v>774</v>
      </c>
      <c r="F12" s="447">
        <f>MIN(F4:F9)</f>
        <v>0.44444444444444448</v>
      </c>
      <c r="G12" s="447">
        <f t="shared" ref="G12:J12" si="3">MIN(G4:G9)</f>
        <v>0.50151515151515169</v>
      </c>
      <c r="H12" s="447">
        <f t="shared" si="3"/>
        <v>0.22222222222222224</v>
      </c>
      <c r="I12" s="447"/>
      <c r="J12" s="447">
        <f t="shared" si="3"/>
        <v>0.47058823529411764</v>
      </c>
      <c r="K12" s="447">
        <f>MIN(K4:K9)</f>
        <v>0.43175133689839579</v>
      </c>
      <c r="L12" s="469">
        <f>MIN(L4:L9)</f>
        <v>0.1</v>
      </c>
      <c r="M12" s="470"/>
      <c r="N12" s="443"/>
      <c r="O12" s="471"/>
    </row>
    <row r="13" spans="1:18" x14ac:dyDescent="0.25">
      <c r="E13" s="446" t="s">
        <v>775</v>
      </c>
      <c r="F13" s="447">
        <f>F11-F12</f>
        <v>0.44444444444444425</v>
      </c>
      <c r="G13" s="447">
        <f t="shared" ref="G13:J13" si="4">G11-G12</f>
        <v>0.29191919191919191</v>
      </c>
      <c r="H13" s="447">
        <f t="shared" si="4"/>
        <v>0.33333333333333337</v>
      </c>
      <c r="I13" s="447"/>
      <c r="J13" s="447">
        <f t="shared" si="4"/>
        <v>0.3529411764705882</v>
      </c>
      <c r="K13" s="447">
        <f>K11-K12</f>
        <v>0.25721182412358884</v>
      </c>
      <c r="L13" s="469">
        <f>L11-L12</f>
        <v>0.30000000000000004</v>
      </c>
      <c r="M13" s="470"/>
      <c r="N13" s="443"/>
      <c r="O13" s="471"/>
    </row>
    <row r="15" spans="1:18" x14ac:dyDescent="0.25">
      <c r="A15" s="487" t="s">
        <v>722</v>
      </c>
      <c r="B15" s="488"/>
      <c r="C15" s="488"/>
      <c r="D15" s="488"/>
      <c r="E15" s="489"/>
      <c r="F15" s="490"/>
      <c r="G15" s="490"/>
      <c r="H15" s="490"/>
      <c r="I15" s="490"/>
      <c r="J15" s="490"/>
      <c r="K15" s="491"/>
      <c r="L15" s="451"/>
      <c r="M15" s="452"/>
      <c r="N15" s="453"/>
      <c r="O15" s="454"/>
      <c r="P15" s="453"/>
      <c r="Q15" s="455" t="s">
        <v>515</v>
      </c>
    </row>
    <row r="16" spans="1:18" x14ac:dyDescent="0.25">
      <c r="A16" s="440" t="str">
        <f>'Clack Riv Tr'!$B$1</f>
        <v>Clackamas River Trail</v>
      </c>
      <c r="B16" s="440" t="s">
        <v>497</v>
      </c>
      <c r="C16" s="440" t="s">
        <v>491</v>
      </c>
      <c r="D16" s="440" t="s">
        <v>416</v>
      </c>
      <c r="E16" s="441">
        <v>666175</v>
      </c>
      <c r="F16" s="506">
        <f>'Clack Riv Tr'!G15</f>
        <v>0.33333333333333337</v>
      </c>
      <c r="G16" s="506">
        <f>'Clack Riv Tr'!G38</f>
        <v>0.41666666666666674</v>
      </c>
      <c r="H16" s="506">
        <f>'Clack Riv Tr'!G51</f>
        <v>0.11111111111111112</v>
      </c>
      <c r="I16" s="439" t="s">
        <v>227</v>
      </c>
      <c r="J16" s="506">
        <f>'Clack Riv Tr'!G100</f>
        <v>0.29411764705882354</v>
      </c>
      <c r="K16" s="506">
        <f t="shared" ref="K16:K24" si="5">AVERAGE(F16:J16)</f>
        <v>0.28880718954248369</v>
      </c>
      <c r="L16" s="457">
        <f>'Marine Dr Tr'!$G$75</f>
        <v>0.3</v>
      </c>
      <c r="M16" s="472" t="str">
        <f>'Marine Dr Tr'!H19</f>
        <v>Regional High Crash Corridor data is primary. Score "YES" if project addresses a place with high level of Severe or Fatal crashes. Applicants may provide additional data beside those listed here. List the source(s) where the project is included, indicate how many fatal/severe crashes (if different from regional data).</v>
      </c>
      <c r="N16" s="473"/>
      <c r="O16" s="474">
        <f>'Marine Dr Tr_design'!M149</f>
        <v>1</v>
      </c>
      <c r="P16" s="475" t="str">
        <f>'Marine Dr Tr'!F20</f>
        <v>Y</v>
      </c>
      <c r="Q16" s="541">
        <f>AVERAGE(O16:O20)</f>
        <v>0.8</v>
      </c>
    </row>
    <row r="17" spans="1:17" x14ac:dyDescent="0.25">
      <c r="A17" s="440" t="str">
        <f>'Cornfoot Rd'!$B$1</f>
        <v>Cornfoot Rd</v>
      </c>
      <c r="B17" s="440" t="s">
        <v>500</v>
      </c>
      <c r="C17" s="440" t="s">
        <v>491</v>
      </c>
      <c r="D17" s="440" t="s">
        <v>420</v>
      </c>
      <c r="E17" s="441">
        <v>5225500</v>
      </c>
      <c r="F17" s="429">
        <f>'Cornfoot Rd'!$G$15</f>
        <v>0.55555555555555558</v>
      </c>
      <c r="G17" s="430">
        <f>'Cornfoot Rd'!$G$38</f>
        <v>0.46010101010101023</v>
      </c>
      <c r="H17" s="429">
        <f>'Cornfoot Rd'!$G$51</f>
        <v>0.44444444444444448</v>
      </c>
      <c r="I17" s="439" t="s">
        <v>227</v>
      </c>
      <c r="J17" s="429">
        <f>'Cornfoot Rd'!$G$100</f>
        <v>0.58823529411764708</v>
      </c>
      <c r="K17" s="429">
        <f t="shared" si="5"/>
        <v>0.51208407605466433</v>
      </c>
      <c r="L17" s="457">
        <f>'NP Grnwy(Kelley to Slough)'!$G$75</f>
        <v>0.4</v>
      </c>
      <c r="M17" s="458" t="str">
        <f>'NP Grnwy(Kelley to Slough)'!H19</f>
        <v>Regional High Crash Corridor data is primary. Score "YES" if project addresses a place with high level of Severe or Fatal crashes. Applicants may provide additional data beside those listed here. List the source(s) where the project is included, indicate how many fatal/severe crashes (if different from regional data).</v>
      </c>
      <c r="N17" s="456"/>
      <c r="O17" s="459">
        <f>'NP Grnwy(Kelley to Slough)_desi'!M149</f>
        <v>1</v>
      </c>
      <c r="P17" s="460" t="str">
        <f>'NP Grnwy(Kelley to Slough)'!F20</f>
        <v>Y</v>
      </c>
      <c r="Q17" s="541"/>
    </row>
    <row r="18" spans="1:17" x14ac:dyDescent="0.25">
      <c r="A18" s="440" t="str">
        <f>'Council Ck Tr'!$B$1</f>
        <v>Council Ck Trail</v>
      </c>
      <c r="B18" s="440" t="s">
        <v>508</v>
      </c>
      <c r="C18" s="440" t="s">
        <v>491</v>
      </c>
      <c r="D18" s="440" t="s">
        <v>420</v>
      </c>
      <c r="E18" s="441">
        <v>5511000</v>
      </c>
      <c r="F18" s="428">
        <f>'Council Ck Tr'!$G$15</f>
        <v>0.66666666666666663</v>
      </c>
      <c r="G18" s="428">
        <f>'Council Ck Tr'!$G$38</f>
        <v>0.9171717171717173</v>
      </c>
      <c r="H18" s="428">
        <f>'Council Ck Tr'!$G$51</f>
        <v>0.66666666666666663</v>
      </c>
      <c r="I18" s="439" t="s">
        <v>227</v>
      </c>
      <c r="J18" s="428">
        <f>'Council Ck Tr'!$G$100</f>
        <v>0.82352941176470584</v>
      </c>
      <c r="K18" s="428">
        <f t="shared" si="5"/>
        <v>0.76850861556743899</v>
      </c>
      <c r="L18" s="457">
        <f>'NP Grnwy(Col to Cath)'!$G$75</f>
        <v>0.4</v>
      </c>
      <c r="M18" s="472" t="str">
        <f>'NP Grnwy(Col to Cath)'!H19</f>
        <v>Regional High Crash Corridor data is primary. Score "YES" if project addresses a place with high level of Severe or Fatal crashes. Applicants may provide additional data beside those listed here. List the source(s) where the project is included, indicate how many fatal/severe crashes (if different from regional data).</v>
      </c>
      <c r="N18" s="473"/>
      <c r="O18" s="474">
        <f>'NP Grnwy(Col to Cath)_design'!M149</f>
        <v>1</v>
      </c>
      <c r="P18" s="475" t="str">
        <f>'NP Grnwy(Col to Cath)'!F20</f>
        <v>Y</v>
      </c>
      <c r="Q18" s="541"/>
    </row>
    <row r="19" spans="1:17" x14ac:dyDescent="0.25">
      <c r="A19" s="440" t="str">
        <f>'Gresh-Fairview Tr'!$B$1</f>
        <v>Gresh-Fairview Trail</v>
      </c>
      <c r="B19" s="440" t="s">
        <v>509</v>
      </c>
      <c r="C19" s="440" t="s">
        <v>491</v>
      </c>
      <c r="D19" s="440" t="s">
        <v>416</v>
      </c>
      <c r="E19" s="441">
        <v>4167723</v>
      </c>
      <c r="F19" s="428">
        <f>'Gresh-Fairview Tr'!G15</f>
        <v>0.66666666666666663</v>
      </c>
      <c r="G19" s="428">
        <f>'Gresh-Fairview Tr'!G38</f>
        <v>0.7934343434343436</v>
      </c>
      <c r="H19" s="428">
        <f>'Gresh-Fairview Tr'!G51</f>
        <v>0.55555555555555558</v>
      </c>
      <c r="I19" s="439" t="s">
        <v>227</v>
      </c>
      <c r="J19" s="429">
        <f>'Gresh-Fairview Tr'!G100</f>
        <v>0.6470588235294118</v>
      </c>
      <c r="K19" s="428">
        <f t="shared" si="5"/>
        <v>0.6656788472964944</v>
      </c>
      <c r="L19" s="457">
        <f>'Council Ck Tr'!$G$75</f>
        <v>0.5</v>
      </c>
      <c r="M19" s="458" t="str">
        <f>'Council Ck Tr'!H19</f>
        <v>Regional High Crash Corridor data is primary. Score "YES" if project addresses a place with high level of Severe or Fatal crashes. Applicants may provide additional data beside those listed here. List the source(s) where the project is included, indicate how many fatal/severe crashes (if different from regional data).</v>
      </c>
      <c r="N19" s="456"/>
      <c r="O19" s="459">
        <f>'Council Ck Tr_design'!M149</f>
        <v>1</v>
      </c>
      <c r="P19" s="460" t="str">
        <f>'Council Ck Tr'!F20</f>
        <v>Y</v>
      </c>
      <c r="Q19" s="541"/>
    </row>
    <row r="20" spans="1:17" x14ac:dyDescent="0.25">
      <c r="A20" s="440" t="str">
        <f>'Marine Dr Tr'!$B$1</f>
        <v>Marine Dr Trail</v>
      </c>
      <c r="B20" s="440" t="s">
        <v>498</v>
      </c>
      <c r="C20" s="440" t="s">
        <v>491</v>
      </c>
      <c r="D20" s="440" t="s">
        <v>420</v>
      </c>
      <c r="E20" s="441">
        <v>2161124</v>
      </c>
      <c r="F20" s="429">
        <f>'Marine Dr Tr'!$G$15</f>
        <v>0.55555555555555558</v>
      </c>
      <c r="G20" s="429">
        <f>'Marine Dr Tr'!$G$38</f>
        <v>0.71010101010101023</v>
      </c>
      <c r="H20" s="428">
        <f>'Marine Dr Tr'!$G$51</f>
        <v>0.55555555555555558</v>
      </c>
      <c r="I20" s="439" t="s">
        <v>227</v>
      </c>
      <c r="J20" s="429">
        <f>'Marine Dr Tr'!$G$100</f>
        <v>0.58823529411764708</v>
      </c>
      <c r="K20" s="429">
        <f t="shared" si="5"/>
        <v>0.60236185383244212</v>
      </c>
      <c r="L20" s="457">
        <f>'Cornfoot Rd'!$G$75</f>
        <v>0.3</v>
      </c>
      <c r="M20" s="472" t="str">
        <f>'Cornfoot Rd'!H19</f>
        <v>Regional High Crash Corridor data is primary. Score "YES" if project addresses a place with high level of Severe or Fatal crashes. Applicants may provide additional data beside those listed here. List the source(s) where the project is included, indicate how many fatal/severe crashes (if different from regional data).</v>
      </c>
      <c r="N20" s="473"/>
      <c r="O20" s="474">
        <f>'Cornfoot Rd_design'!M149</f>
        <v>0</v>
      </c>
      <c r="P20" s="475" t="str">
        <f>'Cornfoot Rd'!F20</f>
        <v>N</v>
      </c>
      <c r="Q20" s="541"/>
    </row>
    <row r="21" spans="1:17" x14ac:dyDescent="0.25">
      <c r="A21" s="440" t="str">
        <f>'NP Grnwy(Col to Cath)'!$B$1</f>
        <v>NP Greenway (Col to Cath)</v>
      </c>
      <c r="B21" s="440" t="s">
        <v>498</v>
      </c>
      <c r="C21" s="440" t="s">
        <v>491</v>
      </c>
      <c r="D21" s="440" t="s">
        <v>420</v>
      </c>
      <c r="E21" s="441">
        <v>2647950</v>
      </c>
      <c r="F21" s="428">
        <f>'NP Grnwy(Col to Cath)'!$G$15</f>
        <v>0.77777777777777768</v>
      </c>
      <c r="G21" s="428">
        <f>'NP Grnwy(Col to Cath)'!$G$38</f>
        <v>0.83383838383838405</v>
      </c>
      <c r="H21" s="429">
        <f>'NP Grnwy(Col to Cath)'!$G$51</f>
        <v>0.44444444444444448</v>
      </c>
      <c r="I21" s="439" t="s">
        <v>227</v>
      </c>
      <c r="J21" s="428">
        <f>'NP Grnwy(Col to Cath)'!$G$100</f>
        <v>0.70588235294117652</v>
      </c>
      <c r="K21" s="428">
        <f t="shared" si="5"/>
        <v>0.69048573975044569</v>
      </c>
      <c r="L21" s="457">
        <f>'Clack Riv Tr'!G75</f>
        <v>0.2</v>
      </c>
      <c r="M21" s="472" t="str">
        <f>'Clack Riv Tr'!H23</f>
        <v>Regional Trail</v>
      </c>
      <c r="N21" s="473"/>
      <c r="O21" s="474">
        <f>'Clack Riv Tr_design'!M153</f>
        <v>0.15094339622641509</v>
      </c>
      <c r="P21" s="473" t="s">
        <v>514</v>
      </c>
      <c r="Q21" s="541">
        <f>AVERAGE(O21:O24)</f>
        <v>0.24056603773584906</v>
      </c>
    </row>
    <row r="22" spans="1:17" x14ac:dyDescent="0.25">
      <c r="A22" s="440" t="str">
        <f>'NP Grnwy(Kelley to Slough)'!$B$1</f>
        <v>NP Greenway (Kelley to Slough)</v>
      </c>
      <c r="B22" s="440" t="s">
        <v>498</v>
      </c>
      <c r="C22" s="440" t="s">
        <v>491</v>
      </c>
      <c r="D22" s="440" t="s">
        <v>420</v>
      </c>
      <c r="E22" s="441">
        <v>3483699</v>
      </c>
      <c r="F22" s="429">
        <f>'NP Grnwy(Kelley to Slough)'!$G$15</f>
        <v>0.55555555555555558</v>
      </c>
      <c r="G22" s="429">
        <f>'NP Grnwy(Kelley to Slough)'!$G$38</f>
        <v>0.58383838383838393</v>
      </c>
      <c r="H22" s="429">
        <f>'NP Grnwy(Kelley to Slough)'!$G$51</f>
        <v>0.44444444444444448</v>
      </c>
      <c r="I22" s="439" t="s">
        <v>227</v>
      </c>
      <c r="J22" s="429">
        <f>'NP Grnwy(Kelley to Slough)'!$G$100</f>
        <v>0.55882352941176472</v>
      </c>
      <c r="K22" s="429">
        <f t="shared" si="5"/>
        <v>0.53566547831253719</v>
      </c>
      <c r="L22" s="457">
        <f>'Trolley Tr'!G75</f>
        <v>0.3</v>
      </c>
      <c r="M22" s="476" t="str">
        <f>'Trolley Tr'!H23</f>
        <v>Regional Trail</v>
      </c>
      <c r="N22" s="456"/>
      <c r="O22" s="459">
        <f>'Trolley Tr_design'!M153</f>
        <v>0.20754716981132076</v>
      </c>
      <c r="P22" s="456" t="s">
        <v>513</v>
      </c>
      <c r="Q22" s="541"/>
    </row>
    <row r="23" spans="1:17" x14ac:dyDescent="0.25">
      <c r="A23" s="440" t="str">
        <f>'Sandy Riv Gnwy'!$B$1</f>
        <v>Sandy River Greenway</v>
      </c>
      <c r="B23" s="440" t="s">
        <v>510</v>
      </c>
      <c r="C23" s="440" t="s">
        <v>491</v>
      </c>
      <c r="D23" s="440" t="s">
        <v>416</v>
      </c>
      <c r="E23" s="441">
        <v>1945800</v>
      </c>
      <c r="F23" s="430">
        <f>'Sandy Riv Gnwy'!G15</f>
        <v>0.22222222222222224</v>
      </c>
      <c r="G23" s="429">
        <f>'Sandy Riv Gnwy'!G38</f>
        <v>0.6671717171717173</v>
      </c>
      <c r="H23" s="429">
        <f>'Sandy Riv Gnwy'!G51</f>
        <v>0.44444444444444448</v>
      </c>
      <c r="I23" s="439" t="s">
        <v>227</v>
      </c>
      <c r="J23" s="430">
        <f>'Sandy Riv Gnwy'!G100</f>
        <v>0.47058823529411764</v>
      </c>
      <c r="K23" s="430">
        <f t="shared" si="5"/>
        <v>0.45110665478312539</v>
      </c>
      <c r="L23" s="457">
        <f>'Gresh-Fairview Tr'!G75</f>
        <v>0.3</v>
      </c>
      <c r="M23" s="472" t="str">
        <f>'Gresh-Fairview Tr'!H23</f>
        <v>Regional Trail</v>
      </c>
      <c r="N23" s="473"/>
      <c r="O23" s="474">
        <f>'Gresh-Fairview Tr_design'!M153</f>
        <v>0.26415094339622641</v>
      </c>
      <c r="P23" s="473" t="s">
        <v>513</v>
      </c>
      <c r="Q23" s="541"/>
    </row>
    <row r="24" spans="1:17" x14ac:dyDescent="0.25">
      <c r="A24" s="440" t="str">
        <f>'Trolley Tr'!$B$1</f>
        <v>Trolley Trail</v>
      </c>
      <c r="B24" s="440" t="s">
        <v>504</v>
      </c>
      <c r="C24" s="440" t="s">
        <v>491</v>
      </c>
      <c r="D24" s="440" t="s">
        <v>416</v>
      </c>
      <c r="E24" s="441">
        <v>624250</v>
      </c>
      <c r="F24" s="428">
        <f>'Trolley Tr'!G15</f>
        <v>0.66666666666666663</v>
      </c>
      <c r="G24" s="428">
        <f>'Trolley Tr'!G38</f>
        <v>0.71010101010101034</v>
      </c>
      <c r="H24" s="428">
        <f>'Trolley Tr'!G51</f>
        <v>0.55555555555555558</v>
      </c>
      <c r="I24" s="439" t="s">
        <v>227</v>
      </c>
      <c r="J24" s="428">
        <f>'Trolley Tr'!G100</f>
        <v>0.88235294117647056</v>
      </c>
      <c r="K24" s="428">
        <f t="shared" si="5"/>
        <v>0.70366904337492575</v>
      </c>
      <c r="L24" s="464">
        <f>'Sandy Riv Gnwy'!G75</f>
        <v>0</v>
      </c>
      <c r="M24" s="465" t="str">
        <f>'Sandy Riv Gnwy'!H23</f>
        <v>Regional Trail</v>
      </c>
      <c r="N24" s="463"/>
      <c r="O24" s="466">
        <f>'Sandy Riv Gnwy_design'!M153</f>
        <v>0.33962264150943394</v>
      </c>
      <c r="P24" s="463" t="s">
        <v>512</v>
      </c>
      <c r="Q24" s="542"/>
    </row>
    <row r="25" spans="1:17" x14ac:dyDescent="0.25">
      <c r="A25" s="462"/>
      <c r="B25" s="462"/>
      <c r="C25" s="462"/>
      <c r="D25" s="462"/>
      <c r="E25" s="446" t="s">
        <v>772</v>
      </c>
      <c r="F25" s="447">
        <f>AVERAGE(F16:F24)</f>
        <v>0.55555555555555558</v>
      </c>
      <c r="G25" s="447">
        <f t="shared" ref="G25:J25" si="6">AVERAGE(G16:G24)</f>
        <v>0.67693602693602717</v>
      </c>
      <c r="H25" s="447">
        <f t="shared" si="6"/>
        <v>0.46913580246913589</v>
      </c>
      <c r="I25" s="447"/>
      <c r="J25" s="447">
        <f t="shared" si="6"/>
        <v>0.61764705882352944</v>
      </c>
      <c r="K25" s="447">
        <f>AVERAGE(K16:K24)</f>
        <v>0.57981861094606191</v>
      </c>
      <c r="L25" s="469">
        <f>AVERAGE(L16:L24)</f>
        <v>0.3</v>
      </c>
      <c r="M25" s="458"/>
      <c r="N25" s="456"/>
      <c r="O25" s="459"/>
      <c r="P25" s="456"/>
      <c r="Q25" s="477"/>
    </row>
    <row r="26" spans="1:17" x14ac:dyDescent="0.25">
      <c r="A26" s="462"/>
      <c r="B26" s="462"/>
      <c r="C26" s="462"/>
      <c r="D26" s="462"/>
      <c r="E26" s="446" t="s">
        <v>773</v>
      </c>
      <c r="F26" s="447">
        <f>MAX(F16:F24)</f>
        <v>0.77777777777777768</v>
      </c>
      <c r="G26" s="447">
        <f t="shared" ref="G26:J26" si="7">MAX(G16:G24)</f>
        <v>0.9171717171717173</v>
      </c>
      <c r="H26" s="447">
        <f t="shared" si="7"/>
        <v>0.66666666666666663</v>
      </c>
      <c r="I26" s="447"/>
      <c r="J26" s="447">
        <f t="shared" si="7"/>
        <v>0.88235294117647056</v>
      </c>
      <c r="K26" s="447">
        <f t="shared" ref="K26" si="8">MAX(K16:K24)</f>
        <v>0.76850861556743899</v>
      </c>
      <c r="L26" s="469">
        <f>MAX(L16:L24)</f>
        <v>0.5</v>
      </c>
      <c r="M26" s="458"/>
      <c r="N26" s="456"/>
      <c r="O26" s="459"/>
      <c r="P26" s="456"/>
      <c r="Q26" s="477"/>
    </row>
    <row r="27" spans="1:17" x14ac:dyDescent="0.25">
      <c r="A27" s="462"/>
      <c r="B27" s="462"/>
      <c r="C27" s="462"/>
      <c r="D27" s="462"/>
      <c r="E27" s="446" t="s">
        <v>774</v>
      </c>
      <c r="F27" s="447">
        <f>MIN(F16:F24)</f>
        <v>0.22222222222222224</v>
      </c>
      <c r="G27" s="447">
        <f t="shared" ref="G27:J27" si="9">MIN(G16:G24)</f>
        <v>0.41666666666666674</v>
      </c>
      <c r="H27" s="447">
        <f t="shared" si="9"/>
        <v>0.11111111111111112</v>
      </c>
      <c r="I27" s="447"/>
      <c r="J27" s="447">
        <f t="shared" si="9"/>
        <v>0.29411764705882354</v>
      </c>
      <c r="K27" s="447">
        <f t="shared" ref="K27" si="10">MIN(K16:K24)</f>
        <v>0.28880718954248369</v>
      </c>
      <c r="L27" s="469">
        <f>MIN(L16:L24)</f>
        <v>0</v>
      </c>
      <c r="M27" s="458"/>
      <c r="N27" s="456"/>
      <c r="O27" s="459"/>
      <c r="P27" s="456"/>
      <c r="Q27" s="477"/>
    </row>
    <row r="28" spans="1:17" x14ac:dyDescent="0.25">
      <c r="A28" s="462"/>
      <c r="B28" s="462"/>
      <c r="C28" s="462"/>
      <c r="D28" s="462"/>
      <c r="E28" s="446" t="s">
        <v>775</v>
      </c>
      <c r="F28" s="447">
        <f t="shared" ref="F28:J28" si="11">F26-F27</f>
        <v>0.55555555555555547</v>
      </c>
      <c r="G28" s="447">
        <f t="shared" si="11"/>
        <v>0.50050505050505056</v>
      </c>
      <c r="H28" s="447">
        <f t="shared" si="11"/>
        <v>0.55555555555555547</v>
      </c>
      <c r="I28" s="447"/>
      <c r="J28" s="447">
        <f t="shared" si="11"/>
        <v>0.58823529411764697</v>
      </c>
      <c r="K28" s="447">
        <f t="shared" ref="K28" si="12">K26-K27</f>
        <v>0.4797014260249553</v>
      </c>
      <c r="L28" s="469">
        <f>L26-L27</f>
        <v>0.5</v>
      </c>
      <c r="M28" s="458"/>
      <c r="N28" s="456"/>
      <c r="O28" s="459"/>
      <c r="P28" s="456"/>
      <c r="Q28" s="477"/>
    </row>
    <row r="30" spans="1:17" x14ac:dyDescent="0.25">
      <c r="A30" s="487" t="s">
        <v>776</v>
      </c>
      <c r="B30" s="488"/>
      <c r="C30" s="488"/>
      <c r="D30" s="488"/>
      <c r="E30" s="488"/>
      <c r="F30" s="488"/>
      <c r="G30" s="488"/>
      <c r="H30" s="488"/>
      <c r="I30" s="488"/>
      <c r="J30" s="488"/>
      <c r="K30" s="491"/>
      <c r="L30" s="478"/>
      <c r="M30" s="434"/>
      <c r="N30" s="434"/>
      <c r="O30" s="434"/>
      <c r="P30" s="453"/>
      <c r="Q30" s="479"/>
    </row>
    <row r="31" spans="1:17" x14ac:dyDescent="0.25">
      <c r="A31" s="440" t="str">
        <f>'Emerald Necklace Tr'!$B$1</f>
        <v>Emerald Necklace Trail</v>
      </c>
      <c r="B31" s="440" t="s">
        <v>506</v>
      </c>
      <c r="C31" s="440" t="s">
        <v>492</v>
      </c>
      <c r="D31" s="440" t="s">
        <v>420</v>
      </c>
      <c r="E31" s="441">
        <v>200000</v>
      </c>
      <c r="F31" s="429">
        <f>'Emerald Necklace Tr'!$G$15</f>
        <v>0.55555555555555558</v>
      </c>
      <c r="G31" s="429">
        <f>'Emerald Necklace Tr'!$G$38</f>
        <v>0.62676767676767697</v>
      </c>
      <c r="H31" s="430">
        <f>'Emerald Necklace Tr'!$G$51</f>
        <v>0.33333333333333337</v>
      </c>
      <c r="I31" s="429">
        <f>'Emerald Necklace Tr'!$G$64</f>
        <v>0.54049999999999998</v>
      </c>
      <c r="J31" s="439" t="s">
        <v>227</v>
      </c>
      <c r="K31" s="429">
        <f>AVERAGE(F31:J31)</f>
        <v>0.51403914141414142</v>
      </c>
      <c r="L31" s="457">
        <f>'Emerald Necklace Tr'!$G$75</f>
        <v>0.3</v>
      </c>
      <c r="M31" s="458" t="str">
        <f>'Emerald Necklace Tr'!H43</f>
        <v>Score "YES" if project is on 2027 RTP Constrained project list.</v>
      </c>
      <c r="N31" s="456"/>
      <c r="O31" s="459">
        <f>'Emerald Necklace Tr_design'!I173</f>
        <v>0</v>
      </c>
      <c r="P31" s="460" t="s">
        <v>513</v>
      </c>
      <c r="Q31" s="461"/>
    </row>
    <row r="32" spans="1:17" x14ac:dyDescent="0.25">
      <c r="A32" s="440" t="str">
        <f>'Tigard-LO Tr'!$B$1</f>
        <v>Tigard-LO Trail</v>
      </c>
      <c r="B32" s="440" t="s">
        <v>507</v>
      </c>
      <c r="C32" s="440" t="s">
        <v>492</v>
      </c>
      <c r="D32" s="440" t="s">
        <v>420</v>
      </c>
      <c r="E32" s="441">
        <v>245000</v>
      </c>
      <c r="F32" s="429">
        <f>'Tigard-LO Tr'!$G$15</f>
        <v>0.66666666666666663</v>
      </c>
      <c r="G32" s="428">
        <f>'Tigard-LO Tr'!$G$38</f>
        <v>0.71010101010101034</v>
      </c>
      <c r="H32" s="429">
        <f>'Tigard-LO Tr'!$G$51</f>
        <v>0.55555555555555558</v>
      </c>
      <c r="I32" s="428">
        <f>'Tigard-LO Tr'!$G$64</f>
        <v>0.79049999999999998</v>
      </c>
      <c r="J32" s="439" t="s">
        <v>227</v>
      </c>
      <c r="K32" s="428">
        <f t="shared" ref="K32:K38" si="13">AVERAGE(F32:J32)</f>
        <v>0.68070580808080816</v>
      </c>
      <c r="L32" s="457">
        <f>'Tigard-LO Tr'!$G$75</f>
        <v>0.4</v>
      </c>
      <c r="M32" s="458" t="str">
        <f>'Tigard-LO Tr'!H43</f>
        <v>Score "YES" if project is on 2027 RTP Constrained project list.</v>
      </c>
      <c r="N32" s="456"/>
      <c r="O32" s="459">
        <f>'Tigard-LO Tr_design'!M173</f>
        <v>0</v>
      </c>
      <c r="P32" s="456" t="s">
        <v>513</v>
      </c>
      <c r="Q32" s="461"/>
    </row>
    <row r="33" spans="1:18" x14ac:dyDescent="0.25">
      <c r="A33" s="440" t="str">
        <f>Brookwood!$B$1</f>
        <v>Brookwood Ped Overpass</v>
      </c>
      <c r="B33" s="440" t="s">
        <v>501</v>
      </c>
      <c r="C33" s="440" t="s">
        <v>493</v>
      </c>
      <c r="D33" s="440" t="s">
        <v>420</v>
      </c>
      <c r="E33" s="441">
        <v>4500000</v>
      </c>
      <c r="F33" s="430">
        <f>Brookwood!$G$15</f>
        <v>0.44444444444444448</v>
      </c>
      <c r="G33" s="428">
        <f>Brookwood!$G$38</f>
        <v>0.71010101010101034</v>
      </c>
      <c r="H33" s="430">
        <f>Brookwood!$G$51</f>
        <v>0.33333333333333337</v>
      </c>
      <c r="I33" s="429">
        <f>Brookwood!$G$64</f>
        <v>0.66549999999999998</v>
      </c>
      <c r="J33" s="439" t="s">
        <v>227</v>
      </c>
      <c r="K33" s="429">
        <f>AVERAGE(F33:J33)</f>
        <v>0.538344696969697</v>
      </c>
      <c r="L33" s="457">
        <f>Brookwood!$G$75</f>
        <v>0.3</v>
      </c>
      <c r="M33" s="458" t="str">
        <f>Brookwood!H43</f>
        <v>Score "YES" if project is on 2027 RTP Constrained project list.</v>
      </c>
      <c r="N33" s="456"/>
      <c r="O33" s="459">
        <f>Brookwood_design!M173</f>
        <v>0</v>
      </c>
      <c r="P33" s="456" t="str">
        <f>Brookwood!F44</f>
        <v>N</v>
      </c>
      <c r="Q33" s="461"/>
    </row>
    <row r="34" spans="1:18" x14ac:dyDescent="0.25">
      <c r="A34" s="440" t="str">
        <f>'Allen Blvd'!$B$1</f>
        <v>Allen Blvd</v>
      </c>
      <c r="B34" s="440" t="s">
        <v>502</v>
      </c>
      <c r="C34" s="440" t="s">
        <v>492</v>
      </c>
      <c r="D34" s="440" t="s">
        <v>417</v>
      </c>
      <c r="E34" s="441">
        <v>723670</v>
      </c>
      <c r="F34" s="429">
        <f>'Allen Blvd'!G15</f>
        <v>0.66666666666666663</v>
      </c>
      <c r="G34" s="429">
        <f>'Allen Blvd'!G38</f>
        <v>0.50151515151515158</v>
      </c>
      <c r="H34" s="428">
        <f>'Allen Blvd'!G51</f>
        <v>0.66666666666666663</v>
      </c>
      <c r="I34" s="428">
        <f>'Allen Blvd'!G64</f>
        <v>0.79149999999999998</v>
      </c>
      <c r="J34" s="439" t="s">
        <v>227</v>
      </c>
      <c r="K34" s="428">
        <f t="shared" si="13"/>
        <v>0.65658712121212126</v>
      </c>
      <c r="L34" s="457">
        <f>'Allen Blvd'!G75</f>
        <v>0.3</v>
      </c>
      <c r="M34" s="458" t="str">
        <f>'Allen Blvd'!H23</f>
        <v>Community Street</v>
      </c>
      <c r="N34" s="456"/>
      <c r="O34" s="459">
        <f>'Allen Blvd_design'!I153</f>
        <v>0.20175438596491227</v>
      </c>
      <c r="P34" s="460" t="str">
        <f>'Allen Blvd'!F24</f>
        <v>M</v>
      </c>
      <c r="Q34" s="461"/>
    </row>
    <row r="35" spans="1:18" x14ac:dyDescent="0.25">
      <c r="A35" s="440" t="str">
        <f>'Fanno Ck Tr'!$B$1</f>
        <v>Fanno Ck Trail</v>
      </c>
      <c r="B35" s="440" t="s">
        <v>507</v>
      </c>
      <c r="C35" s="440" t="s">
        <v>492</v>
      </c>
      <c r="D35" s="440" t="s">
        <v>417</v>
      </c>
      <c r="E35" s="441">
        <v>1606705</v>
      </c>
      <c r="F35" s="429">
        <f>'Fanno Ck Tr'!G15</f>
        <v>0.66666666666666663</v>
      </c>
      <c r="G35" s="429">
        <f>'Fanno Ck Tr'!G38</f>
        <v>0.50151515151515169</v>
      </c>
      <c r="H35" s="429">
        <f>'Fanno Ck Tr'!G51</f>
        <v>0.55555555555555558</v>
      </c>
      <c r="I35" s="429">
        <f>'Fanno Ck Tr'!G64</f>
        <v>0.54149999999999998</v>
      </c>
      <c r="J35" s="442" t="str">
        <f>'Fanno Ck Tr'!G100</f>
        <v>N/A</v>
      </c>
      <c r="K35" s="429">
        <f t="shared" si="13"/>
        <v>0.56630934343434347</v>
      </c>
      <c r="L35" s="457">
        <f>'Fanno Ck Tr'!G75</f>
        <v>0.5</v>
      </c>
      <c r="M35" s="458" t="str">
        <f>'Fanno Ck Tr'!H23</f>
        <v>Regional Trail</v>
      </c>
      <c r="N35" s="456"/>
      <c r="O35" s="459">
        <f>'Fanno Ck Tr_design'!M153</f>
        <v>0.45283018867924529</v>
      </c>
      <c r="P35" s="460" t="str">
        <f>'Fanno Ck Tr'!F24</f>
        <v>M</v>
      </c>
      <c r="Q35" s="461"/>
    </row>
    <row r="36" spans="1:18" x14ac:dyDescent="0.25">
      <c r="A36" s="440" t="str">
        <f>'I-205 MUP'!$B$1</f>
        <v>I-205 MUP</v>
      </c>
      <c r="B36" s="440" t="s">
        <v>495</v>
      </c>
      <c r="C36" s="440" t="s">
        <v>493</v>
      </c>
      <c r="D36" s="440" t="s">
        <v>417</v>
      </c>
      <c r="E36" s="441">
        <v>935884</v>
      </c>
      <c r="F36" s="428">
        <f>'I-205 MUP'!G15</f>
        <v>0.77777777777777768</v>
      </c>
      <c r="G36" s="428">
        <f>'I-205 MUP'!G38</f>
        <v>0.71010101010101023</v>
      </c>
      <c r="H36" s="429">
        <f>'I-205 MUP'!G51</f>
        <v>0.55555555555555558</v>
      </c>
      <c r="I36" s="428">
        <f>'I-205 MUP'!G64</f>
        <v>0.70799999999999996</v>
      </c>
      <c r="J36" s="442" t="str">
        <f>'I-205 MUP'!G100</f>
        <v>N/A</v>
      </c>
      <c r="K36" s="428">
        <f t="shared" si="13"/>
        <v>0.68785858585858595</v>
      </c>
      <c r="L36" s="457">
        <f>'I-205 MUP'!G75</f>
        <v>0.4</v>
      </c>
      <c r="M36" s="458" t="str">
        <f>'I-205 MUP'!H23</f>
        <v>Regional Street</v>
      </c>
      <c r="N36" s="456" t="s">
        <v>411</v>
      </c>
      <c r="O36" s="459">
        <f>'I-205 MUP_design'!G153</f>
        <v>0.328125</v>
      </c>
      <c r="P36" s="460">
        <f>'I-205 MUP_design'!I153</f>
        <v>0.18421052631578946</v>
      </c>
      <c r="Q36" s="480">
        <f>'I-205 MUP_design'!M153</f>
        <v>7.5471698113207544E-2</v>
      </c>
      <c r="R36" s="436" t="s">
        <v>778</v>
      </c>
    </row>
    <row r="37" spans="1:18" x14ac:dyDescent="0.25">
      <c r="A37" s="440" t="str">
        <f>'Lakeview Blvd'!$B$1</f>
        <v>Lakeview Blvd</v>
      </c>
      <c r="B37" s="440" t="s">
        <v>496</v>
      </c>
      <c r="C37" s="440" t="s">
        <v>493</v>
      </c>
      <c r="D37" s="440" t="s">
        <v>417</v>
      </c>
      <c r="E37" s="441">
        <v>450036</v>
      </c>
      <c r="F37" s="429">
        <f>'Lakeview Blvd'!G15</f>
        <v>0.66666666666666663</v>
      </c>
      <c r="G37" s="430">
        <f>'Lakeview Blvd'!G38</f>
        <v>0.12626262626262627</v>
      </c>
      <c r="H37" s="429">
        <f>'Lakeview Blvd'!G51</f>
        <v>0.55555555555555558</v>
      </c>
      <c r="I37" s="430">
        <f>'Lakeview Blvd'!G64</f>
        <v>0.125</v>
      </c>
      <c r="J37" s="439" t="s">
        <v>227</v>
      </c>
      <c r="K37" s="430">
        <f t="shared" si="13"/>
        <v>0.36837121212121215</v>
      </c>
      <c r="L37" s="457">
        <f>'Lakeview Blvd'!G75</f>
        <v>0.3</v>
      </c>
      <c r="M37" s="458" t="str">
        <f>'Lakeview Blvd'!H23</f>
        <v>Community Street</v>
      </c>
      <c r="N37" s="456"/>
      <c r="O37" s="459">
        <f>'Lakeview Blvd_design'!I153</f>
        <v>7.8947368421052627E-2</v>
      </c>
      <c r="P37" s="456" t="s">
        <v>513</v>
      </c>
      <c r="Q37" s="461"/>
    </row>
    <row r="38" spans="1:18" x14ac:dyDescent="0.25">
      <c r="A38" s="440" t="str">
        <f>'Troutdale Rd'!$B$1</f>
        <v>Troutdale Rd</v>
      </c>
      <c r="B38" s="440" t="s">
        <v>499</v>
      </c>
      <c r="C38" s="440" t="s">
        <v>493</v>
      </c>
      <c r="D38" s="440" t="s">
        <v>417</v>
      </c>
      <c r="E38" s="441">
        <v>1720000</v>
      </c>
      <c r="F38" s="429">
        <f>'Troutdale Rd'!G15</f>
        <v>0.55555555555555558</v>
      </c>
      <c r="G38" s="429">
        <f>'Troutdale Rd'!G38</f>
        <v>0.58484848484848506</v>
      </c>
      <c r="H38" s="430">
        <f>'Troutdale Rd'!G51</f>
        <v>0.44444444444444448</v>
      </c>
      <c r="I38" s="429">
        <f>'Troutdale Rd'!G64</f>
        <v>0.499</v>
      </c>
      <c r="J38" s="439" t="s">
        <v>227</v>
      </c>
      <c r="K38" s="429">
        <f t="shared" si="13"/>
        <v>0.52096212121212127</v>
      </c>
      <c r="L38" s="464">
        <f>'Troutdale Rd'!G75</f>
        <v>0</v>
      </c>
      <c r="M38" s="465" t="str">
        <f>'Troutdale Rd'!H23</f>
        <v>Community Street</v>
      </c>
      <c r="N38" s="463"/>
      <c r="O38" s="466">
        <f>'Troutdale Rd_design'!I153</f>
        <v>8.771929824561403E-2</v>
      </c>
      <c r="P38" s="463" t="s">
        <v>513</v>
      </c>
      <c r="Q38" s="467"/>
    </row>
    <row r="39" spans="1:18" x14ac:dyDescent="0.25">
      <c r="E39" s="446" t="s">
        <v>772</v>
      </c>
      <c r="F39" s="447">
        <f>AVERAGE(F31:F38)</f>
        <v>0.625</v>
      </c>
      <c r="G39" s="447">
        <f t="shared" ref="G39:I39" si="14">AVERAGE(G31:G38)</f>
        <v>0.55890151515151532</v>
      </c>
      <c r="H39" s="447">
        <f t="shared" si="14"/>
        <v>0.5</v>
      </c>
      <c r="I39" s="447">
        <f t="shared" si="14"/>
        <v>0.58268749999999991</v>
      </c>
      <c r="J39" s="447"/>
      <c r="K39" s="447">
        <f t="shared" ref="K39" si="15">AVERAGE(K31:K38)</f>
        <v>0.56664725378787884</v>
      </c>
      <c r="L39" s="469">
        <f>AVERAGE(L31:L38)</f>
        <v>0.3125</v>
      </c>
      <c r="M39" s="470"/>
      <c r="N39" s="443"/>
      <c r="O39" s="471"/>
    </row>
    <row r="40" spans="1:18" x14ac:dyDescent="0.25">
      <c r="E40" s="446" t="s">
        <v>773</v>
      </c>
      <c r="F40" s="447">
        <f>MAX(F31:F38)</f>
        <v>0.77777777777777768</v>
      </c>
      <c r="G40" s="447">
        <f t="shared" ref="G40:I40" si="16">MAX(G31:G38)</f>
        <v>0.71010101010101034</v>
      </c>
      <c r="H40" s="447">
        <f t="shared" si="16"/>
        <v>0.66666666666666663</v>
      </c>
      <c r="I40" s="447">
        <f t="shared" si="16"/>
        <v>0.79149999999999998</v>
      </c>
      <c r="J40" s="447"/>
      <c r="K40" s="447">
        <f t="shared" ref="K40" si="17">MAX(K31:K38)</f>
        <v>0.68785858585858595</v>
      </c>
      <c r="L40" s="469">
        <f>MAX(L31:L38)</f>
        <v>0.5</v>
      </c>
      <c r="M40" s="470"/>
      <c r="N40" s="443"/>
      <c r="O40" s="471"/>
    </row>
    <row r="41" spans="1:18" x14ac:dyDescent="0.25">
      <c r="E41" s="446" t="s">
        <v>774</v>
      </c>
      <c r="F41" s="447">
        <f>MIN(F31:F38)</f>
        <v>0.44444444444444448</v>
      </c>
      <c r="G41" s="447">
        <f t="shared" ref="G41:I41" si="18">MIN(G31:G38)</f>
        <v>0.12626262626262627</v>
      </c>
      <c r="H41" s="447">
        <f t="shared" si="18"/>
        <v>0.33333333333333337</v>
      </c>
      <c r="I41" s="447">
        <f t="shared" si="18"/>
        <v>0.125</v>
      </c>
      <c r="J41" s="447"/>
      <c r="K41" s="447">
        <f t="shared" ref="K41" si="19">MIN(K31:K38)</f>
        <v>0.36837121212121215</v>
      </c>
      <c r="L41" s="469">
        <f>MIN(L31:L38)</f>
        <v>0</v>
      </c>
      <c r="M41" s="470"/>
      <c r="N41" s="443"/>
      <c r="O41" s="471"/>
    </row>
    <row r="42" spans="1:18" x14ac:dyDescent="0.25">
      <c r="E42" s="446" t="s">
        <v>775</v>
      </c>
      <c r="F42" s="447">
        <f>F40-F41</f>
        <v>0.3333333333333332</v>
      </c>
      <c r="G42" s="447">
        <f t="shared" ref="G42:I42" si="20">G40-G41</f>
        <v>0.58383838383838405</v>
      </c>
      <c r="H42" s="447">
        <f t="shared" si="20"/>
        <v>0.33333333333333326</v>
      </c>
      <c r="I42" s="447">
        <f t="shared" si="20"/>
        <v>0.66649999999999998</v>
      </c>
      <c r="J42" s="447"/>
      <c r="K42" s="447">
        <f t="shared" ref="K42" si="21">K40-K41</f>
        <v>0.31948737373737379</v>
      </c>
      <c r="L42" s="469">
        <f>L40-L41</f>
        <v>0.5</v>
      </c>
      <c r="M42" s="470"/>
      <c r="N42" s="443"/>
      <c r="O42" s="471"/>
    </row>
    <row r="44" spans="1:18" x14ac:dyDescent="0.25">
      <c r="A44" s="487" t="s">
        <v>721</v>
      </c>
      <c r="B44" s="488"/>
      <c r="C44" s="488"/>
      <c r="D44" s="488"/>
      <c r="E44" s="488"/>
      <c r="F44" s="488"/>
      <c r="G44" s="488"/>
      <c r="H44" s="488"/>
      <c r="I44" s="488"/>
      <c r="J44" s="488"/>
      <c r="K44" s="491"/>
      <c r="L44" s="478"/>
      <c r="M44" s="434"/>
      <c r="N44" s="434"/>
      <c r="O44" s="434"/>
      <c r="P44" s="453"/>
      <c r="Q44" s="455" t="s">
        <v>515</v>
      </c>
    </row>
    <row r="45" spans="1:18" x14ac:dyDescent="0.25">
      <c r="A45" s="440" t="str">
        <f>'148th Ave'!$B$1</f>
        <v>148th Ave</v>
      </c>
      <c r="B45" s="440" t="s">
        <v>500</v>
      </c>
      <c r="C45" s="440" t="s">
        <v>491</v>
      </c>
      <c r="D45" s="440" t="s">
        <v>417</v>
      </c>
      <c r="E45" s="441">
        <v>7100335</v>
      </c>
      <c r="F45" s="428">
        <f>'148th Ave'!G15</f>
        <v>0.88888888888888873</v>
      </c>
      <c r="G45" s="429">
        <f>'148th Ave'!G38</f>
        <v>0.62525252525252539</v>
      </c>
      <c r="H45" s="429">
        <f>'148th Ave'!G51</f>
        <v>0.66666666666666663</v>
      </c>
      <c r="I45" s="430">
        <f>'148th Ave'!G64</f>
        <v>0.54149999999999998</v>
      </c>
      <c r="J45" s="444" t="s">
        <v>227</v>
      </c>
      <c r="K45" s="429">
        <f t="shared" ref="K45:K58" si="22">AVERAGE(F45:J45)</f>
        <v>0.68057702020202016</v>
      </c>
      <c r="L45" s="457">
        <f>'Marine Dr Tr'!$G$75</f>
        <v>0.3</v>
      </c>
      <c r="M45" s="472" t="str">
        <f>'Marine Dr Tr'!H48</f>
        <v>Score "YES" if project improves multimodal improvements within or connecting to a 2040 land use area.</v>
      </c>
      <c r="N45" s="473"/>
      <c r="O45" s="474">
        <f>'Marine Dr Tr_design'!M178</f>
        <v>0</v>
      </c>
      <c r="P45" s="475" t="str">
        <f>'Marine Dr Tr'!F49</f>
        <v>Y</v>
      </c>
      <c r="Q45" s="541">
        <f>AVERAGE(O45:O49)</f>
        <v>0</v>
      </c>
    </row>
    <row r="46" spans="1:18" x14ac:dyDescent="0.25">
      <c r="A46" s="440" t="str">
        <f>'162nd Ave'!$B$1</f>
        <v>162nd Ave</v>
      </c>
      <c r="B46" s="440" t="s">
        <v>509</v>
      </c>
      <c r="C46" s="440" t="s">
        <v>491</v>
      </c>
      <c r="D46" s="440" t="s">
        <v>417</v>
      </c>
      <c r="E46" s="441">
        <v>7316080</v>
      </c>
      <c r="F46" s="428">
        <f>'162nd Ave'!G15</f>
        <v>0.99999999999999978</v>
      </c>
      <c r="G46" s="428">
        <f>'162nd Ave'!G38</f>
        <v>0.83383838383838405</v>
      </c>
      <c r="H46" s="429">
        <f>'162nd Ave'!G51</f>
        <v>0.66666666666666663</v>
      </c>
      <c r="I46" s="428">
        <f>'162nd Ave'!G64</f>
        <v>0.79049999999999998</v>
      </c>
      <c r="J46" s="444" t="s">
        <v>227</v>
      </c>
      <c r="K46" s="428">
        <f t="shared" si="22"/>
        <v>0.82275126262626253</v>
      </c>
      <c r="L46" s="457">
        <f>'NP Grnwy(Kelley to Slough)'!$G$75</f>
        <v>0.4</v>
      </c>
      <c r="M46" s="458" t="str">
        <f>'NP Grnwy(Kelley to Slough)'!H48</f>
        <v>Score "YES" if project improves multimodal improvements within or connecting to a 2040 land use area.</v>
      </c>
      <c r="N46" s="456"/>
      <c r="O46" s="459">
        <f>'NP Grnwy(Kelley to Slough)_desi'!M178</f>
        <v>0</v>
      </c>
      <c r="P46" s="460" t="str">
        <f>'NP Grnwy(Kelley to Slough)'!F49</f>
        <v>Y</v>
      </c>
      <c r="Q46" s="541"/>
    </row>
    <row r="47" spans="1:18" x14ac:dyDescent="0.25">
      <c r="A47" s="440" t="str">
        <f>'57th Ave-Cully'!$B$1</f>
        <v>57th Ave-Cully Blvd</v>
      </c>
      <c r="B47" s="440" t="s">
        <v>500</v>
      </c>
      <c r="C47" s="440" t="s">
        <v>491</v>
      </c>
      <c r="D47" s="440" t="s">
        <v>417</v>
      </c>
      <c r="E47" s="441">
        <v>7643201</v>
      </c>
      <c r="F47" s="429">
        <f>'57th Ave-Cully'!G15</f>
        <v>0.66666666666666663</v>
      </c>
      <c r="G47" s="429">
        <f>'57th Ave-Cully'!G38</f>
        <v>0.62676767676767697</v>
      </c>
      <c r="H47" s="429">
        <f>'57th Ave-Cully'!G51</f>
        <v>0.66666666666666663</v>
      </c>
      <c r="I47" s="429">
        <f>'57th Ave-Cully'!G64</f>
        <v>0.70799999999999996</v>
      </c>
      <c r="J47" s="444" t="s">
        <v>227</v>
      </c>
      <c r="K47" s="429">
        <f t="shared" si="22"/>
        <v>0.66702525252525247</v>
      </c>
      <c r="L47" s="457">
        <f>'NP Grnwy(Col to Cath)'!$G$75</f>
        <v>0.4</v>
      </c>
      <c r="M47" s="472" t="str">
        <f>'NP Grnwy(Col to Cath)'!H48</f>
        <v>Score "YES" if project improves multimodal improvements within or connecting to a 2040 land use area.</v>
      </c>
      <c r="N47" s="473"/>
      <c r="O47" s="474">
        <f>'NP Grnwy(Col to Cath)_design'!M178</f>
        <v>0</v>
      </c>
      <c r="P47" s="475" t="str">
        <f>'NP Grnwy(Col to Cath)'!F49</f>
        <v>Y</v>
      </c>
      <c r="Q47" s="541"/>
    </row>
    <row r="48" spans="1:18" x14ac:dyDescent="0.25">
      <c r="A48" s="440" t="str">
        <f>'7th Ave'!$B$1</f>
        <v>7th Ave</v>
      </c>
      <c r="B48" s="440" t="s">
        <v>500</v>
      </c>
      <c r="C48" s="440" t="s">
        <v>491</v>
      </c>
      <c r="D48" s="440" t="s">
        <v>417</v>
      </c>
      <c r="E48" s="441">
        <v>10692227</v>
      </c>
      <c r="F48" s="429">
        <f>'7th Ave'!G15</f>
        <v>0.55555555555555558</v>
      </c>
      <c r="G48" s="428">
        <f>'7th Ave'!G38</f>
        <v>0.71010101010101023</v>
      </c>
      <c r="H48" s="429">
        <f>'7th Ave'!G51</f>
        <v>0.66666666666666663</v>
      </c>
      <c r="I48" s="428">
        <f>'7th Ave'!G64</f>
        <v>0.79049999999999998</v>
      </c>
      <c r="J48" s="444" t="s">
        <v>227</v>
      </c>
      <c r="K48" s="429">
        <f t="shared" si="22"/>
        <v>0.68070580808080816</v>
      </c>
      <c r="L48" s="457">
        <f>'Council Ck Tr'!$G$75</f>
        <v>0.5</v>
      </c>
      <c r="M48" s="458" t="str">
        <f>'Council Ck Tr'!H48</f>
        <v>Score "YES" if project improves multimodal improvements within or connecting to a 2040 land use area.</v>
      </c>
      <c r="N48" s="456"/>
      <c r="O48" s="459">
        <f>'Council Ck Tr_design'!M178</f>
        <v>0</v>
      </c>
      <c r="P48" s="460" t="str">
        <f>'Council Ck Tr'!F49</f>
        <v>Y</v>
      </c>
      <c r="Q48" s="541"/>
    </row>
    <row r="49" spans="1:18" x14ac:dyDescent="0.25">
      <c r="A49" s="440" t="str">
        <f>'Beav Ck Tr'!$B$1</f>
        <v>Beaverton Creek Trail</v>
      </c>
      <c r="B49" s="440" t="s">
        <v>503</v>
      </c>
      <c r="C49" s="440" t="s">
        <v>491</v>
      </c>
      <c r="D49" s="440" t="s">
        <v>417</v>
      </c>
      <c r="E49" s="441">
        <v>1774575</v>
      </c>
      <c r="F49" s="428">
        <f>'Beav Ck Tr'!G15</f>
        <v>0.77777777777777768</v>
      </c>
      <c r="G49" s="428">
        <f>'Beav Ck Tr'!G38</f>
        <v>0.71010101010101023</v>
      </c>
      <c r="H49" s="429">
        <f>'Beav Ck Tr'!G51</f>
        <v>0.55555555555555558</v>
      </c>
      <c r="I49" s="428">
        <f>'Beav Ck Tr'!G64</f>
        <v>0.79049999999999998</v>
      </c>
      <c r="J49" s="444" t="s">
        <v>227</v>
      </c>
      <c r="K49" s="428">
        <f t="shared" si="22"/>
        <v>0.70848358585858584</v>
      </c>
      <c r="L49" s="457">
        <f>'Cornfoot Rd'!$G$75</f>
        <v>0.3</v>
      </c>
      <c r="M49" s="472" t="str">
        <f>'Cornfoot Rd'!H48</f>
        <v>Score "YES" if project improves multimodal improvements within or connecting to a 2040 land use area.</v>
      </c>
      <c r="N49" s="473"/>
      <c r="O49" s="474">
        <f>'Cornfoot Rd_design'!M178</f>
        <v>0</v>
      </c>
      <c r="P49" s="475" t="str">
        <f>'Cornfoot Rd'!F49</f>
        <v>Y</v>
      </c>
      <c r="Q49" s="541"/>
    </row>
    <row r="50" spans="1:18" x14ac:dyDescent="0.25">
      <c r="A50" s="440" t="str">
        <f>'Cornfoot Rd'!$B$1</f>
        <v>Cornfoot Rd</v>
      </c>
      <c r="B50" s="440" t="s">
        <v>500</v>
      </c>
      <c r="C50" s="440" t="s">
        <v>491</v>
      </c>
      <c r="D50" s="440" t="s">
        <v>420</v>
      </c>
      <c r="E50" s="441">
        <v>6698345</v>
      </c>
      <c r="F50" s="429">
        <f>'Cornfoot Rd'!$G$15</f>
        <v>0.55555555555555558</v>
      </c>
      <c r="G50" s="430">
        <f>'Cornfoot Rd'!$G$38</f>
        <v>0.46010101010101023</v>
      </c>
      <c r="H50" s="430">
        <f>'Cornfoot Rd'!$G$51</f>
        <v>0.44444444444444448</v>
      </c>
      <c r="I50" s="428">
        <f>'Cornfoot Rd'!$G$64</f>
        <v>0.83299999999999996</v>
      </c>
      <c r="J50" s="444" t="s">
        <v>227</v>
      </c>
      <c r="K50" s="429">
        <f t="shared" si="22"/>
        <v>0.57327525252525258</v>
      </c>
      <c r="L50" s="457">
        <f>'148th Ave'!G75</f>
        <v>0.2</v>
      </c>
      <c r="M50" s="472" t="str">
        <f>'148th Ave'!H23</f>
        <v>Community Street</v>
      </c>
      <c r="N50" s="473"/>
      <c r="O50" s="474">
        <f>'148th Ave_design'!I153</f>
        <v>0.18421052631578946</v>
      </c>
      <c r="P50" s="475" t="str">
        <f>'148th Ave'!F24</f>
        <v>L</v>
      </c>
      <c r="Q50" s="541">
        <f>AVERAGE(O50:O58)</f>
        <v>0.23338079421278282</v>
      </c>
      <c r="R50" s="436" t="s">
        <v>519</v>
      </c>
    </row>
    <row r="51" spans="1:18" x14ac:dyDescent="0.25">
      <c r="A51" s="440" t="str">
        <f>'Council Ck Tr'!$B$1</f>
        <v>Council Ck Trail</v>
      </c>
      <c r="B51" s="440" t="s">
        <v>508</v>
      </c>
      <c r="C51" s="440" t="s">
        <v>491</v>
      </c>
      <c r="D51" s="440" t="s">
        <v>420</v>
      </c>
      <c r="E51" s="441">
        <v>5511000</v>
      </c>
      <c r="F51" s="429">
        <f>'Council Ck Tr'!$G$15</f>
        <v>0.66666666666666663</v>
      </c>
      <c r="G51" s="428">
        <f>'Council Ck Tr'!$G$38</f>
        <v>0.9171717171717173</v>
      </c>
      <c r="H51" s="429">
        <f>'Council Ck Tr'!$G$51</f>
        <v>0.66666666666666663</v>
      </c>
      <c r="I51" s="428">
        <f>'Council Ck Tr'!$G$64</f>
        <v>0.79049999999999998</v>
      </c>
      <c r="J51" s="444" t="s">
        <v>227</v>
      </c>
      <c r="K51" s="428">
        <f t="shared" si="22"/>
        <v>0.76025126262626253</v>
      </c>
      <c r="L51" s="457">
        <f>'Beav Ck Tr'!G75</f>
        <v>0.4</v>
      </c>
      <c r="M51" s="458" t="str">
        <f>'Beav Ck Tr'!H23</f>
        <v>Regional Trail</v>
      </c>
      <c r="N51" s="456"/>
      <c r="O51" s="459">
        <f>'Beav Ck Tr_design'!M153</f>
        <v>0.28301886792452829</v>
      </c>
      <c r="P51" s="460" t="str">
        <f>'Beav Ck Tr'!F24</f>
        <v>M</v>
      </c>
      <c r="Q51" s="541"/>
    </row>
    <row r="52" spans="1:18" x14ac:dyDescent="0.25">
      <c r="A52" s="440" t="str">
        <f>'Marine Dr Tr'!$B$1</f>
        <v>Marine Dr Trail</v>
      </c>
      <c r="B52" s="440" t="s">
        <v>498</v>
      </c>
      <c r="C52" s="440" t="s">
        <v>491</v>
      </c>
      <c r="D52" s="440" t="s">
        <v>420</v>
      </c>
      <c r="E52" s="441">
        <v>2770252</v>
      </c>
      <c r="F52" s="429">
        <f>'Marine Dr Tr'!$G$15</f>
        <v>0.55555555555555558</v>
      </c>
      <c r="G52" s="428">
        <f>'Marine Dr Tr'!$G$38</f>
        <v>0.71010101010101023</v>
      </c>
      <c r="H52" s="429">
        <f>'Marine Dr Tr'!$G$51</f>
        <v>0.55555555555555558</v>
      </c>
      <c r="I52" s="428">
        <f>'Marine Dr Tr'!$G$64</f>
        <v>0.79049999999999998</v>
      </c>
      <c r="J52" s="444" t="s">
        <v>227</v>
      </c>
      <c r="K52" s="429">
        <f t="shared" si="22"/>
        <v>0.65292803030303037</v>
      </c>
      <c r="L52" s="457">
        <f>'7th Ave'!G75</f>
        <v>0.5</v>
      </c>
      <c r="M52" s="481" t="str">
        <f>'7th Ave'!H23</f>
        <v>Community Street</v>
      </c>
      <c r="N52" s="473"/>
      <c r="O52" s="474">
        <f>'7th Ave_design'!I153</f>
        <v>0.22807017543859648</v>
      </c>
      <c r="P52" s="475" t="str">
        <f>'7th Ave'!F24</f>
        <v>M</v>
      </c>
      <c r="Q52" s="541"/>
    </row>
    <row r="53" spans="1:18" x14ac:dyDescent="0.25">
      <c r="A53" s="440" t="str">
        <f>'MLK Blvd'!$B$1</f>
        <v>MLK Blvd</v>
      </c>
      <c r="B53" s="440" t="s">
        <v>500</v>
      </c>
      <c r="C53" s="440" t="s">
        <v>491</v>
      </c>
      <c r="D53" s="440" t="s">
        <v>417</v>
      </c>
      <c r="E53" s="441">
        <v>5532955</v>
      </c>
      <c r="F53" s="428">
        <f>'MLK Blvd'!G15</f>
        <v>0.77777777777777768</v>
      </c>
      <c r="G53" s="429">
        <f>'MLK Blvd'!G38</f>
        <v>0.62626262626262641</v>
      </c>
      <c r="H53" s="428">
        <f>'MLK Blvd'!G51</f>
        <v>0.77777777777777768</v>
      </c>
      <c r="I53" s="428">
        <f>'MLK Blvd'!G64</f>
        <v>0.875</v>
      </c>
      <c r="J53" s="444" t="s">
        <v>227</v>
      </c>
      <c r="K53" s="428">
        <f t="shared" si="22"/>
        <v>0.76420454545454541</v>
      </c>
      <c r="L53" s="457">
        <f>'162nd Ave'!G75</f>
        <v>0.4</v>
      </c>
      <c r="M53" s="458" t="str">
        <f>'162nd Ave'!H23</f>
        <v>Community Street</v>
      </c>
      <c r="N53" s="456"/>
      <c r="O53" s="459">
        <f>'162nd Ave_design'!I153</f>
        <v>0.27192982456140352</v>
      </c>
      <c r="P53" s="460" t="str">
        <f>'162nd Ave'!F24</f>
        <v>H</v>
      </c>
      <c r="Q53" s="541"/>
    </row>
    <row r="54" spans="1:18" x14ac:dyDescent="0.25">
      <c r="A54" s="440" t="str">
        <f>'NP Grnwy(Col to Cath)'!$B$1</f>
        <v>NP Greenway (Col to Cath)</v>
      </c>
      <c r="B54" s="440" t="s">
        <v>498</v>
      </c>
      <c r="C54" s="440" t="s">
        <v>491</v>
      </c>
      <c r="D54" s="440" t="s">
        <v>420</v>
      </c>
      <c r="E54" s="441">
        <v>2745541</v>
      </c>
      <c r="F54" s="428">
        <f>'NP Grnwy(Col to Cath)'!$G$15</f>
        <v>0.77777777777777768</v>
      </c>
      <c r="G54" s="428">
        <f>'NP Grnwy(Col to Cath)'!$G$38</f>
        <v>0.83383838383838405</v>
      </c>
      <c r="H54" s="430">
        <f>'NP Grnwy(Col to Cath)'!$G$51</f>
        <v>0.44444444444444448</v>
      </c>
      <c r="I54" s="428">
        <f>'NP Grnwy(Col to Cath)'!$G$64</f>
        <v>0.79049999999999998</v>
      </c>
      <c r="J54" s="444" t="s">
        <v>227</v>
      </c>
      <c r="K54" s="428">
        <f t="shared" si="22"/>
        <v>0.71164015151515159</v>
      </c>
      <c r="L54" s="457">
        <f>'57th Ave-Cully'!G75</f>
        <v>0.1</v>
      </c>
      <c r="M54" s="472" t="str">
        <f>'57th Ave-Cully'!H23</f>
        <v>Community Street</v>
      </c>
      <c r="N54" s="473"/>
      <c r="O54" s="474">
        <f>'57th Ave-Cully_design'!I153</f>
        <v>0.22807017543859648</v>
      </c>
      <c r="P54" s="475" t="str">
        <f>'57th Ave-Cully'!F24</f>
        <v>M</v>
      </c>
      <c r="Q54" s="541"/>
    </row>
    <row r="55" spans="1:18" x14ac:dyDescent="0.25">
      <c r="A55" s="440" t="str">
        <f>'NP Grnwy(Kelley to Slough)'!$B$1</f>
        <v>NP Greenway (Kelley to Slough)</v>
      </c>
      <c r="B55" s="440" t="s">
        <v>498</v>
      </c>
      <c r="C55" s="440" t="s">
        <v>491</v>
      </c>
      <c r="D55" s="440" t="s">
        <v>420</v>
      </c>
      <c r="E55" s="441">
        <v>4465605</v>
      </c>
      <c r="F55" s="429">
        <f>'NP Grnwy(Kelley to Slough)'!$G$15</f>
        <v>0.55555555555555558</v>
      </c>
      <c r="G55" s="429">
        <f>'NP Grnwy(Kelley to Slough)'!$G$38</f>
        <v>0.58383838383838393</v>
      </c>
      <c r="H55" s="430">
        <f>'NP Grnwy(Kelley to Slough)'!$G$51</f>
        <v>0.44444444444444448</v>
      </c>
      <c r="I55" s="430">
        <f>'NP Grnwy(Kelley to Slough)'!$G$64</f>
        <v>0.54049999999999998</v>
      </c>
      <c r="J55" s="444" t="s">
        <v>227</v>
      </c>
      <c r="K55" s="430">
        <f t="shared" si="22"/>
        <v>0.53108459595959601</v>
      </c>
      <c r="L55" s="457">
        <f>'Taylors Fy Rd'!G75</f>
        <v>0.3</v>
      </c>
      <c r="M55" s="458" t="str">
        <f>'Taylors Fy Rd'!H23</f>
        <v>Community Street</v>
      </c>
      <c r="N55" s="456"/>
      <c r="O55" s="459">
        <f>'Taylors Fy Rd_design'!I153</f>
        <v>0.23684210526315788</v>
      </c>
      <c r="P55" s="460" t="str">
        <f>'Taylors Fy Rd'!F24</f>
        <v>M</v>
      </c>
      <c r="Q55" s="541"/>
      <c r="R55" s="436" t="s">
        <v>521</v>
      </c>
    </row>
    <row r="56" spans="1:18" x14ac:dyDescent="0.25">
      <c r="A56" s="440" t="str">
        <f>'Sandy Blvd'!$B$1</f>
        <v>Sandy Blvd</v>
      </c>
      <c r="B56" s="440" t="s">
        <v>499</v>
      </c>
      <c r="C56" s="440" t="s">
        <v>491</v>
      </c>
      <c r="D56" s="440" t="s">
        <v>417</v>
      </c>
      <c r="E56" s="441">
        <v>20660000</v>
      </c>
      <c r="F56" s="430">
        <f>'Sandy Blvd'!G15</f>
        <v>0.44444444444444448</v>
      </c>
      <c r="G56" s="429">
        <f>'Sandy Blvd'!G38</f>
        <v>0.62525252525252539</v>
      </c>
      <c r="H56" s="429">
        <f>'Sandy Blvd'!G51</f>
        <v>0.66666666666666663</v>
      </c>
      <c r="I56" s="428">
        <f>'Sandy Blvd'!G64</f>
        <v>0.79149999999999998</v>
      </c>
      <c r="J56" s="444" t="s">
        <v>227</v>
      </c>
      <c r="K56" s="429">
        <f t="shared" si="22"/>
        <v>0.63196590909090911</v>
      </c>
      <c r="L56" s="457">
        <f>'Sandy Blvd'!G75</f>
        <v>0.3</v>
      </c>
      <c r="M56" s="472" t="str">
        <f>'Sandy Blvd'!H23</f>
        <v>Regional Street</v>
      </c>
      <c r="N56" s="473"/>
      <c r="O56" s="474">
        <f>'Sandy Blvd_design'!G153</f>
        <v>0.1328125</v>
      </c>
      <c r="P56" s="475" t="str">
        <f>'Sandy Blvd'!F24</f>
        <v>L</v>
      </c>
      <c r="Q56" s="541"/>
      <c r="R56" s="436" t="s">
        <v>520</v>
      </c>
    </row>
    <row r="57" spans="1:18" x14ac:dyDescent="0.25">
      <c r="A57" s="440" t="str">
        <f>'Taylors Fy Rd'!$B$1</f>
        <v>Taylors Fy Rd</v>
      </c>
      <c r="B57" s="440" t="s">
        <v>500</v>
      </c>
      <c r="C57" s="440" t="s">
        <v>491</v>
      </c>
      <c r="D57" s="440" t="s">
        <v>417</v>
      </c>
      <c r="E57" s="441">
        <v>10124236</v>
      </c>
      <c r="F57" s="429">
        <f>'Taylors Fy Rd'!G15</f>
        <v>0.55555555555555558</v>
      </c>
      <c r="G57" s="430">
        <f>'Taylors Fy Rd'!G38</f>
        <v>0.58484848484848495</v>
      </c>
      <c r="H57" s="429">
        <f>'Taylors Fy Rd'!G51</f>
        <v>0.55555555555555558</v>
      </c>
      <c r="I57" s="429">
        <f>'Taylors Fy Rd'!G64</f>
        <v>0.66649999999999998</v>
      </c>
      <c r="J57" s="444" t="s">
        <v>227</v>
      </c>
      <c r="K57" s="429">
        <f t="shared" si="22"/>
        <v>0.59061489898989905</v>
      </c>
      <c r="L57" s="457">
        <f>'MLK Blvd'!G75</f>
        <v>0.3</v>
      </c>
      <c r="M57" s="458" t="str">
        <f>'MLK Blvd'!H23</f>
        <v>Regional Boulevard</v>
      </c>
      <c r="N57" s="456"/>
      <c r="O57" s="459">
        <f>'MLK Blvd_design'!C153</f>
        <v>0.22297297297297297</v>
      </c>
      <c r="P57" s="460" t="str">
        <f>'MLK Blvd'!F24</f>
        <v>M</v>
      </c>
      <c r="Q57" s="541"/>
      <c r="R57" s="436" t="s">
        <v>723</v>
      </c>
    </row>
    <row r="58" spans="1:18" x14ac:dyDescent="0.25">
      <c r="A58" s="440" t="str">
        <f>'Will Falls Dr'!$B$1</f>
        <v>Willamette Falls Dr</v>
      </c>
      <c r="B58" s="440" t="s">
        <v>511</v>
      </c>
      <c r="C58" s="440" t="s">
        <v>491</v>
      </c>
      <c r="D58" s="440" t="s">
        <v>417</v>
      </c>
      <c r="E58" s="441">
        <v>3497580</v>
      </c>
      <c r="F58" s="430">
        <f>'Will Falls Dr'!G15</f>
        <v>0.33333333333333337</v>
      </c>
      <c r="G58" s="429">
        <f>'Will Falls Dr'!G38</f>
        <v>0.62525252525252539</v>
      </c>
      <c r="H58" s="429">
        <f>'Will Falls Dr'!G51</f>
        <v>0.55555555555555558</v>
      </c>
      <c r="I58" s="430">
        <f>'Will Falls Dr'!G64</f>
        <v>0.54149999999999998</v>
      </c>
      <c r="J58" s="445" t="s">
        <v>227</v>
      </c>
      <c r="K58" s="430">
        <f t="shared" si="22"/>
        <v>0.51391035353535364</v>
      </c>
      <c r="L58" s="464">
        <f>'Will Falls Dr'!G75</f>
        <v>0</v>
      </c>
      <c r="M58" s="482" t="str">
        <f>'Will Falls Dr'!H23</f>
        <v>Regional Street</v>
      </c>
      <c r="N58" s="483"/>
      <c r="O58" s="484">
        <f>'Will Falls Dr_design'!G153</f>
        <v>0.3125</v>
      </c>
      <c r="P58" s="485" t="str">
        <f>'Will Falls Dr'!F24</f>
        <v>H</v>
      </c>
      <c r="Q58" s="542"/>
      <c r="R58" s="436" t="s">
        <v>522</v>
      </c>
    </row>
    <row r="59" spans="1:18" x14ac:dyDescent="0.25">
      <c r="E59" s="446" t="s">
        <v>772</v>
      </c>
      <c r="F59" s="447">
        <f>AVERAGE(F45:F58)</f>
        <v>0.65079365079365081</v>
      </c>
      <c r="G59" s="447">
        <f t="shared" ref="G59:I59" si="23">AVERAGE(G45:G58)</f>
        <v>0.67662337662337679</v>
      </c>
      <c r="H59" s="447">
        <f t="shared" si="23"/>
        <v>0.59523809523809523</v>
      </c>
      <c r="I59" s="447">
        <f t="shared" si="23"/>
        <v>0.73146428571428557</v>
      </c>
      <c r="J59" s="447"/>
      <c r="K59" s="447">
        <f>AVERAGE(K46:K58)</f>
        <v>0.66221853146853149</v>
      </c>
      <c r="L59" s="469">
        <f>AVERAGE(L45:L58)</f>
        <v>0.31428571428571422</v>
      </c>
    </row>
    <row r="60" spans="1:18" x14ac:dyDescent="0.25">
      <c r="E60" s="446" t="s">
        <v>773</v>
      </c>
      <c r="F60" s="447">
        <f>MAX(F45:F58)</f>
        <v>0.99999999999999978</v>
      </c>
      <c r="G60" s="447">
        <f t="shared" ref="G60:I60" si="24">MAX(G45:G58)</f>
        <v>0.9171717171717173</v>
      </c>
      <c r="H60" s="447">
        <f t="shared" si="24"/>
        <v>0.77777777777777768</v>
      </c>
      <c r="I60" s="447">
        <f t="shared" si="24"/>
        <v>0.875</v>
      </c>
      <c r="J60" s="447"/>
      <c r="K60" s="447">
        <f>MAX(K45:K58)</f>
        <v>0.82275126262626253</v>
      </c>
      <c r="L60" s="469">
        <f>MAX(L45:L58)</f>
        <v>0.5</v>
      </c>
    </row>
    <row r="61" spans="1:18" x14ac:dyDescent="0.25">
      <c r="E61" s="446" t="s">
        <v>774</v>
      </c>
      <c r="F61" s="447">
        <f>MIN(F45:F58)</f>
        <v>0.33333333333333337</v>
      </c>
      <c r="G61" s="447">
        <f t="shared" ref="G61:I61" si="25">MIN(G45:G58)</f>
        <v>0.46010101010101023</v>
      </c>
      <c r="H61" s="447">
        <f t="shared" si="25"/>
        <v>0.44444444444444448</v>
      </c>
      <c r="I61" s="447">
        <f t="shared" si="25"/>
        <v>0.54049999999999998</v>
      </c>
      <c r="J61" s="447"/>
      <c r="K61" s="447">
        <f>MIN(K45:K58)</f>
        <v>0.51391035353535364</v>
      </c>
      <c r="L61" s="469">
        <f>MIN(L45:L58)</f>
        <v>0</v>
      </c>
    </row>
    <row r="62" spans="1:18" x14ac:dyDescent="0.25">
      <c r="E62" s="446" t="s">
        <v>775</v>
      </c>
      <c r="F62" s="447">
        <f>F60-F61</f>
        <v>0.66666666666666641</v>
      </c>
      <c r="G62" s="447">
        <f t="shared" ref="G62:I62" si="26">G60-G61</f>
        <v>0.45707070707070707</v>
      </c>
      <c r="H62" s="447">
        <f t="shared" si="26"/>
        <v>0.3333333333333332</v>
      </c>
      <c r="I62" s="447">
        <f t="shared" si="26"/>
        <v>0.33450000000000002</v>
      </c>
      <c r="J62" s="447"/>
      <c r="K62" s="447">
        <f t="shared" ref="K62" si="27">K60-K61</f>
        <v>0.30884090909090889</v>
      </c>
      <c r="L62" s="469">
        <f>L60-L61</f>
        <v>0.5</v>
      </c>
    </row>
  </sheetData>
  <sortState xmlns:xlrd2="http://schemas.microsoft.com/office/spreadsheetml/2017/richdata2" ref="A16:K24">
    <sortCondition ref="A16:A24"/>
  </sortState>
  <mergeCells count="4">
    <mergeCell ref="Q21:Q24"/>
    <mergeCell ref="Q50:Q58"/>
    <mergeCell ref="Q45:Q49"/>
    <mergeCell ref="Q16:Q20"/>
  </mergeCells>
  <printOptions horizontalCentered="1"/>
  <pageMargins left="0.25" right="0.25" top="0.47" bottom="0.41" header="0.3" footer="0.3"/>
  <pageSetup scale="76"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D2C0B-D56A-42EC-8840-34895F8B4E46}">
  <dimension ref="A1:O153"/>
  <sheetViews>
    <sheetView topLeftCell="A116" workbookViewId="0">
      <selection activeCell="G75" sqref="G75"/>
    </sheetView>
  </sheetViews>
  <sheetFormatPr defaultColWidth="9" defaultRowHeight="12.75" x14ac:dyDescent="0.2"/>
  <cols>
    <col min="1" max="1" width="45.5" style="60" customWidth="1"/>
    <col min="2" max="7" width="4.625" style="88" hidden="1" customWidth="1"/>
    <col min="8" max="9" width="4.625" style="88" customWidth="1"/>
    <col min="10" max="11" width="4.625" style="88" hidden="1" customWidth="1"/>
    <col min="12" max="13" width="4.625" style="88" customWidth="1"/>
    <col min="14" max="16384" width="9" style="60"/>
  </cols>
  <sheetData>
    <row r="1" spans="1:14" s="86" customFormat="1" ht="25.5" customHeight="1" thickBot="1" x14ac:dyDescent="0.3">
      <c r="A1" s="85" t="s">
        <v>467</v>
      </c>
      <c r="B1" s="638" t="s">
        <v>253</v>
      </c>
      <c r="C1" s="638"/>
      <c r="D1" s="639" t="s">
        <v>254</v>
      </c>
      <c r="E1" s="639"/>
      <c r="F1" s="640" t="s">
        <v>255</v>
      </c>
      <c r="G1" s="640"/>
      <c r="H1" s="604" t="s">
        <v>256</v>
      </c>
      <c r="I1" s="604"/>
      <c r="J1" s="641" t="s">
        <v>257</v>
      </c>
      <c r="K1" s="642"/>
      <c r="L1" s="626" t="s">
        <v>258</v>
      </c>
      <c r="M1" s="627"/>
    </row>
    <row r="2" spans="1:14" ht="13.5" thickBot="1" x14ac:dyDescent="0.25">
      <c r="A2" s="87" t="s">
        <v>259</v>
      </c>
      <c r="L2" s="89"/>
      <c r="M2" s="89"/>
    </row>
    <row r="3" spans="1:14" x14ac:dyDescent="0.2">
      <c r="A3" s="90" t="s">
        <v>260</v>
      </c>
      <c r="B3" s="276"/>
      <c r="C3" s="91"/>
      <c r="D3" s="277"/>
      <c r="E3" s="91"/>
      <c r="F3" s="92"/>
      <c r="G3" s="91"/>
      <c r="H3" s="93"/>
      <c r="I3" s="91"/>
      <c r="J3" s="278"/>
      <c r="K3" s="94"/>
      <c r="L3" s="89"/>
      <c r="M3" s="89"/>
    </row>
    <row r="4" spans="1:14" x14ac:dyDescent="0.2">
      <c r="A4" s="95" t="s">
        <v>261</v>
      </c>
      <c r="B4" s="279" t="s">
        <v>205</v>
      </c>
      <c r="C4" s="96">
        <f>IF(B4="Y", 2, 0)</f>
        <v>0</v>
      </c>
      <c r="D4" s="280" t="s">
        <v>205</v>
      </c>
      <c r="E4" s="96">
        <f t="shared" ref="E4:E5" si="0">IF(D4="Y", 2, 0)</f>
        <v>0</v>
      </c>
      <c r="F4" s="97" t="s">
        <v>205</v>
      </c>
      <c r="G4" s="96">
        <f t="shared" ref="G4:G7" si="1">IF(F4="Y", 1, 0)</f>
        <v>0</v>
      </c>
      <c r="H4" s="98" t="s">
        <v>205</v>
      </c>
      <c r="I4" s="96">
        <f t="shared" ref="I4:I5" si="2">IF(H4="Y", 1, 0)</f>
        <v>0</v>
      </c>
      <c r="J4" s="281" t="s">
        <v>205</v>
      </c>
      <c r="K4" s="99">
        <f>IF(J4="Y", -1, 0)</f>
        <v>0</v>
      </c>
      <c r="L4" s="89"/>
      <c r="M4" s="89"/>
    </row>
    <row r="5" spans="1:14" x14ac:dyDescent="0.2">
      <c r="A5" s="95" t="s">
        <v>262</v>
      </c>
      <c r="B5" s="279" t="s">
        <v>205</v>
      </c>
      <c r="C5" s="96">
        <f>IF(B5="Y", 1, 0)</f>
        <v>0</v>
      </c>
      <c r="D5" s="280" t="s">
        <v>205</v>
      </c>
      <c r="E5" s="96">
        <f t="shared" si="0"/>
        <v>0</v>
      </c>
      <c r="F5" s="97" t="s">
        <v>205</v>
      </c>
      <c r="G5" s="96">
        <f t="shared" si="1"/>
        <v>0</v>
      </c>
      <c r="H5" s="98" t="s">
        <v>205</v>
      </c>
      <c r="I5" s="96">
        <f t="shared" si="2"/>
        <v>0</v>
      </c>
      <c r="J5" s="281" t="s">
        <v>205</v>
      </c>
      <c r="K5" s="99">
        <f>IF(J5="Y", -1, 0)</f>
        <v>0</v>
      </c>
      <c r="L5" s="89"/>
      <c r="M5" s="89"/>
    </row>
    <row r="6" spans="1:14" x14ac:dyDescent="0.2">
      <c r="A6" s="100" t="s">
        <v>403</v>
      </c>
      <c r="B6" s="279"/>
      <c r="C6" s="96"/>
      <c r="D6" s="280"/>
      <c r="E6" s="96"/>
      <c r="F6" s="97"/>
      <c r="G6" s="96"/>
      <c r="H6" s="98"/>
      <c r="I6" s="96"/>
      <c r="J6" s="281"/>
      <c r="K6" s="99"/>
      <c r="L6" s="89"/>
      <c r="M6" s="89"/>
    </row>
    <row r="7" spans="1:14" x14ac:dyDescent="0.2">
      <c r="A7" s="101" t="s">
        <v>263</v>
      </c>
      <c r="B7" s="279" t="s">
        <v>205</v>
      </c>
      <c r="C7" s="96">
        <f>IF(B7="Y", -1, 0)</f>
        <v>0</v>
      </c>
      <c r="D7" s="280" t="s">
        <v>205</v>
      </c>
      <c r="E7" s="96">
        <f>IF(D7="Y", -1, 0)</f>
        <v>0</v>
      </c>
      <c r="F7" s="97" t="s">
        <v>205</v>
      </c>
      <c r="G7" s="96">
        <f t="shared" si="1"/>
        <v>0</v>
      </c>
      <c r="H7" s="98" t="s">
        <v>251</v>
      </c>
      <c r="I7" s="96">
        <f t="shared" ref="I7" si="3">IF(H7="Y", 2, 0)</f>
        <v>2</v>
      </c>
      <c r="J7" s="281" t="s">
        <v>205</v>
      </c>
      <c r="K7" s="99">
        <f>IF(J7="Y", 2, 0)</f>
        <v>0</v>
      </c>
      <c r="L7" s="89"/>
      <c r="M7" s="89"/>
      <c r="N7" s="60" t="s">
        <v>463</v>
      </c>
    </row>
    <row r="8" spans="1:14" x14ac:dyDescent="0.2">
      <c r="A8" s="101" t="s">
        <v>264</v>
      </c>
      <c r="B8" s="279" t="s">
        <v>205</v>
      </c>
      <c r="C8" s="96">
        <f t="shared" ref="C8:K9" si="4">IF(B8="Y", 1, 0)</f>
        <v>0</v>
      </c>
      <c r="D8" s="280" t="s">
        <v>205</v>
      </c>
      <c r="E8" s="96">
        <f t="shared" si="4"/>
        <v>0</v>
      </c>
      <c r="F8" s="97" t="s">
        <v>205</v>
      </c>
      <c r="G8" s="96">
        <f t="shared" si="4"/>
        <v>0</v>
      </c>
      <c r="H8" s="98" t="s">
        <v>205</v>
      </c>
      <c r="I8" s="96">
        <f t="shared" si="4"/>
        <v>0</v>
      </c>
      <c r="J8" s="281" t="s">
        <v>205</v>
      </c>
      <c r="K8" s="99">
        <f t="shared" si="4"/>
        <v>0</v>
      </c>
      <c r="L8" s="89"/>
      <c r="M8" s="89"/>
    </row>
    <row r="9" spans="1:14" x14ac:dyDescent="0.2">
      <c r="A9" s="101" t="s">
        <v>265</v>
      </c>
      <c r="B9" s="279" t="s">
        <v>205</v>
      </c>
      <c r="C9" s="96">
        <f t="shared" ref="C9" si="5">IF(B9="Y", 2, 0)</f>
        <v>0</v>
      </c>
      <c r="D9" s="280" t="s">
        <v>205</v>
      </c>
      <c r="E9" s="96">
        <f t="shared" ref="E9" si="6">IF(D9="Y", 2, 0)</f>
        <v>0</v>
      </c>
      <c r="F9" s="97" t="s">
        <v>205</v>
      </c>
      <c r="G9" s="96">
        <f t="shared" si="4"/>
        <v>0</v>
      </c>
      <c r="H9" s="98" t="s">
        <v>205</v>
      </c>
      <c r="I9" s="96">
        <f t="shared" si="4"/>
        <v>0</v>
      </c>
      <c r="J9" s="281" t="s">
        <v>205</v>
      </c>
      <c r="K9" s="99">
        <f t="shared" si="4"/>
        <v>0</v>
      </c>
      <c r="L9" s="89"/>
      <c r="M9" s="89"/>
    </row>
    <row r="10" spans="1:14" x14ac:dyDescent="0.2">
      <c r="A10" s="102" t="s">
        <v>266</v>
      </c>
      <c r="B10" s="279" t="s">
        <v>205</v>
      </c>
      <c r="C10" s="96">
        <f>IF(B10="Y", 1, 0)</f>
        <v>0</v>
      </c>
      <c r="D10" s="280" t="s">
        <v>205</v>
      </c>
      <c r="E10" s="96">
        <f>IF(D10="Y", 1, 0)</f>
        <v>0</v>
      </c>
      <c r="F10" s="97" t="s">
        <v>205</v>
      </c>
      <c r="G10" s="96">
        <f>IF(F10="Y", 1, 0)</f>
        <v>0</v>
      </c>
      <c r="H10" s="98" t="s">
        <v>251</v>
      </c>
      <c r="I10" s="96">
        <f>IF(H10="Y", 1, 0)</f>
        <v>1</v>
      </c>
      <c r="J10" s="281" t="s">
        <v>205</v>
      </c>
      <c r="K10" s="99">
        <f>IF(J10="Y", 1, 0)</f>
        <v>0</v>
      </c>
      <c r="L10" s="89"/>
      <c r="M10" s="89"/>
    </row>
    <row r="11" spans="1:14" x14ac:dyDescent="0.2">
      <c r="A11" s="100" t="s">
        <v>404</v>
      </c>
      <c r="B11" s="279"/>
      <c r="C11" s="96"/>
      <c r="D11" s="280"/>
      <c r="E11" s="96"/>
      <c r="F11" s="97"/>
      <c r="G11" s="96"/>
      <c r="H11" s="98"/>
      <c r="I11" s="96"/>
      <c r="J11" s="281"/>
      <c r="K11" s="99"/>
      <c r="L11" s="89"/>
      <c r="M11" s="89"/>
    </row>
    <row r="12" spans="1:14" x14ac:dyDescent="0.2">
      <c r="A12" s="101" t="s">
        <v>267</v>
      </c>
      <c r="B12" s="279" t="s">
        <v>205</v>
      </c>
      <c r="C12" s="96">
        <f>IF(B12="Y", -1, 0)</f>
        <v>0</v>
      </c>
      <c r="D12" s="280" t="s">
        <v>205</v>
      </c>
      <c r="E12" s="96">
        <f>IF(D12="Y", -1, 0)</f>
        <v>0</v>
      </c>
      <c r="F12" s="97" t="s">
        <v>205</v>
      </c>
      <c r="G12" s="96">
        <f>IF(F12="Y", -1, 0)</f>
        <v>0</v>
      </c>
      <c r="H12" s="98" t="s">
        <v>205</v>
      </c>
      <c r="I12" s="96">
        <f>IF(H12="Y", -1, 0)</f>
        <v>0</v>
      </c>
      <c r="J12" s="281" t="s">
        <v>205</v>
      </c>
      <c r="K12" s="99">
        <f>IF(J12="Y", 1, 0)</f>
        <v>0</v>
      </c>
      <c r="L12" s="89"/>
      <c r="M12" s="89"/>
    </row>
    <row r="13" spans="1:14" ht="13.5" thickBot="1" x14ac:dyDescent="0.25">
      <c r="A13" s="103" t="s">
        <v>268</v>
      </c>
      <c r="B13" s="282" t="s">
        <v>205</v>
      </c>
      <c r="C13" s="104">
        <f t="shared" ref="C13" si="7">IF(B13="Y", 2, 0)</f>
        <v>0</v>
      </c>
      <c r="D13" s="283" t="s">
        <v>205</v>
      </c>
      <c r="E13" s="104">
        <f t="shared" ref="E13" si="8">IF(D13="Y", 2, 0)</f>
        <v>0</v>
      </c>
      <c r="F13" s="105" t="s">
        <v>205</v>
      </c>
      <c r="G13" s="104">
        <f t="shared" ref="G13" si="9">IF(F13="Y", 2, 0)</f>
        <v>0</v>
      </c>
      <c r="H13" s="106" t="s">
        <v>251</v>
      </c>
      <c r="I13" s="104">
        <f t="shared" ref="I13" si="10">IF(H13="Y", 2, 0)</f>
        <v>2</v>
      </c>
      <c r="J13" s="284" t="s">
        <v>205</v>
      </c>
      <c r="K13" s="107">
        <f t="shared" ref="K13" si="11">IF(J13="Y", 2, 0)</f>
        <v>0</v>
      </c>
      <c r="L13" s="89"/>
      <c r="M13" s="89"/>
    </row>
    <row r="14" spans="1:14" ht="13.5" thickBot="1" x14ac:dyDescent="0.25">
      <c r="A14" s="87" t="s">
        <v>269</v>
      </c>
      <c r="B14" s="285"/>
      <c r="D14" s="286"/>
      <c r="F14" s="108"/>
      <c r="H14" s="109"/>
      <c r="J14" s="287"/>
      <c r="L14" s="89"/>
      <c r="M14" s="89"/>
    </row>
    <row r="15" spans="1:14" x14ac:dyDescent="0.2">
      <c r="A15" s="90" t="s">
        <v>270</v>
      </c>
      <c r="B15" s="276" t="s">
        <v>205</v>
      </c>
      <c r="C15" s="91">
        <f>IF(B15="Y", -1, 0)</f>
        <v>0</v>
      </c>
      <c r="D15" s="277" t="s">
        <v>205</v>
      </c>
      <c r="E15" s="91">
        <f>IF(D15="Y", -1, 0)</f>
        <v>0</v>
      </c>
      <c r="F15" s="92" t="s">
        <v>205</v>
      </c>
      <c r="G15" s="91">
        <f>IF(F15="Y", -1, 0)</f>
        <v>0</v>
      </c>
      <c r="H15" s="93" t="s">
        <v>205</v>
      </c>
      <c r="I15" s="91">
        <f>IF(H15="Y", -1, 0)</f>
        <v>0</v>
      </c>
      <c r="J15" s="278" t="s">
        <v>205</v>
      </c>
      <c r="K15" s="94">
        <f>IF(J15="Y", -1, 0)</f>
        <v>0</v>
      </c>
      <c r="L15" s="89"/>
      <c r="M15" s="89"/>
    </row>
    <row r="16" spans="1:14" x14ac:dyDescent="0.2">
      <c r="A16" s="100" t="s">
        <v>271</v>
      </c>
      <c r="B16" s="279" t="s">
        <v>205</v>
      </c>
      <c r="C16" s="96">
        <f>IF(B16="Y", 2, 0)</f>
        <v>0</v>
      </c>
      <c r="D16" s="280" t="s">
        <v>205</v>
      </c>
      <c r="E16" s="96">
        <f>IF(D16="Y", 2, 0)</f>
        <v>0</v>
      </c>
      <c r="F16" s="97" t="s">
        <v>205</v>
      </c>
      <c r="G16" s="96">
        <f>IF(F16="Y", 2, 0)</f>
        <v>0</v>
      </c>
      <c r="H16" s="98" t="s">
        <v>251</v>
      </c>
      <c r="I16" s="96">
        <f>IF(H16="Y", 2, 0)</f>
        <v>2</v>
      </c>
      <c r="J16" s="281" t="s">
        <v>205</v>
      </c>
      <c r="K16" s="99">
        <f>IF(J16="Y", 2, 0)</f>
        <v>0</v>
      </c>
      <c r="L16" s="89"/>
      <c r="M16" s="89"/>
    </row>
    <row r="17" spans="1:14" x14ac:dyDescent="0.2">
      <c r="A17" s="100" t="s">
        <v>272</v>
      </c>
      <c r="B17" s="279" t="s">
        <v>205</v>
      </c>
      <c r="C17" s="96">
        <f>IF(B17="Y", 2, 0)</f>
        <v>0</v>
      </c>
      <c r="D17" s="280" t="s">
        <v>205</v>
      </c>
      <c r="E17" s="96">
        <f>IF(D17="Y", 2, 0)</f>
        <v>0</v>
      </c>
      <c r="F17" s="97" t="s">
        <v>205</v>
      </c>
      <c r="G17" s="96">
        <f t="shared" ref="G17" si="12">IF(F17="Y", 1, 0)</f>
        <v>0</v>
      </c>
      <c r="H17" s="98" t="s">
        <v>205</v>
      </c>
      <c r="I17" s="96">
        <f t="shared" ref="I17" si="13">IF(H17="Y", 1, 0)</f>
        <v>0</v>
      </c>
      <c r="J17" s="281" t="s">
        <v>205</v>
      </c>
      <c r="K17" s="99">
        <f>IF(J17="Y", -1, 0)</f>
        <v>0</v>
      </c>
      <c r="L17" s="89"/>
      <c r="M17" s="89"/>
      <c r="N17" s="60" t="s">
        <v>464</v>
      </c>
    </row>
    <row r="18" spans="1:14" x14ac:dyDescent="0.2">
      <c r="A18" s="100" t="s">
        <v>273</v>
      </c>
      <c r="B18" s="279" t="s">
        <v>205</v>
      </c>
      <c r="C18" s="96">
        <f>IF(B18="Y", -1, 0)</f>
        <v>0</v>
      </c>
      <c r="D18" s="280" t="s">
        <v>205</v>
      </c>
      <c r="E18" s="96">
        <f>IF(D18="Y", -1, 0)</f>
        <v>0</v>
      </c>
      <c r="F18" s="97" t="s">
        <v>205</v>
      </c>
      <c r="G18" s="96">
        <f>IF(F18="Y", -1, 0)</f>
        <v>0</v>
      </c>
      <c r="H18" s="98" t="s">
        <v>205</v>
      </c>
      <c r="I18" s="96">
        <f>IF(H18="Y", -1, 0)</f>
        <v>0</v>
      </c>
      <c r="J18" s="281" t="s">
        <v>205</v>
      </c>
      <c r="K18" s="99">
        <f>IF(J18="Y", 2, 0)</f>
        <v>0</v>
      </c>
      <c r="L18" s="89"/>
      <c r="M18" s="89"/>
    </row>
    <row r="19" spans="1:14" x14ac:dyDescent="0.2">
      <c r="A19" s="100" t="s">
        <v>274</v>
      </c>
      <c r="B19" s="279" t="s">
        <v>205</v>
      </c>
      <c r="C19" s="96">
        <f>IF(B19="Y", 2, 0)</f>
        <v>0</v>
      </c>
      <c r="D19" s="280" t="s">
        <v>205</v>
      </c>
      <c r="E19" s="96">
        <f>IF(D19="Y", 2, 0)</f>
        <v>0</v>
      </c>
      <c r="F19" s="97" t="s">
        <v>205</v>
      </c>
      <c r="G19" s="96">
        <f>IF(F19="Y", 2, 0)</f>
        <v>0</v>
      </c>
      <c r="H19" s="98" t="s">
        <v>205</v>
      </c>
      <c r="I19" s="96">
        <f>IF(H19="Y", 2, 0)</f>
        <v>0</v>
      </c>
      <c r="J19" s="281" t="s">
        <v>205</v>
      </c>
      <c r="K19" s="99">
        <f>IF(J19="Y", 1, 0)</f>
        <v>0</v>
      </c>
      <c r="L19" s="89"/>
      <c r="M19" s="89"/>
    </row>
    <row r="20" spans="1:14" x14ac:dyDescent="0.2">
      <c r="A20" s="100" t="s">
        <v>275</v>
      </c>
      <c r="B20" s="279" t="s">
        <v>205</v>
      </c>
      <c r="C20" s="96">
        <f>IF(B20="Y", 2, 0)</f>
        <v>0</v>
      </c>
      <c r="D20" s="280" t="s">
        <v>205</v>
      </c>
      <c r="E20" s="96">
        <f>IF(D20="Y", 2, 0)</f>
        <v>0</v>
      </c>
      <c r="F20" s="97" t="s">
        <v>205</v>
      </c>
      <c r="G20" s="96">
        <f>IF(F20="Y", 2, 0)</f>
        <v>0</v>
      </c>
      <c r="H20" s="98" t="s">
        <v>205</v>
      </c>
      <c r="I20" s="96">
        <f>IF(H20="Y", 2, 0)</f>
        <v>0</v>
      </c>
      <c r="J20" s="281" t="s">
        <v>205</v>
      </c>
      <c r="K20" s="99">
        <f>IF(J20="Y", 2, 0)</f>
        <v>0</v>
      </c>
      <c r="L20" s="89"/>
      <c r="M20" s="89"/>
    </row>
    <row r="21" spans="1:14" ht="13.5" thickBot="1" x14ac:dyDescent="0.25">
      <c r="A21" s="110" t="s">
        <v>276</v>
      </c>
      <c r="B21" s="282" t="s">
        <v>205</v>
      </c>
      <c r="C21" s="104">
        <f>IF(B21="Y", 2, 0)</f>
        <v>0</v>
      </c>
      <c r="D21" s="283" t="s">
        <v>205</v>
      </c>
      <c r="E21" s="104">
        <f>IF(D21="Y", 2, 0)</f>
        <v>0</v>
      </c>
      <c r="F21" s="105" t="s">
        <v>205</v>
      </c>
      <c r="G21" s="104">
        <f>IF(F21="Y", 2, 0)</f>
        <v>0</v>
      </c>
      <c r="H21" s="106" t="s">
        <v>251</v>
      </c>
      <c r="I21" s="104">
        <f>IF(H21="Y", 2, 0)</f>
        <v>2</v>
      </c>
      <c r="J21" s="284" t="s">
        <v>205</v>
      </c>
      <c r="K21" s="107">
        <f>IF(J21="Y", 1, 0)</f>
        <v>0</v>
      </c>
      <c r="L21" s="89"/>
      <c r="M21" s="89"/>
    </row>
    <row r="22" spans="1:14" ht="13.5" thickBot="1" x14ac:dyDescent="0.25">
      <c r="A22" s="87" t="s">
        <v>277</v>
      </c>
      <c r="F22" s="108"/>
      <c r="H22" s="109"/>
      <c r="J22" s="287"/>
      <c r="L22" s="89"/>
      <c r="M22" s="89"/>
    </row>
    <row r="23" spans="1:14" x14ac:dyDescent="0.2">
      <c r="A23" s="90" t="s">
        <v>278</v>
      </c>
      <c r="B23" s="276" t="s">
        <v>205</v>
      </c>
      <c r="C23" s="91">
        <f>IF(B23="Y", 1, 0)</f>
        <v>0</v>
      </c>
      <c r="D23" s="277" t="s">
        <v>205</v>
      </c>
      <c r="E23" s="91">
        <f>IF(D23="Y", 2, 0)</f>
        <v>0</v>
      </c>
      <c r="F23" s="92" t="s">
        <v>205</v>
      </c>
      <c r="G23" s="91">
        <f>IF(F23="Y", 1, 0)</f>
        <v>0</v>
      </c>
      <c r="H23" s="93" t="s">
        <v>251</v>
      </c>
      <c r="I23" s="91">
        <f>IF(H23="Y", 1, 0)</f>
        <v>1</v>
      </c>
      <c r="J23" s="278" t="s">
        <v>205</v>
      </c>
      <c r="K23" s="94">
        <f>IF(J23="Y", 1, 0)</f>
        <v>0</v>
      </c>
      <c r="L23" s="89"/>
      <c r="M23" s="89"/>
    </row>
    <row r="24" spans="1:14" x14ac:dyDescent="0.2">
      <c r="A24" s="100" t="s">
        <v>279</v>
      </c>
      <c r="B24" s="279" t="s">
        <v>205</v>
      </c>
      <c r="C24" s="96">
        <f>IF(B24="Y", 2, 0)</f>
        <v>0</v>
      </c>
      <c r="D24" s="280" t="s">
        <v>205</v>
      </c>
      <c r="E24" s="96">
        <f>IF(D24="Y", 2, 0)</f>
        <v>0</v>
      </c>
      <c r="F24" s="97" t="s">
        <v>205</v>
      </c>
      <c r="G24" s="96">
        <f>IF(F24="Y", -1, 0)</f>
        <v>0</v>
      </c>
      <c r="H24" s="98" t="s">
        <v>205</v>
      </c>
      <c r="I24" s="96">
        <f>IF(H24="Y", 1, 0)</f>
        <v>0</v>
      </c>
      <c r="J24" s="281" t="s">
        <v>205</v>
      </c>
      <c r="K24" s="99">
        <f>IF(J24="Y", -1, 0)</f>
        <v>0</v>
      </c>
      <c r="L24" s="89"/>
      <c r="M24" s="89"/>
    </row>
    <row r="25" spans="1:14" x14ac:dyDescent="0.2">
      <c r="A25" s="100" t="s">
        <v>280</v>
      </c>
      <c r="B25" s="279" t="s">
        <v>205</v>
      </c>
      <c r="C25" s="96">
        <f>IF(B25="Y", 1, 0)</f>
        <v>0</v>
      </c>
      <c r="D25" s="280" t="s">
        <v>205</v>
      </c>
      <c r="E25" s="96">
        <f>IF(D25="Y", 1, 0)</f>
        <v>0</v>
      </c>
      <c r="F25" s="97" t="s">
        <v>205</v>
      </c>
      <c r="G25" s="96">
        <f>IF(F25="Y", 1, 0)</f>
        <v>0</v>
      </c>
      <c r="H25" s="98" t="s">
        <v>205</v>
      </c>
      <c r="I25" s="96">
        <f>IF(H25="Y", 1, 0)</f>
        <v>0</v>
      </c>
      <c r="J25" s="281" t="s">
        <v>205</v>
      </c>
      <c r="K25" s="99">
        <f>IF(J25="Y", 1, 0)</f>
        <v>0</v>
      </c>
      <c r="L25" s="89"/>
      <c r="M25" s="89"/>
    </row>
    <row r="26" spans="1:14" x14ac:dyDescent="0.2">
      <c r="A26" s="100" t="s">
        <v>281</v>
      </c>
      <c r="B26" s="279" t="s">
        <v>205</v>
      </c>
      <c r="C26" s="96">
        <f>IF(B26="Y", 1, 0)</f>
        <v>0</v>
      </c>
      <c r="D26" s="280" t="s">
        <v>205</v>
      </c>
      <c r="E26" s="96">
        <f>IF(D26="Y", 1, 0)</f>
        <v>0</v>
      </c>
      <c r="F26" s="97" t="s">
        <v>205</v>
      </c>
      <c r="G26" s="96">
        <f>IF(F26="Y", 1, 0)</f>
        <v>0</v>
      </c>
      <c r="H26" s="98" t="s">
        <v>205</v>
      </c>
      <c r="I26" s="96">
        <f>IF(H26="Y", 1, 0)</f>
        <v>0</v>
      </c>
      <c r="J26" s="281" t="s">
        <v>205</v>
      </c>
      <c r="K26" s="99">
        <f>IF(J26="Y", -1, 0)</f>
        <v>0</v>
      </c>
      <c r="L26" s="89"/>
      <c r="M26" s="89"/>
    </row>
    <row r="27" spans="1:14" x14ac:dyDescent="0.2">
      <c r="A27" s="100" t="s">
        <v>282</v>
      </c>
      <c r="B27" s="279" t="s">
        <v>205</v>
      </c>
      <c r="C27" s="96">
        <f>IF(B27="Y", 1, 0)</f>
        <v>0</v>
      </c>
      <c r="D27" s="280" t="s">
        <v>205</v>
      </c>
      <c r="E27" s="96">
        <f>IF(D27="Y", 1, 0)</f>
        <v>0</v>
      </c>
      <c r="F27" s="97" t="s">
        <v>205</v>
      </c>
      <c r="G27" s="96">
        <f>IF(F27="Y", -1, 0)</f>
        <v>0</v>
      </c>
      <c r="H27" s="98" t="s">
        <v>205</v>
      </c>
      <c r="I27" s="96">
        <f>IF(H27="Y", -1, 0)</f>
        <v>0</v>
      </c>
      <c r="J27" s="281" t="s">
        <v>205</v>
      </c>
      <c r="K27" s="99">
        <f>IF(J27="Y", -1, 0)</f>
        <v>0</v>
      </c>
      <c r="L27" s="89"/>
      <c r="M27" s="89"/>
    </row>
    <row r="28" spans="1:14" x14ac:dyDescent="0.2">
      <c r="A28" s="100" t="s">
        <v>283</v>
      </c>
      <c r="B28" s="279" t="s">
        <v>205</v>
      </c>
      <c r="C28" s="96">
        <f>IF(B28="Y", 1, 0)</f>
        <v>0</v>
      </c>
      <c r="D28" s="280" t="s">
        <v>205</v>
      </c>
      <c r="E28" s="96">
        <f>IF(D28="Y", 1, 0)</f>
        <v>0</v>
      </c>
      <c r="F28" s="97" t="s">
        <v>205</v>
      </c>
      <c r="G28" s="96">
        <f>IF(F28="Y", 1, 0)</f>
        <v>0</v>
      </c>
      <c r="H28" s="98" t="s">
        <v>205</v>
      </c>
      <c r="I28" s="96">
        <f>IF(H28="Y", 1, 0)</f>
        <v>0</v>
      </c>
      <c r="J28" s="281" t="s">
        <v>205</v>
      </c>
      <c r="K28" s="99">
        <f>IF(J28="Y", 1, 0)</f>
        <v>0</v>
      </c>
      <c r="L28" s="89"/>
      <c r="M28" s="89"/>
    </row>
    <row r="29" spans="1:14" x14ac:dyDescent="0.2">
      <c r="A29" s="100" t="s">
        <v>284</v>
      </c>
      <c r="B29" s="279" t="s">
        <v>205</v>
      </c>
      <c r="C29" s="96">
        <f>IF(B29="Y", 2, 0)</f>
        <v>0</v>
      </c>
      <c r="D29" s="280" t="s">
        <v>205</v>
      </c>
      <c r="E29" s="96">
        <f>IF(D29="Y", 2, 0)</f>
        <v>0</v>
      </c>
      <c r="F29" s="97" t="s">
        <v>205</v>
      </c>
      <c r="G29" s="96">
        <f>IF(F29="Y", 2, 0)</f>
        <v>0</v>
      </c>
      <c r="H29" s="98" t="s">
        <v>205</v>
      </c>
      <c r="I29" s="96">
        <f>IF(H29="Y", 2, 0)</f>
        <v>0</v>
      </c>
      <c r="J29" s="281" t="s">
        <v>205</v>
      </c>
      <c r="K29" s="99">
        <f>IF(J29="Y", 2, 0)</f>
        <v>0</v>
      </c>
      <c r="L29" s="89"/>
      <c r="M29" s="89"/>
    </row>
    <row r="30" spans="1:14" x14ac:dyDescent="0.2">
      <c r="A30" s="100" t="s">
        <v>285</v>
      </c>
      <c r="B30" s="279" t="s">
        <v>205</v>
      </c>
      <c r="C30" s="96">
        <f>IF(B30="Y", 2, 0)</f>
        <v>0</v>
      </c>
      <c r="D30" s="280" t="s">
        <v>205</v>
      </c>
      <c r="E30" s="96">
        <f>IF(D30="Y", 2, 0)</f>
        <v>0</v>
      </c>
      <c r="F30" s="97" t="s">
        <v>205</v>
      </c>
      <c r="G30" s="96">
        <f>IF(F30="Y", 1, 0)</f>
        <v>0</v>
      </c>
      <c r="H30" s="98" t="s">
        <v>205</v>
      </c>
      <c r="I30" s="96">
        <f>IF(H30="Y", 1, 0)</f>
        <v>0</v>
      </c>
      <c r="J30" s="281" t="s">
        <v>205</v>
      </c>
      <c r="K30" s="99">
        <f>IF(J30="Y", 2, 0)</f>
        <v>0</v>
      </c>
      <c r="L30" s="89"/>
      <c r="M30" s="89"/>
    </row>
    <row r="31" spans="1:14" x14ac:dyDescent="0.2">
      <c r="A31" s="100" t="s">
        <v>286</v>
      </c>
      <c r="B31" s="279" t="s">
        <v>205</v>
      </c>
      <c r="C31" s="96">
        <f>IF(B31="Y", 1, 0)</f>
        <v>0</v>
      </c>
      <c r="D31" s="280" t="s">
        <v>205</v>
      </c>
      <c r="E31" s="96">
        <f>IF(D31="Y", 2, 0)</f>
        <v>0</v>
      </c>
      <c r="F31" s="97" t="s">
        <v>205</v>
      </c>
      <c r="G31" s="96">
        <f>IF(F31="Y", 2, 0)</f>
        <v>0</v>
      </c>
      <c r="H31" s="98" t="s">
        <v>251</v>
      </c>
      <c r="I31" s="96">
        <f>IF(H31="Y", 2, 0)</f>
        <v>2</v>
      </c>
      <c r="J31" s="281" t="s">
        <v>205</v>
      </c>
      <c r="K31" s="99">
        <f>IF(J31="Y", 1, 0)</f>
        <v>0</v>
      </c>
      <c r="L31" s="89"/>
      <c r="M31" s="89"/>
    </row>
    <row r="32" spans="1:14" ht="13.5" thickBot="1" x14ac:dyDescent="0.25">
      <c r="A32" s="110" t="s">
        <v>287</v>
      </c>
      <c r="B32" s="282" t="s">
        <v>205</v>
      </c>
      <c r="C32" s="104">
        <f>IF(B32="Y", -1, 0)</f>
        <v>0</v>
      </c>
      <c r="D32" s="283" t="s">
        <v>205</v>
      </c>
      <c r="E32" s="104">
        <f>IF(D32="Y", -1, 0)</f>
        <v>0</v>
      </c>
      <c r="F32" s="105" t="s">
        <v>205</v>
      </c>
      <c r="G32" s="104">
        <f>IF(F32="Y", 1, 0)</f>
        <v>0</v>
      </c>
      <c r="H32" s="106" t="s">
        <v>205</v>
      </c>
      <c r="I32" s="104">
        <f>IF(H32="Y", 1, 0)</f>
        <v>0</v>
      </c>
      <c r="J32" s="284" t="s">
        <v>205</v>
      </c>
      <c r="K32" s="107">
        <f>IF(J32="Y", 1, 0)</f>
        <v>0</v>
      </c>
      <c r="L32" s="89"/>
      <c r="M32" s="89"/>
    </row>
    <row r="33" spans="1:14" ht="13.5" thickBot="1" x14ac:dyDescent="0.25">
      <c r="A33" s="87" t="s">
        <v>288</v>
      </c>
      <c r="B33" s="288"/>
      <c r="D33" s="289"/>
      <c r="F33" s="111"/>
      <c r="H33" s="112"/>
      <c r="J33" s="290"/>
      <c r="L33" s="89"/>
      <c r="M33" s="89"/>
    </row>
    <row r="34" spans="1:14" x14ac:dyDescent="0.2">
      <c r="A34" s="113" t="s">
        <v>289</v>
      </c>
      <c r="B34" s="276"/>
      <c r="C34" s="91"/>
      <c r="D34" s="277"/>
      <c r="E34" s="91"/>
      <c r="F34" s="92"/>
      <c r="G34" s="91"/>
      <c r="H34" s="93"/>
      <c r="I34" s="91"/>
      <c r="J34" s="278"/>
      <c r="K34" s="94"/>
      <c r="L34" s="89"/>
      <c r="M34" s="89"/>
    </row>
    <row r="35" spans="1:14" x14ac:dyDescent="0.2">
      <c r="A35" s="101" t="s">
        <v>290</v>
      </c>
      <c r="B35" s="279" t="s">
        <v>205</v>
      </c>
      <c r="C35" s="96">
        <f>IF(B35="Y", 1, 0)</f>
        <v>0</v>
      </c>
      <c r="D35" s="280" t="s">
        <v>205</v>
      </c>
      <c r="E35" s="96">
        <f>IF(D35="Y", 1, 0)</f>
        <v>0</v>
      </c>
      <c r="F35" s="97" t="s">
        <v>205</v>
      </c>
      <c r="G35" s="96">
        <f>IF(F35="Y", 1, 0)</f>
        <v>0</v>
      </c>
      <c r="H35" s="98" t="s">
        <v>251</v>
      </c>
      <c r="I35" s="96">
        <f>IF(H35="Y", 1, 0)</f>
        <v>1</v>
      </c>
      <c r="J35" s="281" t="s">
        <v>205</v>
      </c>
      <c r="K35" s="99">
        <f>IF(J35="Y", -1, 0)</f>
        <v>0</v>
      </c>
      <c r="L35" s="89"/>
      <c r="M35" s="89"/>
      <c r="N35" s="60" t="s">
        <v>465</v>
      </c>
    </row>
    <row r="36" spans="1:14" x14ac:dyDescent="0.2">
      <c r="A36" s="101" t="s">
        <v>291</v>
      </c>
      <c r="B36" s="279" t="s">
        <v>205</v>
      </c>
      <c r="C36" s="96">
        <f>IF(B36="Y", 2, 0)</f>
        <v>0</v>
      </c>
      <c r="D36" s="280" t="s">
        <v>205</v>
      </c>
      <c r="E36" s="96">
        <f>IF(D36="Y", 2, 0)</f>
        <v>0</v>
      </c>
      <c r="F36" s="97" t="s">
        <v>205</v>
      </c>
      <c r="G36" s="96">
        <f>IF(F36="Y", 2, 0)</f>
        <v>0</v>
      </c>
      <c r="H36" s="98" t="s">
        <v>205</v>
      </c>
      <c r="I36" s="96">
        <f>IF(H36="Y", 2, 0)</f>
        <v>0</v>
      </c>
      <c r="J36" s="281" t="s">
        <v>205</v>
      </c>
      <c r="K36" s="99">
        <f>IF(J36="Y", -1, 0)</f>
        <v>0</v>
      </c>
      <c r="L36" s="89"/>
      <c r="M36" s="89"/>
    </row>
    <row r="37" spans="1:14" x14ac:dyDescent="0.2">
      <c r="A37" s="101" t="s">
        <v>292</v>
      </c>
      <c r="B37" s="279" t="s">
        <v>205</v>
      </c>
      <c r="C37" s="96">
        <f>IF(B37="Y", 1, 0)</f>
        <v>0</v>
      </c>
      <c r="D37" s="280" t="s">
        <v>205</v>
      </c>
      <c r="E37" s="96">
        <f>IF(D37="Y", 1, 0)</f>
        <v>0</v>
      </c>
      <c r="F37" s="97" t="s">
        <v>205</v>
      </c>
      <c r="G37" s="96">
        <f>IF(F37="Y", 2, 0)</f>
        <v>0</v>
      </c>
      <c r="H37" s="98" t="s">
        <v>205</v>
      </c>
      <c r="I37" s="96">
        <f>IF(H37="Y", 2, 0)</f>
        <v>0</v>
      </c>
      <c r="J37" s="281" t="s">
        <v>205</v>
      </c>
      <c r="K37" s="99">
        <f>IF(J37="Y", 2, 0)</f>
        <v>0</v>
      </c>
      <c r="L37" s="89"/>
      <c r="M37" s="89"/>
    </row>
    <row r="38" spans="1:14" x14ac:dyDescent="0.2">
      <c r="A38" s="101" t="s">
        <v>293</v>
      </c>
      <c r="B38" s="279" t="s">
        <v>205</v>
      </c>
      <c r="C38" s="96">
        <f>IF(B38="Y", 1, 0)</f>
        <v>0</v>
      </c>
      <c r="D38" s="280" t="s">
        <v>205</v>
      </c>
      <c r="E38" s="96">
        <f>IF(D38="Y", 1, 0)</f>
        <v>0</v>
      </c>
      <c r="F38" s="97" t="s">
        <v>205</v>
      </c>
      <c r="G38" s="96">
        <f>IF(F38="Y", 1, 0)</f>
        <v>0</v>
      </c>
      <c r="H38" s="98" t="s">
        <v>205</v>
      </c>
      <c r="I38" s="96">
        <f>IF(H38="Y", 1, 0)</f>
        <v>0</v>
      </c>
      <c r="J38" s="281" t="s">
        <v>205</v>
      </c>
      <c r="K38" s="99">
        <f>IF(J38="Y", 2, 0)</f>
        <v>0</v>
      </c>
      <c r="L38" s="89"/>
      <c r="M38" s="89"/>
    </row>
    <row r="39" spans="1:14" ht="13.5" thickBot="1" x14ac:dyDescent="0.25">
      <c r="A39" s="114" t="s">
        <v>294</v>
      </c>
      <c r="B39" s="291" t="s">
        <v>205</v>
      </c>
      <c r="C39" s="115">
        <f>IF(B39="Y", -1, 0)</f>
        <v>0</v>
      </c>
      <c r="D39" s="292" t="s">
        <v>205</v>
      </c>
      <c r="E39" s="115">
        <f>IF(D39="Y", -1, 0)</f>
        <v>0</v>
      </c>
      <c r="F39" s="116" t="s">
        <v>205</v>
      </c>
      <c r="G39" s="115">
        <f>IF(F39="Y", -1, 0)</f>
        <v>0</v>
      </c>
      <c r="H39" s="117" t="s">
        <v>205</v>
      </c>
      <c r="I39" s="115">
        <f>IF(H39="Y", -1, 0)</f>
        <v>0</v>
      </c>
      <c r="J39" s="293" t="s">
        <v>205</v>
      </c>
      <c r="K39" s="294">
        <f>IF(J39="Y", 1, 0)</f>
        <v>0</v>
      </c>
      <c r="L39" s="89"/>
      <c r="M39" s="89"/>
    </row>
    <row r="40" spans="1:14" ht="13.5" thickTop="1" x14ac:dyDescent="0.2">
      <c r="A40" s="118" t="s">
        <v>295</v>
      </c>
      <c r="B40" s="295" t="s">
        <v>205</v>
      </c>
      <c r="C40" s="119">
        <f>IF(B40="Y", 1, 0)</f>
        <v>0</v>
      </c>
      <c r="D40" s="296" t="s">
        <v>205</v>
      </c>
      <c r="E40" s="119">
        <f>IF(D40="Y", 1, 0)</f>
        <v>0</v>
      </c>
      <c r="F40" s="120" t="s">
        <v>205</v>
      </c>
      <c r="G40" s="119">
        <f>IF(F40="Y", 1, 0)</f>
        <v>0</v>
      </c>
      <c r="H40" s="121" t="s">
        <v>205</v>
      </c>
      <c r="I40" s="119">
        <f>IF(H40="Y", 1, 0)</f>
        <v>0</v>
      </c>
      <c r="J40" s="297" t="s">
        <v>205</v>
      </c>
      <c r="K40" s="298">
        <f>IF(J40="Y", 2, 0)</f>
        <v>0</v>
      </c>
      <c r="L40" s="89"/>
      <c r="M40" s="89"/>
    </row>
    <row r="41" spans="1:14" ht="13.5" thickBot="1" x14ac:dyDescent="0.25">
      <c r="A41" s="122" t="s">
        <v>296</v>
      </c>
      <c r="B41" s="282" t="s">
        <v>205</v>
      </c>
      <c r="C41" s="104">
        <f>IF(B41="Y", -1, 0)</f>
        <v>0</v>
      </c>
      <c r="D41" s="283" t="s">
        <v>205</v>
      </c>
      <c r="E41" s="104">
        <f>IF(D41="Y", -1, 0)</f>
        <v>0</v>
      </c>
      <c r="F41" s="105" t="s">
        <v>205</v>
      </c>
      <c r="G41" s="104">
        <f>IF(F41="Y", 1, 0)</f>
        <v>0</v>
      </c>
      <c r="H41" s="106" t="s">
        <v>205</v>
      </c>
      <c r="I41" s="104">
        <f>IF(H41="Y", 1, 0)</f>
        <v>0</v>
      </c>
      <c r="J41" s="284" t="s">
        <v>205</v>
      </c>
      <c r="K41" s="107">
        <f>IF(J41="Y", 2, 0)</f>
        <v>0</v>
      </c>
      <c r="L41" s="89"/>
      <c r="M41" s="89"/>
    </row>
    <row r="42" spans="1:14" ht="13.5" thickBot="1" x14ac:dyDescent="0.25">
      <c r="A42" s="87" t="s">
        <v>297</v>
      </c>
      <c r="B42" s="285"/>
      <c r="D42" s="286"/>
      <c r="F42" s="108"/>
      <c r="H42" s="109"/>
      <c r="J42" s="287"/>
      <c r="L42" s="89"/>
      <c r="M42" s="89"/>
    </row>
    <row r="43" spans="1:14" x14ac:dyDescent="0.2">
      <c r="A43" s="113" t="s">
        <v>298</v>
      </c>
      <c r="B43" s="276" t="s">
        <v>205</v>
      </c>
      <c r="C43" s="91">
        <f>IF(B43="Y", 2, 0)</f>
        <v>0</v>
      </c>
      <c r="D43" s="277" t="s">
        <v>205</v>
      </c>
      <c r="E43" s="91">
        <f>IF(D43="Y", 1, 0)</f>
        <v>0</v>
      </c>
      <c r="F43" s="92" t="s">
        <v>205</v>
      </c>
      <c r="G43" s="91">
        <f>IF(F43="Y", 2, 0)</f>
        <v>0</v>
      </c>
      <c r="H43" s="93" t="s">
        <v>205</v>
      </c>
      <c r="I43" s="91">
        <f>IF(H43="Y", 1, 0)</f>
        <v>0</v>
      </c>
      <c r="J43" s="278" t="s">
        <v>205</v>
      </c>
      <c r="K43" s="94">
        <f>IF(J43="Y", 1, 0)</f>
        <v>0</v>
      </c>
      <c r="L43" s="89"/>
      <c r="M43" s="89"/>
    </row>
    <row r="44" spans="1:14" x14ac:dyDescent="0.2">
      <c r="A44" s="102" t="s">
        <v>299</v>
      </c>
      <c r="B44" s="279" t="s">
        <v>205</v>
      </c>
      <c r="C44" s="96">
        <f>IF(B44="Y", 2, 0)</f>
        <v>0</v>
      </c>
      <c r="D44" s="280" t="s">
        <v>205</v>
      </c>
      <c r="E44" s="96">
        <f>IF(D44="Y", 2, 0)</f>
        <v>0</v>
      </c>
      <c r="F44" s="97" t="s">
        <v>205</v>
      </c>
      <c r="G44" s="96">
        <f>IF(F44="Y", 2, 0)</f>
        <v>0</v>
      </c>
      <c r="H44" s="98" t="s">
        <v>205</v>
      </c>
      <c r="I44" s="96">
        <f>IF(H44="Y", 2, 0)</f>
        <v>0</v>
      </c>
      <c r="J44" s="281" t="s">
        <v>205</v>
      </c>
      <c r="K44" s="99">
        <f>IF(J44="Y", 2, 0)</f>
        <v>0</v>
      </c>
      <c r="L44" s="89"/>
      <c r="M44" s="89"/>
    </row>
    <row r="45" spans="1:14" x14ac:dyDescent="0.2">
      <c r="A45" s="102" t="s">
        <v>295</v>
      </c>
      <c r="B45" s="279" t="s">
        <v>205</v>
      </c>
      <c r="C45" s="96">
        <f>IF(B45="Y", 1, 0)</f>
        <v>0</v>
      </c>
      <c r="D45" s="280" t="s">
        <v>205</v>
      </c>
      <c r="E45" s="96">
        <f>IF(D45="Y", 1, 0)</f>
        <v>0</v>
      </c>
      <c r="F45" s="97" t="s">
        <v>205</v>
      </c>
      <c r="G45" s="96">
        <f>IF(F45="Y", 1, 0)</f>
        <v>0</v>
      </c>
      <c r="H45" s="98" t="s">
        <v>205</v>
      </c>
      <c r="I45" s="96">
        <f>IF(H45="Y", 1, 0)</f>
        <v>0</v>
      </c>
      <c r="J45" s="281" t="s">
        <v>205</v>
      </c>
      <c r="K45" s="99">
        <f>IF(J45="Y", 2, 0)</f>
        <v>0</v>
      </c>
      <c r="L45" s="89"/>
      <c r="M45" s="89"/>
    </row>
    <row r="46" spans="1:14" x14ac:dyDescent="0.2">
      <c r="A46" s="102" t="s">
        <v>300</v>
      </c>
      <c r="B46" s="279" t="s">
        <v>205</v>
      </c>
      <c r="C46" s="96">
        <f>IF(B46="Y", -1, 0)</f>
        <v>0</v>
      </c>
      <c r="D46" s="280" t="s">
        <v>205</v>
      </c>
      <c r="E46" s="96">
        <f>IF(D46="Y", -1, 0)</f>
        <v>0</v>
      </c>
      <c r="F46" s="97" t="s">
        <v>205</v>
      </c>
      <c r="G46" s="96">
        <f>IF(F46="Y", 1, 0)</f>
        <v>0</v>
      </c>
      <c r="H46" s="98" t="s">
        <v>205</v>
      </c>
      <c r="I46" s="96">
        <f>IF(H46="Y", 1, 0)</f>
        <v>0</v>
      </c>
      <c r="J46" s="281" t="s">
        <v>205</v>
      </c>
      <c r="K46" s="99">
        <f>IF(J46="Y", 2, 0)</f>
        <v>0</v>
      </c>
      <c r="L46" s="89"/>
      <c r="M46" s="89"/>
    </row>
    <row r="47" spans="1:14" x14ac:dyDescent="0.2">
      <c r="A47" s="102" t="s">
        <v>301</v>
      </c>
      <c r="B47" s="279" t="s">
        <v>205</v>
      </c>
      <c r="C47" s="96">
        <f>IF(B47="Y", 2, 0)</f>
        <v>0</v>
      </c>
      <c r="D47" s="280" t="s">
        <v>205</v>
      </c>
      <c r="E47" s="96">
        <f>IF(D47="Y", 2, 0)</f>
        <v>0</v>
      </c>
      <c r="F47" s="97" t="s">
        <v>205</v>
      </c>
      <c r="G47" s="96">
        <f>IF(F47="Y", 2, 0)</f>
        <v>0</v>
      </c>
      <c r="H47" s="98" t="s">
        <v>205</v>
      </c>
      <c r="I47" s="96">
        <f>IF(H47="Y", 2, 0)</f>
        <v>0</v>
      </c>
      <c r="J47" s="281" t="s">
        <v>205</v>
      </c>
      <c r="K47" s="99">
        <f>IF(J47="Y", -1, 0)</f>
        <v>0</v>
      </c>
      <c r="L47" s="89"/>
      <c r="M47" s="89"/>
    </row>
    <row r="48" spans="1:14" x14ac:dyDescent="0.2">
      <c r="A48" s="102" t="s">
        <v>302</v>
      </c>
      <c r="B48" s="279" t="s">
        <v>205</v>
      </c>
      <c r="C48" s="96">
        <f>IF(B48="Y", 1, 0)</f>
        <v>0</v>
      </c>
      <c r="D48" s="280" t="s">
        <v>205</v>
      </c>
      <c r="E48" s="96">
        <f>IF(D48="Y", -1, 0)</f>
        <v>0</v>
      </c>
      <c r="F48" s="97" t="s">
        <v>205</v>
      </c>
      <c r="G48" s="96">
        <f>IF(F48="Y", 1, 0)</f>
        <v>0</v>
      </c>
      <c r="H48" s="98" t="s">
        <v>205</v>
      </c>
      <c r="I48" s="96">
        <f>IF(H48="Y", -1, 0)</f>
        <v>0</v>
      </c>
      <c r="J48" s="281" t="s">
        <v>205</v>
      </c>
      <c r="K48" s="99">
        <f>IF(J48="Y", 1, 0)</f>
        <v>0</v>
      </c>
      <c r="L48" s="89"/>
      <c r="M48" s="89"/>
    </row>
    <row r="49" spans="1:14" x14ac:dyDescent="0.2">
      <c r="A49" s="102" t="s">
        <v>303</v>
      </c>
      <c r="B49" s="279" t="s">
        <v>205</v>
      </c>
      <c r="C49" s="96">
        <f>IF(B49="Y", 2, 0)</f>
        <v>0</v>
      </c>
      <c r="D49" s="280" t="s">
        <v>205</v>
      </c>
      <c r="E49" s="96">
        <f>IF(D49="Y", 2, 0)</f>
        <v>0</v>
      </c>
      <c r="F49" s="97" t="s">
        <v>205</v>
      </c>
      <c r="G49" s="96">
        <f>IF(F49="Y", 2, 0)</f>
        <v>0</v>
      </c>
      <c r="H49" s="98" t="s">
        <v>205</v>
      </c>
      <c r="I49" s="96">
        <f>IF(H49="Y", 2, 0)</f>
        <v>0</v>
      </c>
      <c r="J49" s="281" t="s">
        <v>205</v>
      </c>
      <c r="K49" s="99">
        <f>IF(J49="Y", -1, 0)</f>
        <v>0</v>
      </c>
      <c r="L49" s="89"/>
      <c r="M49" s="89"/>
    </row>
    <row r="50" spans="1:14" x14ac:dyDescent="0.2">
      <c r="A50" s="102" t="s">
        <v>304</v>
      </c>
      <c r="B50" s="279" t="s">
        <v>205</v>
      </c>
      <c r="C50" s="96">
        <f>IF(B50="Y", -1, 0)</f>
        <v>0</v>
      </c>
      <c r="D50" s="280" t="s">
        <v>205</v>
      </c>
      <c r="E50" s="96">
        <f>IF(D50="Y", -1, 0)</f>
        <v>0</v>
      </c>
      <c r="F50" s="97" t="s">
        <v>205</v>
      </c>
      <c r="G50" s="96">
        <f>IF(F50="Y", -1, 0)</f>
        <v>0</v>
      </c>
      <c r="H50" s="98" t="s">
        <v>205</v>
      </c>
      <c r="I50" s="96">
        <f>IF(H50="Y", -1, 0)</f>
        <v>0</v>
      </c>
      <c r="J50" s="281" t="s">
        <v>205</v>
      </c>
      <c r="K50" s="99">
        <f>IF(J50="Y", 1, 0)</f>
        <v>0</v>
      </c>
      <c r="L50" s="89"/>
      <c r="M50" s="89"/>
    </row>
    <row r="51" spans="1:14" ht="13.5" thickBot="1" x14ac:dyDescent="0.25">
      <c r="A51" s="122" t="s">
        <v>305</v>
      </c>
      <c r="B51" s="282" t="s">
        <v>205</v>
      </c>
      <c r="C51" s="104">
        <f>IF(B51="Y", 1, 0)</f>
        <v>0</v>
      </c>
      <c r="D51" s="283" t="s">
        <v>205</v>
      </c>
      <c r="E51" s="104">
        <f>IF(D51="Y", 2, 0)</f>
        <v>0</v>
      </c>
      <c r="F51" s="105" t="s">
        <v>205</v>
      </c>
      <c r="G51" s="104">
        <f>IF(F51="Y", 1, 0)</f>
        <v>0</v>
      </c>
      <c r="H51" s="106" t="s">
        <v>205</v>
      </c>
      <c r="I51" s="104">
        <f>IF(H51="Y", 2, 0)</f>
        <v>0</v>
      </c>
      <c r="J51" s="284" t="s">
        <v>205</v>
      </c>
      <c r="K51" s="107">
        <f>IF(J51="Y", 1, 0)</f>
        <v>0</v>
      </c>
      <c r="L51" s="89"/>
      <c r="M51" s="89"/>
    </row>
    <row r="52" spans="1:14" ht="13.5" thickBot="1" x14ac:dyDescent="0.25">
      <c r="A52" s="87" t="s">
        <v>306</v>
      </c>
      <c r="B52" s="285"/>
      <c r="D52" s="286"/>
      <c r="F52" s="108"/>
      <c r="H52" s="109"/>
      <c r="J52" s="287"/>
      <c r="L52" s="89"/>
      <c r="M52" s="89"/>
    </row>
    <row r="53" spans="1:14" x14ac:dyDescent="0.2">
      <c r="A53" s="113" t="s">
        <v>307</v>
      </c>
      <c r="B53" s="276" t="s">
        <v>205</v>
      </c>
      <c r="C53" s="91">
        <f>IF(B53="Y", 2, 0)</f>
        <v>0</v>
      </c>
      <c r="D53" s="277" t="s">
        <v>205</v>
      </c>
      <c r="E53" s="91">
        <f t="shared" ref="E53:E58" si="14">IF(D53="Y", 1, 0)</f>
        <v>0</v>
      </c>
      <c r="F53" s="92" t="s">
        <v>205</v>
      </c>
      <c r="G53" s="91">
        <f>IF(F53="Y", 2, 0)</f>
        <v>0</v>
      </c>
      <c r="H53" s="93" t="s">
        <v>205</v>
      </c>
      <c r="I53" s="91">
        <f>IF(H53="Y", 2, 0)</f>
        <v>0</v>
      </c>
      <c r="J53" s="278" t="s">
        <v>205</v>
      </c>
      <c r="K53" s="94">
        <f>IF(J53="Y", 1, 0)</f>
        <v>0</v>
      </c>
      <c r="L53" s="89"/>
      <c r="M53" s="89"/>
    </row>
    <row r="54" spans="1:14" x14ac:dyDescent="0.2">
      <c r="A54" s="102" t="s">
        <v>308</v>
      </c>
      <c r="B54" s="279" t="s">
        <v>205</v>
      </c>
      <c r="C54" s="96">
        <f>IF(B54="Y", 2, 0)</f>
        <v>0</v>
      </c>
      <c r="D54" s="280" t="s">
        <v>205</v>
      </c>
      <c r="E54" s="96">
        <f t="shared" si="14"/>
        <v>0</v>
      </c>
      <c r="F54" s="97" t="s">
        <v>205</v>
      </c>
      <c r="G54" s="96">
        <f>IF(F54="Y", 2, 0)</f>
        <v>0</v>
      </c>
      <c r="H54" s="98" t="s">
        <v>205</v>
      </c>
      <c r="I54" s="96">
        <f>IF(H54="Y", 1, 0)</f>
        <v>0</v>
      </c>
      <c r="J54" s="281" t="s">
        <v>205</v>
      </c>
      <c r="K54" s="99">
        <f>IF(J54="Y", 1, 0)</f>
        <v>0</v>
      </c>
      <c r="L54" s="89"/>
      <c r="M54" s="89"/>
    </row>
    <row r="55" spans="1:14" x14ac:dyDescent="0.2">
      <c r="A55" s="102" t="s">
        <v>309</v>
      </c>
      <c r="B55" s="279" t="s">
        <v>205</v>
      </c>
      <c r="C55" s="96">
        <f>IF(B55="Y", 2, 0)</f>
        <v>0</v>
      </c>
      <c r="D55" s="280" t="s">
        <v>205</v>
      </c>
      <c r="E55" s="96">
        <f t="shared" si="14"/>
        <v>0</v>
      </c>
      <c r="F55" s="97" t="s">
        <v>205</v>
      </c>
      <c r="G55" s="96">
        <f>IF(F55="Y", 2, 0)</f>
        <v>0</v>
      </c>
      <c r="H55" s="98" t="s">
        <v>205</v>
      </c>
      <c r="I55" s="96">
        <f>IF(H55="Y", 2, 0)</f>
        <v>0</v>
      </c>
      <c r="J55" s="281" t="s">
        <v>205</v>
      </c>
      <c r="K55" s="99">
        <f>IF(J55="Y", 2, 0)</f>
        <v>0</v>
      </c>
      <c r="L55" s="89"/>
      <c r="M55" s="89"/>
    </row>
    <row r="56" spans="1:14" x14ac:dyDescent="0.2">
      <c r="A56" s="102" t="s">
        <v>310</v>
      </c>
      <c r="B56" s="279" t="s">
        <v>205</v>
      </c>
      <c r="C56" s="96">
        <f>IF(B56="Y", 2, 0)</f>
        <v>0</v>
      </c>
      <c r="D56" s="280" t="s">
        <v>205</v>
      </c>
      <c r="E56" s="96">
        <f t="shared" si="14"/>
        <v>0</v>
      </c>
      <c r="F56" s="97" t="s">
        <v>205</v>
      </c>
      <c r="G56" s="96">
        <f>IF(F56="Y", 2, 0)</f>
        <v>0</v>
      </c>
      <c r="H56" s="98" t="s">
        <v>205</v>
      </c>
      <c r="I56" s="96">
        <f>IF(H56="Y", 1, 0)</f>
        <v>0</v>
      </c>
      <c r="J56" s="281" t="s">
        <v>205</v>
      </c>
      <c r="K56" s="99">
        <f>IF(J56="Y", -1, 0)</f>
        <v>0</v>
      </c>
      <c r="L56" s="89"/>
      <c r="M56" s="89"/>
    </row>
    <row r="57" spans="1:14" x14ac:dyDescent="0.2">
      <c r="A57" s="102" t="s">
        <v>311</v>
      </c>
      <c r="B57" s="279" t="s">
        <v>205</v>
      </c>
      <c r="C57" s="96">
        <f>IF(B57="Y", 2, 0)</f>
        <v>0</v>
      </c>
      <c r="D57" s="280" t="s">
        <v>205</v>
      </c>
      <c r="E57" s="96">
        <f t="shared" si="14"/>
        <v>0</v>
      </c>
      <c r="F57" s="97" t="s">
        <v>205</v>
      </c>
      <c r="G57" s="96">
        <f>IF(F57="Y", 2, 0)</f>
        <v>0</v>
      </c>
      <c r="H57" s="98" t="s">
        <v>205</v>
      </c>
      <c r="I57" s="96">
        <f>IF(H57="Y", 1, 0)</f>
        <v>0</v>
      </c>
      <c r="J57" s="281" t="s">
        <v>205</v>
      </c>
      <c r="K57" s="99">
        <f>IF(J57="Y", 1, 0)</f>
        <v>0</v>
      </c>
      <c r="L57" s="89"/>
      <c r="M57" s="89"/>
    </row>
    <row r="58" spans="1:14" x14ac:dyDescent="0.2">
      <c r="A58" s="102" t="s">
        <v>312</v>
      </c>
      <c r="B58" s="279" t="s">
        <v>205</v>
      </c>
      <c r="C58" s="96">
        <f>IF(B58="Y", 1, 0)</f>
        <v>0</v>
      </c>
      <c r="D58" s="280" t="s">
        <v>205</v>
      </c>
      <c r="E58" s="96">
        <f t="shared" si="14"/>
        <v>0</v>
      </c>
      <c r="F58" s="97" t="s">
        <v>205</v>
      </c>
      <c r="G58" s="96">
        <f>IF(F58="Y", 1, 0)</f>
        <v>0</v>
      </c>
      <c r="H58" s="98" t="s">
        <v>205</v>
      </c>
      <c r="I58" s="96">
        <f>IF(H58="Y", 1, 0)</f>
        <v>0</v>
      </c>
      <c r="J58" s="281" t="s">
        <v>205</v>
      </c>
      <c r="K58" s="99">
        <f>IF(J58="Y", 2, 0)</f>
        <v>0</v>
      </c>
      <c r="L58" s="89"/>
      <c r="M58" s="89"/>
    </row>
    <row r="59" spans="1:14" ht="13.5" thickBot="1" x14ac:dyDescent="0.25">
      <c r="A59" s="122" t="s">
        <v>313</v>
      </c>
      <c r="B59" s="282" t="s">
        <v>205</v>
      </c>
      <c r="C59" s="104">
        <f>IF(B59="Y", -1, 0)</f>
        <v>0</v>
      </c>
      <c r="D59" s="283" t="s">
        <v>205</v>
      </c>
      <c r="E59" s="104">
        <f>IF(D59="Y", -1, 0)</f>
        <v>0</v>
      </c>
      <c r="F59" s="105" t="s">
        <v>205</v>
      </c>
      <c r="G59" s="104">
        <f>IF(F59="Y", -1, 0)</f>
        <v>0</v>
      </c>
      <c r="H59" s="106" t="s">
        <v>205</v>
      </c>
      <c r="I59" s="104">
        <f>IF(H59="Y", -1, 0)</f>
        <v>0</v>
      </c>
      <c r="J59" s="284" t="s">
        <v>205</v>
      </c>
      <c r="K59" s="107">
        <f>IF(J59="Y", 1, 0)</f>
        <v>0</v>
      </c>
      <c r="L59" s="89"/>
      <c r="M59" s="89"/>
    </row>
    <row r="60" spans="1:14" ht="13.5" thickBot="1" x14ac:dyDescent="0.25">
      <c r="A60" s="87" t="s">
        <v>314</v>
      </c>
      <c r="B60" s="285"/>
      <c r="D60" s="286"/>
      <c r="F60" s="108"/>
      <c r="H60" s="109"/>
      <c r="J60" s="287"/>
      <c r="L60" s="89"/>
      <c r="M60" s="89"/>
    </row>
    <row r="61" spans="1:14" x14ac:dyDescent="0.2">
      <c r="A61" s="123" t="s">
        <v>315</v>
      </c>
      <c r="B61" s="276" t="s">
        <v>205</v>
      </c>
      <c r="C61" s="91">
        <f>IF(B61="Y", 2, 0)</f>
        <v>0</v>
      </c>
      <c r="D61" s="277" t="s">
        <v>205</v>
      </c>
      <c r="E61" s="91">
        <f>IF(D61="Y", 1, 0)</f>
        <v>0</v>
      </c>
      <c r="F61" s="92" t="s">
        <v>205</v>
      </c>
      <c r="G61" s="91">
        <f>IF(F61="Y", 2, 0)</f>
        <v>0</v>
      </c>
      <c r="H61" s="93" t="s">
        <v>205</v>
      </c>
      <c r="I61" s="91">
        <f>IF(H61="Y", 1, 0)</f>
        <v>0</v>
      </c>
      <c r="J61" s="278" t="s">
        <v>205</v>
      </c>
      <c r="K61" s="94">
        <f>IF(J61="Y", 1, 0)</f>
        <v>0</v>
      </c>
      <c r="L61" s="89"/>
      <c r="M61" s="89"/>
    </row>
    <row r="62" spans="1:14" x14ac:dyDescent="0.2">
      <c r="A62" s="102" t="s">
        <v>276</v>
      </c>
      <c r="B62" s="279" t="s">
        <v>205</v>
      </c>
      <c r="C62" s="96">
        <f>IF(B62="Y", 2, 0)</f>
        <v>0</v>
      </c>
      <c r="D62" s="280" t="s">
        <v>205</v>
      </c>
      <c r="E62" s="96">
        <f>IF(D62="Y", 2, 0)</f>
        <v>0</v>
      </c>
      <c r="F62" s="97" t="s">
        <v>205</v>
      </c>
      <c r="G62" s="96">
        <f>IF(F62="Y", 2, 0)</f>
        <v>0</v>
      </c>
      <c r="H62" s="98" t="s">
        <v>251</v>
      </c>
      <c r="I62" s="96">
        <f>IF(H62="Y", 2, 0)</f>
        <v>2</v>
      </c>
      <c r="J62" s="281" t="s">
        <v>205</v>
      </c>
      <c r="K62" s="99">
        <f>IF(J62="Y", 1, 0)</f>
        <v>0</v>
      </c>
      <c r="L62" s="89"/>
      <c r="M62" s="89"/>
    </row>
    <row r="63" spans="1:14" x14ac:dyDescent="0.2">
      <c r="A63" s="102" t="s">
        <v>316</v>
      </c>
      <c r="B63" s="279" t="s">
        <v>205</v>
      </c>
      <c r="C63" s="96">
        <f>IF(B63="Y", 1, 0)</f>
        <v>0</v>
      </c>
      <c r="D63" s="280" t="s">
        <v>205</v>
      </c>
      <c r="E63" s="96">
        <f>IF(D63="Y", 1, 0)</f>
        <v>0</v>
      </c>
      <c r="F63" s="97" t="s">
        <v>205</v>
      </c>
      <c r="G63" s="96">
        <f>IF(F63="Y", 1, 0)</f>
        <v>0</v>
      </c>
      <c r="H63" s="98" t="s">
        <v>205</v>
      </c>
      <c r="I63" s="96">
        <f>IF(H63="Y", 1, 0)</f>
        <v>0</v>
      </c>
      <c r="J63" s="281" t="s">
        <v>205</v>
      </c>
      <c r="K63" s="99">
        <f>IF(J63="Y", 1, 0)</f>
        <v>0</v>
      </c>
      <c r="L63" s="89"/>
      <c r="M63" s="89"/>
    </row>
    <row r="64" spans="1:14" x14ac:dyDescent="0.2">
      <c r="A64" s="102" t="s">
        <v>317</v>
      </c>
      <c r="B64" s="279" t="s">
        <v>205</v>
      </c>
      <c r="C64" s="96">
        <f>IF(B64="Y", 2, 0)</f>
        <v>0</v>
      </c>
      <c r="D64" s="280" t="s">
        <v>205</v>
      </c>
      <c r="E64" s="96">
        <f>IF(D64="Y", 2, 0)</f>
        <v>0</v>
      </c>
      <c r="F64" s="97" t="s">
        <v>205</v>
      </c>
      <c r="G64" s="96">
        <f>IF(F64="Y", 2, 0)</f>
        <v>0</v>
      </c>
      <c r="H64" s="98" t="s">
        <v>251</v>
      </c>
      <c r="I64" s="96">
        <f>IF(H64="Y", 2, 0)</f>
        <v>2</v>
      </c>
      <c r="J64" s="281" t="s">
        <v>205</v>
      </c>
      <c r="K64" s="99">
        <f>IF(J64="Y", -1, 0)</f>
        <v>0</v>
      </c>
      <c r="L64" s="89"/>
      <c r="M64" s="89"/>
      <c r="N64" s="60" t="s">
        <v>466</v>
      </c>
    </row>
    <row r="65" spans="1:14" x14ac:dyDescent="0.2">
      <c r="A65" s="102" t="s">
        <v>305</v>
      </c>
      <c r="B65" s="279" t="s">
        <v>205</v>
      </c>
      <c r="C65" s="96">
        <f>IF(B65="Y", 1, 0)</f>
        <v>0</v>
      </c>
      <c r="D65" s="280" t="s">
        <v>205</v>
      </c>
      <c r="E65" s="96">
        <f>IF(D65="Y", 2, 0)</f>
        <v>0</v>
      </c>
      <c r="F65" s="97" t="s">
        <v>205</v>
      </c>
      <c r="G65" s="96">
        <f>IF(F65="Y", 1, 0)</f>
        <v>0</v>
      </c>
      <c r="H65" s="98" t="s">
        <v>205</v>
      </c>
      <c r="I65" s="96">
        <f>IF(H65="Y", 2, 0)</f>
        <v>0</v>
      </c>
      <c r="J65" s="281" t="s">
        <v>205</v>
      </c>
      <c r="K65" s="99">
        <f>IF(J65="Y", 1, 0)</f>
        <v>0</v>
      </c>
      <c r="L65" s="89"/>
      <c r="M65" s="89"/>
    </row>
    <row r="66" spans="1:14" x14ac:dyDescent="0.2">
      <c r="A66" s="102" t="s">
        <v>318</v>
      </c>
      <c r="B66" s="279" t="s">
        <v>205</v>
      </c>
      <c r="C66" s="96">
        <f>IF(B66="Y", 2, 0)</f>
        <v>0</v>
      </c>
      <c r="D66" s="280" t="s">
        <v>205</v>
      </c>
      <c r="E66" s="96">
        <f>IF(D66="Y", 1, 0)</f>
        <v>0</v>
      </c>
      <c r="F66" s="97" t="s">
        <v>205</v>
      </c>
      <c r="G66" s="96">
        <f>IF(F66="Y", 2, 0)</f>
        <v>0</v>
      </c>
      <c r="H66" s="98" t="s">
        <v>251</v>
      </c>
      <c r="I66" s="96">
        <f>IF(H66="Y", 1, 0)</f>
        <v>1</v>
      </c>
      <c r="J66" s="281" t="s">
        <v>205</v>
      </c>
      <c r="K66" s="99">
        <f>IF(J66="Y", 1, 0)</f>
        <v>0</v>
      </c>
      <c r="L66" s="89"/>
      <c r="M66" s="89"/>
    </row>
    <row r="67" spans="1:14" x14ac:dyDescent="0.2">
      <c r="A67" s="102" t="s">
        <v>319</v>
      </c>
      <c r="B67" s="279" t="s">
        <v>205</v>
      </c>
      <c r="C67" s="96">
        <f>IF(B67="Y", 2, 0)</f>
        <v>0</v>
      </c>
      <c r="D67" s="280" t="s">
        <v>205</v>
      </c>
      <c r="E67" s="96">
        <f>IF(D67="Y", 2, 0)</f>
        <v>0</v>
      </c>
      <c r="F67" s="97" t="s">
        <v>205</v>
      </c>
      <c r="G67" s="96">
        <f>IF(F67="Y", 2, 0)</f>
        <v>0</v>
      </c>
      <c r="H67" s="98" t="s">
        <v>251</v>
      </c>
      <c r="I67" s="96">
        <f>IF(H67="Y", 2, 0)</f>
        <v>2</v>
      </c>
      <c r="J67" s="281" t="s">
        <v>205</v>
      </c>
      <c r="K67" s="99">
        <f>IF(J67="Y", -1, 0)</f>
        <v>0</v>
      </c>
      <c r="L67" s="89"/>
      <c r="M67" s="89"/>
    </row>
    <row r="68" spans="1:14" x14ac:dyDescent="0.2">
      <c r="A68" s="102" t="s">
        <v>320</v>
      </c>
      <c r="B68" s="279" t="s">
        <v>205</v>
      </c>
      <c r="C68" s="96">
        <f>IF(B68="Y", 2, 0)</f>
        <v>0</v>
      </c>
      <c r="D68" s="280" t="s">
        <v>205</v>
      </c>
      <c r="E68" s="96">
        <f>IF(D68="Y", 2, 0)</f>
        <v>0</v>
      </c>
      <c r="F68" s="97" t="s">
        <v>205</v>
      </c>
      <c r="G68" s="96">
        <f>IF(F68="Y", 2, 0)</f>
        <v>0</v>
      </c>
      <c r="H68" s="98" t="s">
        <v>251</v>
      </c>
      <c r="I68" s="96">
        <f>IF(H68="Y", 2, 0)</f>
        <v>2</v>
      </c>
      <c r="J68" s="281" t="s">
        <v>205</v>
      </c>
      <c r="K68" s="99">
        <f>IF(J68="Y", 1, 0)</f>
        <v>0</v>
      </c>
      <c r="L68" s="89"/>
      <c r="M68" s="89"/>
    </row>
    <row r="69" spans="1:14" x14ac:dyDescent="0.2">
      <c r="A69" s="102" t="s">
        <v>321</v>
      </c>
      <c r="B69" s="279" t="s">
        <v>205</v>
      </c>
      <c r="C69" s="96">
        <f>IF(B69="Y", 2, 0)</f>
        <v>0</v>
      </c>
      <c r="D69" s="280" t="s">
        <v>205</v>
      </c>
      <c r="E69" s="96">
        <f>IF(D69="Y", 2, 0)</f>
        <v>0</v>
      </c>
      <c r="F69" s="97" t="s">
        <v>205</v>
      </c>
      <c r="G69" s="96">
        <f>IF(F69="Y", 1, 0)</f>
        <v>0</v>
      </c>
      <c r="H69" s="98" t="s">
        <v>205</v>
      </c>
      <c r="I69" s="96">
        <f>IF(H69="Y", 1, 0)</f>
        <v>0</v>
      </c>
      <c r="J69" s="281" t="s">
        <v>205</v>
      </c>
      <c r="K69" s="99">
        <f>IF(J69="Y", 1, 0)</f>
        <v>0</v>
      </c>
      <c r="L69" s="89"/>
      <c r="M69" s="89"/>
    </row>
    <row r="70" spans="1:14" x14ac:dyDescent="0.2">
      <c r="A70" s="102" t="s">
        <v>322</v>
      </c>
      <c r="B70" s="279" t="s">
        <v>205</v>
      </c>
      <c r="C70" s="96">
        <f>IF(B70="Y", 2, 0)</f>
        <v>0</v>
      </c>
      <c r="D70" s="280" t="s">
        <v>205</v>
      </c>
      <c r="E70" s="96">
        <f>IF(D70="Y", 2, 0)</f>
        <v>0</v>
      </c>
      <c r="F70" s="97" t="s">
        <v>205</v>
      </c>
      <c r="G70" s="96">
        <f>IF(F70="Y", 2, 0)</f>
        <v>0</v>
      </c>
      <c r="H70" s="98" t="s">
        <v>251</v>
      </c>
      <c r="I70" s="96">
        <f>IF(H70="Y", 2, 0)</f>
        <v>2</v>
      </c>
      <c r="J70" s="281" t="s">
        <v>205</v>
      </c>
      <c r="K70" s="99">
        <f t="shared" ref="K70:K71" si="15">IF(J70="Y", 1, 0)</f>
        <v>0</v>
      </c>
      <c r="L70" s="89"/>
      <c r="M70" s="89"/>
    </row>
    <row r="71" spans="1:14" x14ac:dyDescent="0.2">
      <c r="A71" s="102" t="s">
        <v>323</v>
      </c>
      <c r="B71" s="279" t="s">
        <v>205</v>
      </c>
      <c r="C71" s="96">
        <f>IF(B71="Y", 1, 0)</f>
        <v>0</v>
      </c>
      <c r="D71" s="280" t="s">
        <v>205</v>
      </c>
      <c r="E71" s="96">
        <f>IF(D71="Y", 2, 0)</f>
        <v>0</v>
      </c>
      <c r="F71" s="97" t="s">
        <v>205</v>
      </c>
      <c r="G71" s="96">
        <f>IF(F71="Y", 1, 0)</f>
        <v>0</v>
      </c>
      <c r="H71" s="98" t="s">
        <v>205</v>
      </c>
      <c r="I71" s="96">
        <f>IF(H71="Y", 2, 0)</f>
        <v>0</v>
      </c>
      <c r="J71" s="281" t="s">
        <v>205</v>
      </c>
      <c r="K71" s="99">
        <f t="shared" si="15"/>
        <v>0</v>
      </c>
      <c r="L71" s="89"/>
      <c r="M71" s="89"/>
    </row>
    <row r="72" spans="1:14" x14ac:dyDescent="0.2">
      <c r="A72" s="102" t="s">
        <v>324</v>
      </c>
      <c r="B72" s="279" t="s">
        <v>205</v>
      </c>
      <c r="C72" s="96">
        <f>IF(B72="Y", -1, 0)</f>
        <v>0</v>
      </c>
      <c r="D72" s="280" t="s">
        <v>205</v>
      </c>
      <c r="E72" s="96">
        <f>IF(D72="Y", -1, 0)</f>
        <v>0</v>
      </c>
      <c r="F72" s="97" t="s">
        <v>205</v>
      </c>
      <c r="G72" s="96">
        <f>IF(F72="Y", -1, 0)</f>
        <v>0</v>
      </c>
      <c r="H72" s="98" t="s">
        <v>205</v>
      </c>
      <c r="I72" s="96">
        <f>IF(H72="Y", -1, 0)</f>
        <v>0</v>
      </c>
      <c r="J72" s="281" t="s">
        <v>205</v>
      </c>
      <c r="K72" s="99">
        <f>IF(J72="Y", -1, 0)</f>
        <v>0</v>
      </c>
      <c r="L72" s="89"/>
      <c r="M72" s="89"/>
      <c r="N72" s="88"/>
    </row>
    <row r="73" spans="1:14" x14ac:dyDescent="0.2">
      <c r="A73" s="102" t="s">
        <v>325</v>
      </c>
      <c r="B73" s="279" t="s">
        <v>205</v>
      </c>
      <c r="C73" s="96">
        <f>IF(B73="Y", -1, 0)</f>
        <v>0</v>
      </c>
      <c r="D73" s="280" t="s">
        <v>205</v>
      </c>
      <c r="E73" s="96">
        <f>IF(D73="Y", -1, 0)</f>
        <v>0</v>
      </c>
      <c r="F73" s="97" t="s">
        <v>205</v>
      </c>
      <c r="G73" s="96">
        <f>IF(F73="Y", -1, 0)</f>
        <v>0</v>
      </c>
      <c r="H73" s="98" t="s">
        <v>205</v>
      </c>
      <c r="I73" s="96">
        <f>IF(H73="Y", -1, 0)</f>
        <v>0</v>
      </c>
      <c r="J73" s="281" t="s">
        <v>205</v>
      </c>
      <c r="K73" s="99">
        <f>IF(J73="Y", -1, 0)</f>
        <v>0</v>
      </c>
      <c r="L73" s="89"/>
      <c r="M73" s="89"/>
      <c r="N73" s="88"/>
    </row>
    <row r="74" spans="1:14" ht="13.5" thickBot="1" x14ac:dyDescent="0.25">
      <c r="A74" s="122" t="s">
        <v>326</v>
      </c>
      <c r="B74" s="282" t="s">
        <v>205</v>
      </c>
      <c r="C74" s="104">
        <f>IF(B74="Y", -1, 0)</f>
        <v>0</v>
      </c>
      <c r="D74" s="283" t="s">
        <v>205</v>
      </c>
      <c r="E74" s="104">
        <f>IF(D74="Y", -1, 0)</f>
        <v>0</v>
      </c>
      <c r="F74" s="105" t="s">
        <v>205</v>
      </c>
      <c r="G74" s="104">
        <f>IF(F74="Y", -1, 0)</f>
        <v>0</v>
      </c>
      <c r="H74" s="106" t="s">
        <v>251</v>
      </c>
      <c r="I74" s="104">
        <f>IF(H74="Y", -1, 0)</f>
        <v>-1</v>
      </c>
      <c r="J74" s="284" t="s">
        <v>205</v>
      </c>
      <c r="K74" s="107">
        <f>IF(J74="Y", -1, 0)</f>
        <v>0</v>
      </c>
      <c r="L74" s="89"/>
      <c r="M74" s="89"/>
      <c r="N74" s="88"/>
    </row>
    <row r="75" spans="1:14" ht="13.5" thickBot="1" x14ac:dyDescent="0.25">
      <c r="A75" s="87" t="s">
        <v>327</v>
      </c>
      <c r="B75" s="285"/>
      <c r="D75" s="286"/>
      <c r="F75" s="108"/>
      <c r="H75" s="109"/>
      <c r="J75" s="287"/>
      <c r="L75" s="89"/>
      <c r="M75" s="89"/>
      <c r="N75" s="88"/>
    </row>
    <row r="76" spans="1:14" x14ac:dyDescent="0.2">
      <c r="A76" s="124" t="s">
        <v>328</v>
      </c>
      <c r="B76" s="276" t="s">
        <v>205</v>
      </c>
      <c r="C76" s="91">
        <f>IF(B76="Y", -1, 0)</f>
        <v>0</v>
      </c>
      <c r="D76" s="277" t="s">
        <v>205</v>
      </c>
      <c r="E76" s="91">
        <f>IF(D76="Y", 1, 0)</f>
        <v>0</v>
      </c>
      <c r="F76" s="92" t="s">
        <v>205</v>
      </c>
      <c r="G76" s="91">
        <f>IF(F76="Y", -1, 0)</f>
        <v>0</v>
      </c>
      <c r="H76" s="93" t="s">
        <v>205</v>
      </c>
      <c r="I76" s="91">
        <f>IF(H76="Y", 1, 0)</f>
        <v>0</v>
      </c>
      <c r="J76" s="278" t="s">
        <v>205</v>
      </c>
      <c r="K76" s="94">
        <f>IF(J76="Y", -1, 0)</f>
        <v>0</v>
      </c>
      <c r="L76" s="89"/>
      <c r="M76" s="89"/>
      <c r="N76" s="88"/>
    </row>
    <row r="77" spans="1:14" x14ac:dyDescent="0.2">
      <c r="A77" s="101" t="s">
        <v>329</v>
      </c>
      <c r="B77" s="279"/>
      <c r="C77" s="96">
        <f>IF(B77="Y", -1, 0)</f>
        <v>0</v>
      </c>
      <c r="D77" s="280"/>
      <c r="E77" s="96">
        <f>IF(D77="Y", -1, 0)</f>
        <v>0</v>
      </c>
      <c r="F77" s="97"/>
      <c r="G77" s="96">
        <f>IF(F77="Y", -1, 0)</f>
        <v>0</v>
      </c>
      <c r="H77" s="98"/>
      <c r="I77" s="96">
        <f>IF(H77="Y", -1, 0)</f>
        <v>0</v>
      </c>
      <c r="J77" s="281"/>
      <c r="K77" s="99">
        <f>IF(J77="Y", -1, 0)</f>
        <v>0</v>
      </c>
      <c r="L77" s="89"/>
      <c r="M77" s="89"/>
      <c r="N77" s="88"/>
    </row>
    <row r="78" spans="1:14" x14ac:dyDescent="0.2">
      <c r="A78" s="101" t="s">
        <v>330</v>
      </c>
      <c r="B78" s="279" t="s">
        <v>205</v>
      </c>
      <c r="C78" s="96">
        <f>IF(B78="Y", 1, 0)</f>
        <v>0</v>
      </c>
      <c r="D78" s="280" t="s">
        <v>205</v>
      </c>
      <c r="E78" s="96">
        <f>IF(D78="Y", 1, 0)</f>
        <v>0</v>
      </c>
      <c r="F78" s="97" t="s">
        <v>205</v>
      </c>
      <c r="G78" s="96">
        <f>IF(F78="Y", 1, 0)</f>
        <v>0</v>
      </c>
      <c r="H78" s="98" t="s">
        <v>205</v>
      </c>
      <c r="I78" s="96">
        <f>IF(H78="Y", 1, 0)</f>
        <v>0</v>
      </c>
      <c r="J78" s="281" t="s">
        <v>205</v>
      </c>
      <c r="K78" s="99">
        <f>IF(J78="Y", 1, 0)</f>
        <v>0</v>
      </c>
      <c r="L78" s="89"/>
      <c r="M78" s="89"/>
      <c r="N78" s="88"/>
    </row>
    <row r="79" spans="1:14" x14ac:dyDescent="0.2">
      <c r="A79" s="101" t="s">
        <v>331</v>
      </c>
      <c r="B79" s="279" t="s">
        <v>205</v>
      </c>
      <c r="C79" s="96">
        <f>IF(B79="Y", 2, 0)</f>
        <v>0</v>
      </c>
      <c r="D79" s="280" t="s">
        <v>205</v>
      </c>
      <c r="E79" s="96">
        <f>IF(D79="Y", 2, 0)</f>
        <v>0</v>
      </c>
      <c r="F79" s="97" t="s">
        <v>205</v>
      </c>
      <c r="G79" s="96">
        <f>IF(F79="Y", 2, 0)</f>
        <v>0</v>
      </c>
      <c r="H79" s="98" t="s">
        <v>205</v>
      </c>
      <c r="I79" s="96">
        <f>IF(H79="Y", 2, 0)</f>
        <v>0</v>
      </c>
      <c r="J79" s="281" t="s">
        <v>205</v>
      </c>
      <c r="K79" s="99">
        <f>IF(J79="Y", 2, 0)</f>
        <v>0</v>
      </c>
      <c r="L79" s="89"/>
      <c r="M79" s="89"/>
      <c r="N79" s="88"/>
    </row>
    <row r="80" spans="1:14" x14ac:dyDescent="0.2">
      <c r="A80" s="101" t="s">
        <v>332</v>
      </c>
      <c r="B80" s="279" t="s">
        <v>205</v>
      </c>
      <c r="C80" s="96">
        <f>IF(B80="Y", 1, 0)</f>
        <v>0</v>
      </c>
      <c r="D80" s="280" t="s">
        <v>205</v>
      </c>
      <c r="E80" s="96">
        <f>IF(D80="Y", 1, 0)</f>
        <v>0</v>
      </c>
      <c r="F80" s="97" t="s">
        <v>205</v>
      </c>
      <c r="G80" s="96">
        <f>IF(F80="Y", 1, 0)</f>
        <v>0</v>
      </c>
      <c r="H80" s="98" t="s">
        <v>205</v>
      </c>
      <c r="I80" s="96">
        <f>IF(H80="Y", 1, 0)</f>
        <v>0</v>
      </c>
      <c r="J80" s="281" t="s">
        <v>205</v>
      </c>
      <c r="K80" s="99">
        <f>IF(J80="Y", 1, 0)</f>
        <v>0</v>
      </c>
      <c r="L80" s="89"/>
      <c r="M80" s="89"/>
      <c r="N80" s="88"/>
    </row>
    <row r="81" spans="1:14" x14ac:dyDescent="0.2">
      <c r="A81" s="101" t="s">
        <v>333</v>
      </c>
      <c r="B81" s="279" t="s">
        <v>205</v>
      </c>
      <c r="C81" s="96">
        <f>IF(B81="Y", 1, 0)</f>
        <v>0</v>
      </c>
      <c r="D81" s="280" t="s">
        <v>205</v>
      </c>
      <c r="E81" s="96">
        <f>IF(D81="Y", 1, 0)</f>
        <v>0</v>
      </c>
      <c r="F81" s="97" t="s">
        <v>205</v>
      </c>
      <c r="G81" s="96">
        <f>IF(F81="Y", 1, 0)</f>
        <v>0</v>
      </c>
      <c r="H81" s="98" t="s">
        <v>205</v>
      </c>
      <c r="I81" s="96">
        <f>IF(H81="Y", 1, 0)</f>
        <v>0</v>
      </c>
      <c r="J81" s="281" t="s">
        <v>205</v>
      </c>
      <c r="K81" s="99">
        <f>IF(J81="Y", -1, 0)</f>
        <v>0</v>
      </c>
      <c r="L81" s="89"/>
      <c r="M81" s="89"/>
      <c r="N81" s="88"/>
    </row>
    <row r="82" spans="1:14" x14ac:dyDescent="0.2">
      <c r="A82" s="125" t="s">
        <v>334</v>
      </c>
      <c r="B82" s="279" t="s">
        <v>205</v>
      </c>
      <c r="C82" s="96">
        <f>IF(B82="Y", 1, 0)</f>
        <v>0</v>
      </c>
      <c r="D82" s="280" t="s">
        <v>205</v>
      </c>
      <c r="E82" s="96">
        <f>IF(D82="Y", 1, 0)</f>
        <v>0</v>
      </c>
      <c r="F82" s="97" t="s">
        <v>205</v>
      </c>
      <c r="G82" s="96">
        <f>IF(F82="Y", 1, 0)</f>
        <v>0</v>
      </c>
      <c r="H82" s="98" t="s">
        <v>205</v>
      </c>
      <c r="I82" s="96">
        <f>IF(H82="Y", 1, 0)</f>
        <v>0</v>
      </c>
      <c r="J82" s="281" t="s">
        <v>205</v>
      </c>
      <c r="K82" s="99">
        <f>IF(J82="Y", 2, 0)</f>
        <v>0</v>
      </c>
      <c r="L82" s="89"/>
      <c r="M82" s="89"/>
      <c r="N82" s="88"/>
    </row>
    <row r="83" spans="1:14" ht="13.5" thickBot="1" x14ac:dyDescent="0.25">
      <c r="A83" s="114" t="s">
        <v>335</v>
      </c>
      <c r="B83" s="291" t="s">
        <v>205</v>
      </c>
      <c r="C83" s="115">
        <f>IF(B83="Y", 1, 0)</f>
        <v>0</v>
      </c>
      <c r="D83" s="292" t="s">
        <v>205</v>
      </c>
      <c r="E83" s="115">
        <f>IF(D83="Y", 1, 0)</f>
        <v>0</v>
      </c>
      <c r="F83" s="116" t="s">
        <v>205</v>
      </c>
      <c r="G83" s="115">
        <f>IF(F83="Y", 1, 0)</f>
        <v>0</v>
      </c>
      <c r="H83" s="117" t="s">
        <v>251</v>
      </c>
      <c r="I83" s="115">
        <f>IF(H83="Y", 1, 0)</f>
        <v>1</v>
      </c>
      <c r="J83" s="293" t="s">
        <v>205</v>
      </c>
      <c r="K83" s="294">
        <f>IF(J83="Y", 2, 0)</f>
        <v>0</v>
      </c>
      <c r="L83" s="89"/>
      <c r="M83" s="89"/>
      <c r="N83" s="88"/>
    </row>
    <row r="84" spans="1:14" ht="14.25" thickTop="1" thickBot="1" x14ac:dyDescent="0.25">
      <c r="A84" s="126" t="s">
        <v>336</v>
      </c>
      <c r="B84" s="299" t="s">
        <v>205</v>
      </c>
      <c r="C84" s="127">
        <f>IF(B84="Y", 1, 0)</f>
        <v>0</v>
      </c>
      <c r="D84" s="300" t="s">
        <v>205</v>
      </c>
      <c r="E84" s="127">
        <f>IF(D84="Y", 1, 0)</f>
        <v>0</v>
      </c>
      <c r="F84" s="128" t="s">
        <v>205</v>
      </c>
      <c r="G84" s="127">
        <f>IF(F84="Y", 1, 0)</f>
        <v>0</v>
      </c>
      <c r="H84" s="129" t="s">
        <v>205</v>
      </c>
      <c r="I84" s="127">
        <f>IF(H84="Y", 1, 0)</f>
        <v>0</v>
      </c>
      <c r="J84" s="301" t="s">
        <v>205</v>
      </c>
      <c r="K84" s="302">
        <f>IF(J84="Y", 1, 0)</f>
        <v>0</v>
      </c>
      <c r="L84" s="89"/>
      <c r="M84" s="89"/>
      <c r="N84" s="88"/>
    </row>
    <row r="85" spans="1:14" ht="13.5" thickBot="1" x14ac:dyDescent="0.25">
      <c r="A85" s="87" t="s">
        <v>337</v>
      </c>
      <c r="B85" s="285"/>
      <c r="D85" s="286"/>
      <c r="F85" s="108"/>
      <c r="H85" s="109"/>
      <c r="J85" s="287"/>
      <c r="L85" s="89"/>
      <c r="M85" s="89"/>
      <c r="N85" s="88"/>
    </row>
    <row r="86" spans="1:14" x14ac:dyDescent="0.2">
      <c r="A86" s="90" t="s">
        <v>338</v>
      </c>
      <c r="B86" s="276"/>
      <c r="C86" s="91"/>
      <c r="D86" s="277"/>
      <c r="E86" s="91"/>
      <c r="F86" s="92"/>
      <c r="G86" s="91"/>
      <c r="H86" s="93"/>
      <c r="I86" s="91"/>
      <c r="J86" s="278"/>
      <c r="K86" s="94"/>
      <c r="L86" s="89"/>
      <c r="M86" s="89"/>
      <c r="N86" s="88"/>
    </row>
    <row r="87" spans="1:14" x14ac:dyDescent="0.2">
      <c r="A87" s="101" t="s">
        <v>339</v>
      </c>
      <c r="B87" s="279" t="s">
        <v>205</v>
      </c>
      <c r="C87" s="96">
        <f>IF(B87="Y", 2, 0)</f>
        <v>0</v>
      </c>
      <c r="D87" s="280" t="s">
        <v>205</v>
      </c>
      <c r="E87" s="96">
        <f>IF(D87="Y", 2, 0)</f>
        <v>0</v>
      </c>
      <c r="F87" s="97" t="s">
        <v>205</v>
      </c>
      <c r="G87" s="96">
        <f>IF(F87="Y", 2, 0)</f>
        <v>0</v>
      </c>
      <c r="H87" s="98" t="s">
        <v>205</v>
      </c>
      <c r="I87" s="96">
        <f>IF(H87="Y", 2, 0)</f>
        <v>0</v>
      </c>
      <c r="J87" s="281" t="s">
        <v>205</v>
      </c>
      <c r="K87" s="99">
        <f>IF(J87="Y", 2, 0)</f>
        <v>0</v>
      </c>
      <c r="L87" s="89"/>
      <c r="M87" s="89"/>
      <c r="N87" s="88"/>
    </row>
    <row r="88" spans="1:14" x14ac:dyDescent="0.2">
      <c r="A88" s="101" t="s">
        <v>340</v>
      </c>
      <c r="B88" s="279" t="s">
        <v>205</v>
      </c>
      <c r="C88" s="96">
        <f>IF(B88="Y", 1, 0)</f>
        <v>0</v>
      </c>
      <c r="D88" s="280" t="s">
        <v>205</v>
      </c>
      <c r="E88" s="96">
        <f>IF(D88="Y", 1, 0)</f>
        <v>0</v>
      </c>
      <c r="F88" s="97" t="s">
        <v>205</v>
      </c>
      <c r="G88" s="96">
        <f>IF(F88="Y", 1, 0)</f>
        <v>0</v>
      </c>
      <c r="H88" s="98" t="s">
        <v>205</v>
      </c>
      <c r="I88" s="96">
        <f>IF(H88="Y", 1, 0)</f>
        <v>0</v>
      </c>
      <c r="J88" s="281" t="s">
        <v>205</v>
      </c>
      <c r="K88" s="99">
        <f>IF(J88="Y", 1, 0)</f>
        <v>0</v>
      </c>
      <c r="L88" s="89"/>
      <c r="M88" s="89"/>
      <c r="N88" s="88"/>
    </row>
    <row r="89" spans="1:14" x14ac:dyDescent="0.2">
      <c r="A89" s="101" t="s">
        <v>341</v>
      </c>
      <c r="B89" s="279" t="s">
        <v>205</v>
      </c>
      <c r="C89" s="96">
        <f>IF(B89="Y", 1, 0)</f>
        <v>0</v>
      </c>
      <c r="D89" s="280" t="s">
        <v>205</v>
      </c>
      <c r="E89" s="96">
        <f>IF(D89="Y", 1, 0)</f>
        <v>0</v>
      </c>
      <c r="F89" s="97" t="s">
        <v>205</v>
      </c>
      <c r="G89" s="96">
        <f>IF(F89="Y", 1, 0)</f>
        <v>0</v>
      </c>
      <c r="H89" s="98" t="s">
        <v>205</v>
      </c>
      <c r="I89" s="96">
        <f>IF(H89="Y", 1, 0)</f>
        <v>0</v>
      </c>
      <c r="J89" s="281" t="s">
        <v>205</v>
      </c>
      <c r="K89" s="99">
        <f>IF(J89="Y", 1, 0)</f>
        <v>0</v>
      </c>
      <c r="L89" s="89"/>
      <c r="M89" s="89"/>
      <c r="N89" s="88"/>
    </row>
    <row r="90" spans="1:14" x14ac:dyDescent="0.2">
      <c r="A90" s="101" t="s">
        <v>342</v>
      </c>
      <c r="B90" s="279" t="s">
        <v>205</v>
      </c>
      <c r="C90" s="96">
        <f>IF(B90="Y", 2, 0)</f>
        <v>0</v>
      </c>
      <c r="D90" s="280" t="s">
        <v>205</v>
      </c>
      <c r="E90" s="96">
        <f>IF(D90="Y", 2, 0)</f>
        <v>0</v>
      </c>
      <c r="F90" s="97" t="s">
        <v>205</v>
      </c>
      <c r="G90" s="96">
        <f>IF(F90="Y", 2, 0)</f>
        <v>0</v>
      </c>
      <c r="H90" s="98" t="s">
        <v>205</v>
      </c>
      <c r="I90" s="96">
        <f>IF(H90="Y", 2, 0)</f>
        <v>0</v>
      </c>
      <c r="J90" s="281" t="s">
        <v>205</v>
      </c>
      <c r="K90" s="99">
        <f>IF(J90="Y", 2, 0)</f>
        <v>0</v>
      </c>
      <c r="L90" s="89"/>
      <c r="M90" s="89"/>
      <c r="N90" s="88"/>
    </row>
    <row r="91" spans="1:14" ht="13.5" thickBot="1" x14ac:dyDescent="0.25">
      <c r="A91" s="114" t="s">
        <v>343</v>
      </c>
      <c r="B91" s="291" t="s">
        <v>205</v>
      </c>
      <c r="C91" s="115">
        <f>IF(B91="Y", 1, 0)</f>
        <v>0</v>
      </c>
      <c r="D91" s="292" t="s">
        <v>205</v>
      </c>
      <c r="E91" s="115">
        <f>IF(D91="Y", 1, 0)</f>
        <v>0</v>
      </c>
      <c r="F91" s="116" t="s">
        <v>205</v>
      </c>
      <c r="G91" s="115">
        <f>IF(F91="Y", 1, 0)</f>
        <v>0</v>
      </c>
      <c r="H91" s="117" t="s">
        <v>205</v>
      </c>
      <c r="I91" s="115">
        <f>IF(H91="Y", 1, 0)</f>
        <v>0</v>
      </c>
      <c r="J91" s="293" t="s">
        <v>205</v>
      </c>
      <c r="K91" s="294">
        <f>IF(J91="Y", 1, 0)</f>
        <v>0</v>
      </c>
      <c r="L91" s="89"/>
      <c r="M91" s="89"/>
    </row>
    <row r="92" spans="1:14" ht="13.5" thickTop="1" x14ac:dyDescent="0.2">
      <c r="A92" s="130" t="s">
        <v>344</v>
      </c>
      <c r="B92" s="295"/>
      <c r="C92" s="119"/>
      <c r="D92" s="296"/>
      <c r="E92" s="119"/>
      <c r="F92" s="120"/>
      <c r="G92" s="119"/>
      <c r="H92" s="121"/>
      <c r="I92" s="119"/>
      <c r="J92" s="297"/>
      <c r="K92" s="298"/>
      <c r="L92" s="89"/>
      <c r="M92" s="89"/>
    </row>
    <row r="93" spans="1:14" x14ac:dyDescent="0.2">
      <c r="A93" s="101" t="s">
        <v>345</v>
      </c>
      <c r="B93" s="279" t="s">
        <v>205</v>
      </c>
      <c r="C93" s="96">
        <f>IF(B93="Y", 2, 0)</f>
        <v>0</v>
      </c>
      <c r="D93" s="280" t="s">
        <v>205</v>
      </c>
      <c r="E93" s="96">
        <f>IF(D93="Y", 2, 0)</f>
        <v>0</v>
      </c>
      <c r="F93" s="97" t="s">
        <v>205</v>
      </c>
      <c r="G93" s="96">
        <f>IF(F93="Y", 2, 0)</f>
        <v>0</v>
      </c>
      <c r="H93" s="98" t="s">
        <v>205</v>
      </c>
      <c r="I93" s="96">
        <f>IF(H93="Y", 2, 0)</f>
        <v>0</v>
      </c>
      <c r="J93" s="281" t="s">
        <v>205</v>
      </c>
      <c r="K93" s="99">
        <f>IF(J93="Y", 2, 0)</f>
        <v>0</v>
      </c>
      <c r="L93" s="89"/>
      <c r="M93" s="89"/>
    </row>
    <row r="94" spans="1:14" x14ac:dyDescent="0.2">
      <c r="A94" s="101" t="s">
        <v>346</v>
      </c>
      <c r="B94" s="279" t="s">
        <v>205</v>
      </c>
      <c r="C94" s="96">
        <f>IF(B94="Y", 2, 0)</f>
        <v>0</v>
      </c>
      <c r="D94" s="280" t="s">
        <v>205</v>
      </c>
      <c r="E94" s="96">
        <f>IF(D94="Y", 2, 0)</f>
        <v>0</v>
      </c>
      <c r="F94" s="97" t="s">
        <v>205</v>
      </c>
      <c r="G94" s="96">
        <f>IF(F94="Y", 2, 0)</f>
        <v>0</v>
      </c>
      <c r="H94" s="98" t="s">
        <v>205</v>
      </c>
      <c r="I94" s="96">
        <f>IF(H94="Y", 2, 0)</f>
        <v>0</v>
      </c>
      <c r="J94" s="281" t="s">
        <v>205</v>
      </c>
      <c r="K94" s="99">
        <f>IF(J94="Y", 2, 0)</f>
        <v>0</v>
      </c>
      <c r="L94" s="89"/>
      <c r="M94" s="89"/>
      <c r="N94" s="88"/>
    </row>
    <row r="95" spans="1:14" x14ac:dyDescent="0.2">
      <c r="A95" s="101" t="s">
        <v>347</v>
      </c>
      <c r="B95" s="279" t="s">
        <v>205</v>
      </c>
      <c r="C95" s="96">
        <f>IF(B95="Y", 1, 0)</f>
        <v>0</v>
      </c>
      <c r="D95" s="280" t="s">
        <v>205</v>
      </c>
      <c r="E95" s="96">
        <f>IF(D95="Y", 1, 0)</f>
        <v>0</v>
      </c>
      <c r="F95" s="97" t="s">
        <v>205</v>
      </c>
      <c r="G95" s="96">
        <f>IF(F95="Y", 1, 0)</f>
        <v>0</v>
      </c>
      <c r="H95" s="98" t="s">
        <v>205</v>
      </c>
      <c r="I95" s="96">
        <f>IF(H95="Y", 1, 0)</f>
        <v>0</v>
      </c>
      <c r="J95" s="281" t="s">
        <v>205</v>
      </c>
      <c r="K95" s="99">
        <f>IF(J95="Y", 1, 0)</f>
        <v>0</v>
      </c>
      <c r="L95" s="89"/>
      <c r="M95" s="89"/>
    </row>
    <row r="96" spans="1:14" ht="13.5" thickBot="1" x14ac:dyDescent="0.25">
      <c r="A96" s="103" t="s">
        <v>348</v>
      </c>
      <c r="B96" s="282" t="s">
        <v>205</v>
      </c>
      <c r="C96" s="104">
        <f>IF(B96="Y", -1, 0)</f>
        <v>0</v>
      </c>
      <c r="D96" s="283" t="s">
        <v>205</v>
      </c>
      <c r="E96" s="104">
        <f>IF(D96="Y", 1, 0)</f>
        <v>0</v>
      </c>
      <c r="F96" s="105" t="s">
        <v>205</v>
      </c>
      <c r="G96" s="104">
        <f>IF(F96="Y", -1, 0)</f>
        <v>0</v>
      </c>
      <c r="H96" s="106" t="s">
        <v>205</v>
      </c>
      <c r="I96" s="104">
        <f>IF(H96="Y", 1, 0)</f>
        <v>0</v>
      </c>
      <c r="J96" s="284" t="s">
        <v>205</v>
      </c>
      <c r="K96" s="107">
        <f>IF(J96="Y", 1, 0)</f>
        <v>0</v>
      </c>
      <c r="L96" s="89"/>
      <c r="M96" s="89"/>
    </row>
    <row r="97" spans="1:13" ht="13.5" thickBot="1" x14ac:dyDescent="0.25">
      <c r="A97" s="131" t="s">
        <v>349</v>
      </c>
      <c r="B97" s="285"/>
      <c r="D97" s="286"/>
      <c r="F97" s="108"/>
      <c r="H97" s="109"/>
      <c r="J97" s="287"/>
      <c r="L97" s="89"/>
      <c r="M97" s="89"/>
    </row>
    <row r="98" spans="1:13" x14ac:dyDescent="0.2">
      <c r="A98" s="90" t="s">
        <v>350</v>
      </c>
      <c r="B98" s="276"/>
      <c r="C98" s="91"/>
      <c r="D98" s="277"/>
      <c r="E98" s="91"/>
      <c r="F98" s="92"/>
      <c r="G98" s="91"/>
      <c r="H98" s="93"/>
      <c r="I98" s="91"/>
      <c r="J98" s="278"/>
      <c r="K98" s="94"/>
      <c r="L98" s="89"/>
      <c r="M98" s="89"/>
    </row>
    <row r="99" spans="1:13" x14ac:dyDescent="0.2">
      <c r="A99" s="101" t="s">
        <v>351</v>
      </c>
      <c r="B99" s="279" t="s">
        <v>205</v>
      </c>
      <c r="C99" s="96">
        <f>IF(B99="Y", 1, 0)</f>
        <v>0</v>
      </c>
      <c r="D99" s="280" t="s">
        <v>205</v>
      </c>
      <c r="E99" s="96">
        <f>IF(D99="Y", 1, 0)</f>
        <v>0</v>
      </c>
      <c r="F99" s="97" t="s">
        <v>205</v>
      </c>
      <c r="G99" s="96">
        <f>IF(F99="Y", 1, 0)</f>
        <v>0</v>
      </c>
      <c r="H99" s="98" t="s">
        <v>205</v>
      </c>
      <c r="I99" s="96">
        <f>IF(H99="Y", 1, 0)</f>
        <v>0</v>
      </c>
      <c r="J99" s="281" t="s">
        <v>205</v>
      </c>
      <c r="K99" s="99">
        <f t="shared" ref="K99:K104" si="16">IF(J99="Y", 1, 0)</f>
        <v>0</v>
      </c>
      <c r="L99" s="89"/>
      <c r="M99" s="89"/>
    </row>
    <row r="100" spans="1:13" x14ac:dyDescent="0.2">
      <c r="A100" s="101" t="s">
        <v>352</v>
      </c>
      <c r="B100" s="279" t="s">
        <v>205</v>
      </c>
      <c r="C100" s="96">
        <f>IF(B100="Y", 2, 0)</f>
        <v>0</v>
      </c>
      <c r="D100" s="280" t="s">
        <v>205</v>
      </c>
      <c r="E100" s="96">
        <f>IF(D100="Y", 1, 0)</f>
        <v>0</v>
      </c>
      <c r="F100" s="97" t="s">
        <v>205</v>
      </c>
      <c r="G100" s="96">
        <f>IF(F100="Y", 2, 0)</f>
        <v>0</v>
      </c>
      <c r="H100" s="98" t="s">
        <v>205</v>
      </c>
      <c r="I100" s="96">
        <f>IF(H100="Y", 1, 0)</f>
        <v>0</v>
      </c>
      <c r="J100" s="281" t="s">
        <v>205</v>
      </c>
      <c r="K100" s="99">
        <f t="shared" si="16"/>
        <v>0</v>
      </c>
      <c r="L100" s="89"/>
      <c r="M100" s="89"/>
    </row>
    <row r="101" spans="1:13" x14ac:dyDescent="0.2">
      <c r="A101" s="101" t="s">
        <v>353</v>
      </c>
      <c r="B101" s="279" t="s">
        <v>205</v>
      </c>
      <c r="C101" s="96">
        <f>IF(B101="Y", 2, 0)</f>
        <v>0</v>
      </c>
      <c r="D101" s="280" t="s">
        <v>205</v>
      </c>
      <c r="E101" s="96">
        <f>IF(D101="Y", 2, 0)</f>
        <v>0</v>
      </c>
      <c r="F101" s="97" t="s">
        <v>205</v>
      </c>
      <c r="G101" s="96">
        <f>IF(F101="Y", 2, 0)</f>
        <v>0</v>
      </c>
      <c r="H101" s="98" t="s">
        <v>205</v>
      </c>
      <c r="I101" s="96">
        <f>IF(H101="Y", 2, 0)</f>
        <v>0</v>
      </c>
      <c r="J101" s="281" t="s">
        <v>205</v>
      </c>
      <c r="K101" s="99">
        <f t="shared" si="16"/>
        <v>0</v>
      </c>
      <c r="L101" s="89"/>
      <c r="M101" s="89"/>
    </row>
    <row r="102" spans="1:13" ht="13.5" thickBot="1" x14ac:dyDescent="0.25">
      <c r="A102" s="103" t="s">
        <v>354</v>
      </c>
      <c r="B102" s="282" t="s">
        <v>205</v>
      </c>
      <c r="C102" s="104">
        <f>IF(B102="Y", 1, 0)</f>
        <v>0</v>
      </c>
      <c r="D102" s="283" t="s">
        <v>205</v>
      </c>
      <c r="E102" s="104">
        <f>IF(D102="Y", 1, 0)</f>
        <v>0</v>
      </c>
      <c r="F102" s="105" t="s">
        <v>205</v>
      </c>
      <c r="G102" s="104">
        <f>IF(F102="Y", 1, 0)</f>
        <v>0</v>
      </c>
      <c r="H102" s="106" t="s">
        <v>205</v>
      </c>
      <c r="I102" s="104">
        <f>IF(H102="Y", 1, 0)</f>
        <v>0</v>
      </c>
      <c r="J102" s="284" t="s">
        <v>205</v>
      </c>
      <c r="K102" s="107">
        <f t="shared" si="16"/>
        <v>0</v>
      </c>
      <c r="L102" s="89"/>
      <c r="M102" s="89"/>
    </row>
    <row r="103" spans="1:13" x14ac:dyDescent="0.2">
      <c r="A103" s="118" t="s">
        <v>355</v>
      </c>
      <c r="B103" s="295" t="s">
        <v>205</v>
      </c>
      <c r="C103" s="119">
        <f>IF(B103="Y", 2, 0)</f>
        <v>0</v>
      </c>
      <c r="D103" s="296" t="s">
        <v>205</v>
      </c>
      <c r="E103" s="119">
        <f>IF(D103="Y", 1, 0)</f>
        <v>0</v>
      </c>
      <c r="F103" s="120" t="s">
        <v>205</v>
      </c>
      <c r="G103" s="119">
        <f>IF(F103="Y", 2, 0)</f>
        <v>0</v>
      </c>
      <c r="H103" s="121" t="s">
        <v>205</v>
      </c>
      <c r="I103" s="119">
        <f>IF(H103="Y", 1, 0)</f>
        <v>0</v>
      </c>
      <c r="J103" s="297" t="s">
        <v>205</v>
      </c>
      <c r="K103" s="298">
        <f t="shared" si="16"/>
        <v>0</v>
      </c>
      <c r="L103" s="89"/>
      <c r="M103" s="89"/>
    </row>
    <row r="104" spans="1:13" x14ac:dyDescent="0.2">
      <c r="A104" s="102" t="s">
        <v>356</v>
      </c>
      <c r="B104" s="279" t="s">
        <v>205</v>
      </c>
      <c r="C104" s="96">
        <f>IF(B104="Y", 2, 0)</f>
        <v>0</v>
      </c>
      <c r="D104" s="280" t="s">
        <v>205</v>
      </c>
      <c r="E104" s="96">
        <f>IF(D104="Y", 2, 0)</f>
        <v>0</v>
      </c>
      <c r="F104" s="97" t="s">
        <v>205</v>
      </c>
      <c r="G104" s="96">
        <f>IF(F104="Y", 2, 0)</f>
        <v>0</v>
      </c>
      <c r="H104" s="98" t="s">
        <v>205</v>
      </c>
      <c r="I104" s="96">
        <f>IF(H104="Y", 2, 0)</f>
        <v>0</v>
      </c>
      <c r="J104" s="281" t="s">
        <v>205</v>
      </c>
      <c r="K104" s="99">
        <f t="shared" si="16"/>
        <v>0</v>
      </c>
      <c r="L104" s="89"/>
      <c r="M104" s="89"/>
    </row>
    <row r="105" spans="1:13" x14ac:dyDescent="0.2">
      <c r="A105" s="102" t="s">
        <v>357</v>
      </c>
      <c r="B105" s="279" t="s">
        <v>205</v>
      </c>
      <c r="C105" s="96">
        <f>IF(B105="Y", 2, 0)</f>
        <v>0</v>
      </c>
      <c r="D105" s="280" t="s">
        <v>205</v>
      </c>
      <c r="E105" s="96">
        <f>IF(D105="Y", 1, 0)</f>
        <v>0</v>
      </c>
      <c r="F105" s="97" t="s">
        <v>205</v>
      </c>
      <c r="G105" s="96">
        <f>IF(F105="Y", 2, 0)</f>
        <v>0</v>
      </c>
      <c r="H105" s="98" t="s">
        <v>205</v>
      </c>
      <c r="I105" s="96">
        <f>IF(H105="Y", 1, 0)</f>
        <v>0</v>
      </c>
      <c r="J105" s="281" t="s">
        <v>205</v>
      </c>
      <c r="K105" s="99">
        <f>IF(J105="Y", 2, 0)</f>
        <v>0</v>
      </c>
      <c r="L105" s="89"/>
      <c r="M105" s="89"/>
    </row>
    <row r="106" spans="1:13" x14ac:dyDescent="0.2">
      <c r="A106" s="102" t="s">
        <v>358</v>
      </c>
      <c r="B106" s="279" t="s">
        <v>205</v>
      </c>
      <c r="C106" s="96" t="s">
        <v>359</v>
      </c>
      <c r="D106" s="280" t="s">
        <v>205</v>
      </c>
      <c r="E106" s="96" t="s">
        <v>359</v>
      </c>
      <c r="F106" s="97" t="s">
        <v>205</v>
      </c>
      <c r="G106" s="96" t="s">
        <v>359</v>
      </c>
      <c r="H106" s="98" t="s">
        <v>205</v>
      </c>
      <c r="I106" s="96" t="s">
        <v>359</v>
      </c>
      <c r="J106" s="281" t="s">
        <v>205</v>
      </c>
      <c r="K106" s="99">
        <f>IF(J106="Y", -1, 0)</f>
        <v>0</v>
      </c>
      <c r="L106" s="89"/>
      <c r="M106" s="89"/>
    </row>
    <row r="107" spans="1:13" x14ac:dyDescent="0.2">
      <c r="A107" s="102" t="s">
        <v>360</v>
      </c>
      <c r="B107" s="279" t="s">
        <v>205</v>
      </c>
      <c r="C107" s="96">
        <f>IF(B107="Y", 2, 0)</f>
        <v>0</v>
      </c>
      <c r="D107" s="280" t="s">
        <v>205</v>
      </c>
      <c r="E107" s="96">
        <f>IF(D107="Y", 2, 0)</f>
        <v>0</v>
      </c>
      <c r="F107" s="97" t="s">
        <v>205</v>
      </c>
      <c r="G107" s="96">
        <f>IF(F107="Y", 1, 0)</f>
        <v>0</v>
      </c>
      <c r="H107" s="98" t="s">
        <v>205</v>
      </c>
      <c r="I107" s="96">
        <f>IF(H107="Y", 1, 0)</f>
        <v>0</v>
      </c>
      <c r="J107" s="281" t="s">
        <v>205</v>
      </c>
      <c r="K107" s="99">
        <f>IF(J107="Y", 1, 0)</f>
        <v>0</v>
      </c>
      <c r="L107" s="89"/>
      <c r="M107" s="89"/>
    </row>
    <row r="108" spans="1:13" x14ac:dyDescent="0.2">
      <c r="A108" s="102" t="s">
        <v>361</v>
      </c>
      <c r="B108" s="279" t="s">
        <v>205</v>
      </c>
      <c r="C108" s="96">
        <f>IF(B108="Y", 2, 0)</f>
        <v>0</v>
      </c>
      <c r="D108" s="280" t="s">
        <v>205</v>
      </c>
      <c r="E108" s="96">
        <f>IF(D108="Y", 2, 0)</f>
        <v>0</v>
      </c>
      <c r="F108" s="97" t="s">
        <v>205</v>
      </c>
      <c r="G108" s="96">
        <f>IF(F108="Y", 1, 0)</f>
        <v>0</v>
      </c>
      <c r="H108" s="98" t="s">
        <v>205</v>
      </c>
      <c r="I108" s="96">
        <f>IF(H108="Y", 1, 0)</f>
        <v>0</v>
      </c>
      <c r="J108" s="281" t="s">
        <v>205</v>
      </c>
      <c r="K108" s="99">
        <f>IF(J108="Y", 1, 0)</f>
        <v>0</v>
      </c>
      <c r="L108" s="89"/>
      <c r="M108" s="89"/>
    </row>
    <row r="109" spans="1:13" ht="13.5" thickBot="1" x14ac:dyDescent="0.25">
      <c r="A109" s="122" t="s">
        <v>362</v>
      </c>
      <c r="B109" s="282" t="s">
        <v>205</v>
      </c>
      <c r="C109" s="104">
        <f>IF(B109="Y", 1, 0)</f>
        <v>0</v>
      </c>
      <c r="D109" s="283" t="s">
        <v>205</v>
      </c>
      <c r="E109" s="104">
        <f>IF(D109="Y", 1, 0)</f>
        <v>0</v>
      </c>
      <c r="F109" s="105" t="s">
        <v>205</v>
      </c>
      <c r="G109" s="104">
        <f>IF(F109="Y", 1, 0)</f>
        <v>0</v>
      </c>
      <c r="H109" s="106" t="s">
        <v>205</v>
      </c>
      <c r="I109" s="104">
        <f>IF(H109="Y", 1, 0)</f>
        <v>0</v>
      </c>
      <c r="J109" s="284" t="s">
        <v>205</v>
      </c>
      <c r="K109" s="107">
        <f>IF(J109="Y", 2, 0)</f>
        <v>0</v>
      </c>
      <c r="L109" s="89"/>
      <c r="M109" s="89"/>
    </row>
    <row r="110" spans="1:13" ht="13.5" thickBot="1" x14ac:dyDescent="0.25">
      <c r="A110" s="131" t="s">
        <v>363</v>
      </c>
      <c r="B110" s="285"/>
      <c r="D110" s="286"/>
      <c r="F110" s="108"/>
      <c r="H110" s="109"/>
      <c r="J110" s="287"/>
      <c r="L110" s="89"/>
      <c r="M110" s="89"/>
    </row>
    <row r="111" spans="1:13" x14ac:dyDescent="0.2">
      <c r="A111" s="113" t="s">
        <v>364</v>
      </c>
      <c r="B111" s="276" t="s">
        <v>205</v>
      </c>
      <c r="C111" s="91">
        <f>IF(B111="Y", -1, 0)</f>
        <v>0</v>
      </c>
      <c r="D111" s="277" t="s">
        <v>205</v>
      </c>
      <c r="E111" s="91">
        <f>IF(D111="Y", -1, 0)</f>
        <v>0</v>
      </c>
      <c r="F111" s="92" t="s">
        <v>205</v>
      </c>
      <c r="G111" s="91">
        <f t="shared" ref="G111:G126" si="17">IF(F111="Y", 1, 0)</f>
        <v>0</v>
      </c>
      <c r="H111" s="93" t="s">
        <v>205</v>
      </c>
      <c r="I111" s="91">
        <f>IF(H111="Y", -1, 0)</f>
        <v>0</v>
      </c>
      <c r="J111" s="278" t="s">
        <v>205</v>
      </c>
      <c r="K111" s="91">
        <f t="shared" ref="K111:K127" si="18">IF(J111="Y", 1, 0)</f>
        <v>0</v>
      </c>
      <c r="L111" s="132" t="s">
        <v>251</v>
      </c>
      <c r="M111" s="94">
        <f>IF(L111="Y", 2, 0)</f>
        <v>2</v>
      </c>
    </row>
    <row r="112" spans="1:13" x14ac:dyDescent="0.2">
      <c r="A112" s="102" t="s">
        <v>365</v>
      </c>
      <c r="B112" s="279" t="s">
        <v>205</v>
      </c>
      <c r="C112" s="96">
        <f>IF(B112="Y", 2, 0)</f>
        <v>0</v>
      </c>
      <c r="D112" s="280" t="s">
        <v>205</v>
      </c>
      <c r="E112" s="96">
        <f>IF(D112="Y", 2, 0)</f>
        <v>0</v>
      </c>
      <c r="F112" s="97" t="s">
        <v>205</v>
      </c>
      <c r="G112" s="96">
        <f>IF(F112="Y", 2, 0)</f>
        <v>0</v>
      </c>
      <c r="H112" s="98" t="s">
        <v>205</v>
      </c>
      <c r="I112" s="96">
        <f>IF(H112="Y", 2, 0)</f>
        <v>0</v>
      </c>
      <c r="J112" s="281" t="s">
        <v>205</v>
      </c>
      <c r="K112" s="96">
        <f>IF(J112="Y", 2, 0)</f>
        <v>0</v>
      </c>
      <c r="L112" s="133" t="s">
        <v>205</v>
      </c>
      <c r="M112" s="99">
        <f t="shared" ref="M112:M113" si="19">IF(L112="Y", 2, 0)</f>
        <v>0</v>
      </c>
    </row>
    <row r="113" spans="1:13" x14ac:dyDescent="0.2">
      <c r="A113" s="102" t="s">
        <v>366</v>
      </c>
      <c r="B113" s="279" t="s">
        <v>205</v>
      </c>
      <c r="C113" s="96">
        <f t="shared" ref="C113:C126" si="20">IF(B113="Y", 1, 0)</f>
        <v>0</v>
      </c>
      <c r="D113" s="280" t="s">
        <v>205</v>
      </c>
      <c r="E113" s="96">
        <f t="shared" ref="E113:E126" si="21">IF(D113="Y", 1, 0)</f>
        <v>0</v>
      </c>
      <c r="F113" s="97" t="s">
        <v>205</v>
      </c>
      <c r="G113" s="96">
        <f t="shared" si="17"/>
        <v>0</v>
      </c>
      <c r="H113" s="98" t="s">
        <v>205</v>
      </c>
      <c r="I113" s="96">
        <f t="shared" ref="I113:I126" si="22">IF(H113="Y", 1, 0)</f>
        <v>0</v>
      </c>
      <c r="J113" s="281" t="s">
        <v>205</v>
      </c>
      <c r="K113" s="96">
        <f t="shared" si="18"/>
        <v>0</v>
      </c>
      <c r="L113" s="133" t="s">
        <v>205</v>
      </c>
      <c r="M113" s="99">
        <f t="shared" si="19"/>
        <v>0</v>
      </c>
    </row>
    <row r="114" spans="1:13" x14ac:dyDescent="0.2">
      <c r="A114" s="102" t="s">
        <v>367</v>
      </c>
      <c r="B114" s="279" t="s">
        <v>205</v>
      </c>
      <c r="C114" s="96">
        <f t="shared" si="20"/>
        <v>0</v>
      </c>
      <c r="D114" s="280" t="s">
        <v>205</v>
      </c>
      <c r="E114" s="96">
        <f t="shared" si="21"/>
        <v>0</v>
      </c>
      <c r="F114" s="97" t="s">
        <v>205</v>
      </c>
      <c r="G114" s="96">
        <f t="shared" si="17"/>
        <v>0</v>
      </c>
      <c r="H114" s="98" t="s">
        <v>205</v>
      </c>
      <c r="I114" s="96">
        <f t="shared" si="22"/>
        <v>0</v>
      </c>
      <c r="J114" s="281" t="s">
        <v>205</v>
      </c>
      <c r="K114" s="96">
        <f t="shared" si="18"/>
        <v>0</v>
      </c>
      <c r="L114" s="133" t="s">
        <v>205</v>
      </c>
      <c r="M114" s="99">
        <f t="shared" ref="M114:M132" si="23">IF(L114="Y", 1, 0)</f>
        <v>0</v>
      </c>
    </row>
    <row r="115" spans="1:13" x14ac:dyDescent="0.2">
      <c r="A115" s="102" t="s">
        <v>368</v>
      </c>
      <c r="B115" s="279" t="s">
        <v>205</v>
      </c>
      <c r="C115" s="96">
        <f>IF(B115="Y", 2, 0)</f>
        <v>0</v>
      </c>
      <c r="D115" s="280" t="s">
        <v>205</v>
      </c>
      <c r="E115" s="96">
        <f>IF(D115="Y", 2, 0)</f>
        <v>0</v>
      </c>
      <c r="F115" s="97" t="s">
        <v>205</v>
      </c>
      <c r="G115" s="96">
        <f>IF(F115="Y", 2, 0)</f>
        <v>0</v>
      </c>
      <c r="H115" s="98" t="s">
        <v>205</v>
      </c>
      <c r="I115" s="96">
        <f>IF(H115="Y", 2, 0)</f>
        <v>0</v>
      </c>
      <c r="J115" s="281" t="s">
        <v>205</v>
      </c>
      <c r="K115" s="96">
        <f>IF(J115="Y", 2, 0)</f>
        <v>0</v>
      </c>
      <c r="L115" s="133" t="s">
        <v>205</v>
      </c>
      <c r="M115" s="99">
        <f>IF(L115="Y", 2, 0)</f>
        <v>0</v>
      </c>
    </row>
    <row r="116" spans="1:13" x14ac:dyDescent="0.2">
      <c r="A116" s="102" t="s">
        <v>369</v>
      </c>
      <c r="B116" s="279" t="s">
        <v>205</v>
      </c>
      <c r="C116" s="96">
        <f>IF(B116="Y", 2, 0)</f>
        <v>0</v>
      </c>
      <c r="D116" s="280" t="s">
        <v>205</v>
      </c>
      <c r="E116" s="96">
        <f>IF(D116="Y", 2, 0)</f>
        <v>0</v>
      </c>
      <c r="F116" s="97" t="s">
        <v>205</v>
      </c>
      <c r="G116" s="96">
        <f>IF(F116="Y", 2, 0)</f>
        <v>0</v>
      </c>
      <c r="H116" s="98" t="s">
        <v>205</v>
      </c>
      <c r="I116" s="96">
        <f>IF(H116="Y", 2, 0)</f>
        <v>0</v>
      </c>
      <c r="J116" s="281" t="s">
        <v>205</v>
      </c>
      <c r="K116" s="96">
        <f>IF(J116="Y", 2, 0)</f>
        <v>0</v>
      </c>
      <c r="L116" s="133" t="s">
        <v>205</v>
      </c>
      <c r="M116" s="99">
        <f>IF(L116="Y", 2, 0)</f>
        <v>0</v>
      </c>
    </row>
    <row r="117" spans="1:13" x14ac:dyDescent="0.2">
      <c r="A117" s="102" t="s">
        <v>370</v>
      </c>
      <c r="B117" s="279" t="s">
        <v>205</v>
      </c>
      <c r="C117" s="96">
        <f>IF(B117="Y", 2, 0)</f>
        <v>0</v>
      </c>
      <c r="D117" s="280" t="s">
        <v>205</v>
      </c>
      <c r="E117" s="96">
        <f>IF(D117="Y", 2, 0)</f>
        <v>0</v>
      </c>
      <c r="F117" s="97" t="s">
        <v>205</v>
      </c>
      <c r="G117" s="96">
        <f>IF(F117="Y", 2, 0)</f>
        <v>0</v>
      </c>
      <c r="H117" s="98" t="s">
        <v>205</v>
      </c>
      <c r="I117" s="96">
        <f>IF(H117="Y", 2, 0)</f>
        <v>0</v>
      </c>
      <c r="J117" s="281" t="s">
        <v>205</v>
      </c>
      <c r="K117" s="96">
        <f>IF(J117="Y", 2, 0)</f>
        <v>0</v>
      </c>
      <c r="L117" s="133" t="s">
        <v>205</v>
      </c>
      <c r="M117" s="99">
        <f>IF(L117="Y", 2, 0)</f>
        <v>0</v>
      </c>
    </row>
    <row r="118" spans="1:13" x14ac:dyDescent="0.2">
      <c r="A118" s="102" t="s">
        <v>371</v>
      </c>
      <c r="B118" s="279" t="s">
        <v>205</v>
      </c>
      <c r="C118" s="96">
        <f>IF(B118="Y", 2, 0)</f>
        <v>0</v>
      </c>
      <c r="D118" s="280" t="s">
        <v>205</v>
      </c>
      <c r="E118" s="96">
        <f>IF(D118="Y", 2, 0)</f>
        <v>0</v>
      </c>
      <c r="F118" s="97" t="s">
        <v>205</v>
      </c>
      <c r="G118" s="96">
        <f>IF(F118="Y", 2, 0)</f>
        <v>0</v>
      </c>
      <c r="H118" s="98" t="s">
        <v>205</v>
      </c>
      <c r="I118" s="96">
        <f>IF(H118="Y", 2, 0)</f>
        <v>0</v>
      </c>
      <c r="J118" s="281" t="s">
        <v>205</v>
      </c>
      <c r="K118" s="96">
        <f>IF(J118="Y", 2, 0)</f>
        <v>0</v>
      </c>
      <c r="L118" s="133" t="s">
        <v>205</v>
      </c>
      <c r="M118" s="99">
        <f>IF(L118="Y", 2, 0)</f>
        <v>0</v>
      </c>
    </row>
    <row r="119" spans="1:13" x14ac:dyDescent="0.2">
      <c r="A119" s="102" t="s">
        <v>372</v>
      </c>
      <c r="B119" s="279" t="s">
        <v>205</v>
      </c>
      <c r="C119" s="96">
        <f t="shared" si="20"/>
        <v>0</v>
      </c>
      <c r="D119" s="280" t="s">
        <v>205</v>
      </c>
      <c r="E119" s="96">
        <f t="shared" si="21"/>
        <v>0</v>
      </c>
      <c r="F119" s="97" t="s">
        <v>205</v>
      </c>
      <c r="G119" s="96">
        <f t="shared" si="17"/>
        <v>0</v>
      </c>
      <c r="H119" s="98" t="s">
        <v>205</v>
      </c>
      <c r="I119" s="96">
        <f t="shared" si="22"/>
        <v>0</v>
      </c>
      <c r="J119" s="281" t="s">
        <v>205</v>
      </c>
      <c r="K119" s="96">
        <f t="shared" si="18"/>
        <v>0</v>
      </c>
      <c r="L119" s="133" t="s">
        <v>205</v>
      </c>
      <c r="M119" s="99">
        <f t="shared" si="23"/>
        <v>0</v>
      </c>
    </row>
    <row r="120" spans="1:13" x14ac:dyDescent="0.2">
      <c r="A120" s="102" t="s">
        <v>373</v>
      </c>
      <c r="B120" s="279" t="s">
        <v>205</v>
      </c>
      <c r="C120" s="96">
        <f t="shared" si="20"/>
        <v>0</v>
      </c>
      <c r="D120" s="280" t="s">
        <v>205</v>
      </c>
      <c r="E120" s="96">
        <f t="shared" si="21"/>
        <v>0</v>
      </c>
      <c r="F120" s="97" t="s">
        <v>205</v>
      </c>
      <c r="G120" s="96">
        <f t="shared" si="17"/>
        <v>0</v>
      </c>
      <c r="H120" s="98" t="s">
        <v>205</v>
      </c>
      <c r="I120" s="96">
        <f t="shared" si="22"/>
        <v>0</v>
      </c>
      <c r="J120" s="281" t="s">
        <v>205</v>
      </c>
      <c r="K120" s="96">
        <f t="shared" si="18"/>
        <v>0</v>
      </c>
      <c r="L120" s="133" t="s">
        <v>205</v>
      </c>
      <c r="M120" s="99">
        <f t="shared" si="23"/>
        <v>0</v>
      </c>
    </row>
    <row r="121" spans="1:13" x14ac:dyDescent="0.2">
      <c r="A121" s="102" t="s">
        <v>374</v>
      </c>
      <c r="B121" s="279" t="s">
        <v>205</v>
      </c>
      <c r="C121" s="96">
        <f t="shared" si="20"/>
        <v>0</v>
      </c>
      <c r="D121" s="280" t="s">
        <v>205</v>
      </c>
      <c r="E121" s="96">
        <f t="shared" si="21"/>
        <v>0</v>
      </c>
      <c r="F121" s="97" t="s">
        <v>205</v>
      </c>
      <c r="G121" s="96">
        <f t="shared" si="17"/>
        <v>0</v>
      </c>
      <c r="H121" s="98" t="s">
        <v>205</v>
      </c>
      <c r="I121" s="96">
        <f t="shared" si="22"/>
        <v>0</v>
      </c>
      <c r="J121" s="281" t="s">
        <v>205</v>
      </c>
      <c r="K121" s="96">
        <f t="shared" si="18"/>
        <v>0</v>
      </c>
      <c r="L121" s="133" t="s">
        <v>205</v>
      </c>
      <c r="M121" s="99">
        <f t="shared" si="23"/>
        <v>0</v>
      </c>
    </row>
    <row r="122" spans="1:13" x14ac:dyDescent="0.2">
      <c r="A122" s="102" t="s">
        <v>375</v>
      </c>
      <c r="B122" s="279" t="s">
        <v>205</v>
      </c>
      <c r="C122" s="96">
        <f>IF(B122="Y", -1, 0)</f>
        <v>0</v>
      </c>
      <c r="D122" s="280" t="s">
        <v>205</v>
      </c>
      <c r="E122" s="96">
        <f>IF(D122="Y", -1, 0)</f>
        <v>0</v>
      </c>
      <c r="F122" s="97" t="s">
        <v>205</v>
      </c>
      <c r="G122" s="96">
        <f>IF(F122="Y", -1, 0)</f>
        <v>0</v>
      </c>
      <c r="H122" s="98" t="s">
        <v>205</v>
      </c>
      <c r="I122" s="96">
        <f>IF(H122="Y", -1, 0)</f>
        <v>0</v>
      </c>
      <c r="J122" s="281" t="s">
        <v>205</v>
      </c>
      <c r="K122" s="96">
        <f t="shared" si="18"/>
        <v>0</v>
      </c>
      <c r="L122" s="133" t="s">
        <v>205</v>
      </c>
      <c r="M122" s="99">
        <f t="shared" si="23"/>
        <v>0</v>
      </c>
    </row>
    <row r="123" spans="1:13" x14ac:dyDescent="0.2">
      <c r="A123" s="102" t="s">
        <v>376</v>
      </c>
      <c r="B123" s="279" t="s">
        <v>205</v>
      </c>
      <c r="C123" s="96">
        <f t="shared" ref="C123:C124" si="24">IF(B123="Y", 2, 0)</f>
        <v>0</v>
      </c>
      <c r="D123" s="280" t="s">
        <v>205</v>
      </c>
      <c r="E123" s="96">
        <f t="shared" ref="E123:E124" si="25">IF(D123="Y", 2, 0)</f>
        <v>0</v>
      </c>
      <c r="F123" s="97" t="s">
        <v>205</v>
      </c>
      <c r="G123" s="96">
        <f t="shared" ref="G123:G124" si="26">IF(F123="Y", 2, 0)</f>
        <v>0</v>
      </c>
      <c r="H123" s="98" t="s">
        <v>205</v>
      </c>
      <c r="I123" s="96">
        <f t="shared" ref="I123:I124" si="27">IF(H123="Y", 2, 0)</f>
        <v>0</v>
      </c>
      <c r="J123" s="281" t="s">
        <v>205</v>
      </c>
      <c r="K123" s="96">
        <f t="shared" ref="K123:K124" si="28">IF(J123="Y", 2, 0)</f>
        <v>0</v>
      </c>
      <c r="L123" s="133" t="s">
        <v>205</v>
      </c>
      <c r="M123" s="99">
        <f t="shared" ref="M123:M124" si="29">IF(L123="Y", 2, 0)</f>
        <v>0</v>
      </c>
    </row>
    <row r="124" spans="1:13" x14ac:dyDescent="0.2">
      <c r="A124" s="102" t="s">
        <v>377</v>
      </c>
      <c r="B124" s="279" t="s">
        <v>205</v>
      </c>
      <c r="C124" s="96">
        <f t="shared" si="24"/>
        <v>0</v>
      </c>
      <c r="D124" s="280" t="s">
        <v>205</v>
      </c>
      <c r="E124" s="96">
        <f t="shared" si="25"/>
        <v>0</v>
      </c>
      <c r="F124" s="97" t="s">
        <v>205</v>
      </c>
      <c r="G124" s="96">
        <f t="shared" si="26"/>
        <v>0</v>
      </c>
      <c r="H124" s="98" t="s">
        <v>205</v>
      </c>
      <c r="I124" s="96">
        <f t="shared" si="27"/>
        <v>0</v>
      </c>
      <c r="J124" s="281" t="s">
        <v>205</v>
      </c>
      <c r="K124" s="96">
        <f t="shared" si="28"/>
        <v>0</v>
      </c>
      <c r="L124" s="133" t="s">
        <v>205</v>
      </c>
      <c r="M124" s="99">
        <f t="shared" si="29"/>
        <v>0</v>
      </c>
    </row>
    <row r="125" spans="1:13" x14ac:dyDescent="0.2">
      <c r="A125" s="102" t="s">
        <v>378</v>
      </c>
      <c r="B125" s="279" t="s">
        <v>205</v>
      </c>
      <c r="C125" s="96">
        <f t="shared" si="20"/>
        <v>0</v>
      </c>
      <c r="D125" s="280" t="s">
        <v>205</v>
      </c>
      <c r="E125" s="96">
        <f t="shared" si="21"/>
        <v>0</v>
      </c>
      <c r="F125" s="97" t="s">
        <v>205</v>
      </c>
      <c r="G125" s="96">
        <f t="shared" si="17"/>
        <v>0</v>
      </c>
      <c r="H125" s="98" t="s">
        <v>205</v>
      </c>
      <c r="I125" s="96">
        <f t="shared" si="22"/>
        <v>0</v>
      </c>
      <c r="J125" s="281" t="s">
        <v>205</v>
      </c>
      <c r="K125" s="96">
        <f t="shared" si="18"/>
        <v>0</v>
      </c>
      <c r="L125" s="133" t="s">
        <v>205</v>
      </c>
      <c r="M125" s="99">
        <f t="shared" ref="M125" si="30">IF(L125="Y", 1, 0)</f>
        <v>0</v>
      </c>
    </row>
    <row r="126" spans="1:13" x14ac:dyDescent="0.2">
      <c r="A126" s="102" t="s">
        <v>379</v>
      </c>
      <c r="B126" s="279" t="s">
        <v>205</v>
      </c>
      <c r="C126" s="96">
        <f t="shared" si="20"/>
        <v>0</v>
      </c>
      <c r="D126" s="280" t="s">
        <v>205</v>
      </c>
      <c r="E126" s="96">
        <f t="shared" si="21"/>
        <v>0</v>
      </c>
      <c r="F126" s="97" t="s">
        <v>205</v>
      </c>
      <c r="G126" s="96">
        <f t="shared" si="17"/>
        <v>0</v>
      </c>
      <c r="H126" s="98" t="s">
        <v>205</v>
      </c>
      <c r="I126" s="96">
        <f t="shared" si="22"/>
        <v>0</v>
      </c>
      <c r="J126" s="281" t="s">
        <v>205</v>
      </c>
      <c r="K126" s="96">
        <f t="shared" si="18"/>
        <v>0</v>
      </c>
      <c r="L126" s="133" t="s">
        <v>205</v>
      </c>
      <c r="M126" s="99">
        <f t="shared" si="23"/>
        <v>0</v>
      </c>
    </row>
    <row r="127" spans="1:13" x14ac:dyDescent="0.2">
      <c r="A127" s="102" t="s">
        <v>307</v>
      </c>
      <c r="B127" s="279" t="s">
        <v>205</v>
      </c>
      <c r="C127" s="96">
        <f t="shared" ref="C127:C133" si="31">IF(B127="Y", 2, 0)</f>
        <v>0</v>
      </c>
      <c r="D127" s="280" t="s">
        <v>205</v>
      </c>
      <c r="E127" s="96">
        <f t="shared" ref="E127:E133" si="32">IF(D127="Y", 2, 0)</f>
        <v>0</v>
      </c>
      <c r="F127" s="97" t="s">
        <v>205</v>
      </c>
      <c r="G127" s="96">
        <f>IF(F127="Y", 2, 0)</f>
        <v>0</v>
      </c>
      <c r="H127" s="98" t="s">
        <v>205</v>
      </c>
      <c r="I127" s="96">
        <f>IF(H127="Y", 2, 0)</f>
        <v>0</v>
      </c>
      <c r="J127" s="281" t="s">
        <v>205</v>
      </c>
      <c r="K127" s="96">
        <f t="shared" si="18"/>
        <v>0</v>
      </c>
      <c r="L127" s="133" t="s">
        <v>205</v>
      </c>
      <c r="M127" s="99">
        <f t="shared" si="23"/>
        <v>0</v>
      </c>
    </row>
    <row r="128" spans="1:13" x14ac:dyDescent="0.2">
      <c r="A128" s="102" t="s">
        <v>380</v>
      </c>
      <c r="B128" s="279" t="s">
        <v>205</v>
      </c>
      <c r="C128" s="96">
        <f t="shared" si="31"/>
        <v>0</v>
      </c>
      <c r="D128" s="280" t="s">
        <v>205</v>
      </c>
      <c r="E128" s="96">
        <f t="shared" si="32"/>
        <v>0</v>
      </c>
      <c r="F128" s="97" t="s">
        <v>205</v>
      </c>
      <c r="G128" s="96">
        <f>IF(F128="Y", 1, 0)</f>
        <v>0</v>
      </c>
      <c r="H128" s="98" t="s">
        <v>205</v>
      </c>
      <c r="I128" s="96">
        <f>IF(H128="Y", 1, 0)</f>
        <v>0</v>
      </c>
      <c r="J128" s="281" t="s">
        <v>205</v>
      </c>
      <c r="K128" s="96">
        <f>IF(J128="Y", -1, 0)</f>
        <v>0</v>
      </c>
      <c r="L128" s="133" t="s">
        <v>205</v>
      </c>
      <c r="M128" s="99">
        <f t="shared" si="23"/>
        <v>0</v>
      </c>
    </row>
    <row r="129" spans="1:14" x14ac:dyDescent="0.2">
      <c r="A129" s="102" t="s">
        <v>381</v>
      </c>
      <c r="B129" s="279" t="s">
        <v>205</v>
      </c>
      <c r="C129" s="96">
        <f>IF(B129="Y", 1, 0)</f>
        <v>0</v>
      </c>
      <c r="D129" s="280" t="s">
        <v>205</v>
      </c>
      <c r="E129" s="96">
        <f>IF(D129="Y", 1, 0)</f>
        <v>0</v>
      </c>
      <c r="F129" s="97" t="s">
        <v>205</v>
      </c>
      <c r="G129" s="96">
        <f>IF(F129="Y", 1, 0)</f>
        <v>0</v>
      </c>
      <c r="H129" s="98" t="s">
        <v>251</v>
      </c>
      <c r="I129" s="96">
        <f>IF(H129="Y", 1, 0)</f>
        <v>1</v>
      </c>
      <c r="J129" s="281" t="s">
        <v>205</v>
      </c>
      <c r="K129" s="96">
        <f>IF(J129="Y", 1, 0)</f>
        <v>0</v>
      </c>
      <c r="L129" s="133" t="s">
        <v>205</v>
      </c>
      <c r="M129" s="99">
        <f t="shared" si="23"/>
        <v>0</v>
      </c>
    </row>
    <row r="130" spans="1:14" x14ac:dyDescent="0.2">
      <c r="A130" s="102" t="s">
        <v>382</v>
      </c>
      <c r="B130" s="279" t="s">
        <v>205</v>
      </c>
      <c r="C130" s="96">
        <f t="shared" si="31"/>
        <v>0</v>
      </c>
      <c r="D130" s="280" t="s">
        <v>205</v>
      </c>
      <c r="E130" s="96">
        <f t="shared" si="32"/>
        <v>0</v>
      </c>
      <c r="F130" s="97" t="s">
        <v>205</v>
      </c>
      <c r="G130" s="96">
        <f>IF(F130="Y", 1, 0)</f>
        <v>0</v>
      </c>
      <c r="H130" s="98" t="s">
        <v>205</v>
      </c>
      <c r="I130" s="96">
        <f>IF(H130="Y", 1, 0)</f>
        <v>0</v>
      </c>
      <c r="J130" s="281" t="s">
        <v>205</v>
      </c>
      <c r="K130" s="96">
        <f>IF(J130="Y", -1, 0)</f>
        <v>0</v>
      </c>
      <c r="L130" s="133" t="s">
        <v>205</v>
      </c>
      <c r="M130" s="99">
        <f t="shared" si="23"/>
        <v>0</v>
      </c>
    </row>
    <row r="131" spans="1:14" x14ac:dyDescent="0.2">
      <c r="A131" s="102" t="s">
        <v>383</v>
      </c>
      <c r="B131" s="279" t="s">
        <v>205</v>
      </c>
      <c r="C131" s="96">
        <f t="shared" si="31"/>
        <v>0</v>
      </c>
      <c r="D131" s="280" t="s">
        <v>205</v>
      </c>
      <c r="E131" s="96">
        <f t="shared" si="32"/>
        <v>0</v>
      </c>
      <c r="F131" s="97" t="s">
        <v>205</v>
      </c>
      <c r="G131" s="96">
        <f>IF(F131="Y", 1, 0)</f>
        <v>0</v>
      </c>
      <c r="H131" s="98" t="s">
        <v>251</v>
      </c>
      <c r="I131" s="96">
        <f>IF(H131="Y", 1, 0)</f>
        <v>1</v>
      </c>
      <c r="J131" s="281" t="s">
        <v>205</v>
      </c>
      <c r="K131" s="96">
        <f>IF(J131="Y", -1, 0)</f>
        <v>0</v>
      </c>
      <c r="L131" s="133" t="s">
        <v>205</v>
      </c>
      <c r="M131" s="99">
        <f t="shared" si="23"/>
        <v>0</v>
      </c>
    </row>
    <row r="132" spans="1:14" x14ac:dyDescent="0.2">
      <c r="A132" s="102" t="s">
        <v>276</v>
      </c>
      <c r="B132" s="279" t="s">
        <v>205</v>
      </c>
      <c r="C132" s="96">
        <f t="shared" si="31"/>
        <v>0</v>
      </c>
      <c r="D132" s="280" t="s">
        <v>205</v>
      </c>
      <c r="E132" s="96">
        <f t="shared" si="32"/>
        <v>0</v>
      </c>
      <c r="F132" s="97" t="s">
        <v>205</v>
      </c>
      <c r="G132" s="96">
        <f>IF(F132="Y", 1, 0)</f>
        <v>0</v>
      </c>
      <c r="H132" s="98" t="s">
        <v>251</v>
      </c>
      <c r="I132" s="96">
        <f>IF(H132="Y", 1, 0)</f>
        <v>1</v>
      </c>
      <c r="J132" s="281" t="s">
        <v>205</v>
      </c>
      <c r="K132" s="96">
        <f>IF(J132="Y", 1, 0)</f>
        <v>0</v>
      </c>
      <c r="L132" s="133" t="s">
        <v>205</v>
      </c>
      <c r="M132" s="99">
        <f t="shared" si="23"/>
        <v>0</v>
      </c>
    </row>
    <row r="133" spans="1:14" ht="13.5" thickBot="1" x14ac:dyDescent="0.25">
      <c r="A133" s="122" t="s">
        <v>384</v>
      </c>
      <c r="B133" s="282" t="s">
        <v>205</v>
      </c>
      <c r="C133" s="104">
        <f t="shared" si="31"/>
        <v>0</v>
      </c>
      <c r="D133" s="283" t="s">
        <v>205</v>
      </c>
      <c r="E133" s="104">
        <f t="shared" si="32"/>
        <v>0</v>
      </c>
      <c r="F133" s="105" t="s">
        <v>205</v>
      </c>
      <c r="G133" s="104">
        <f>IF(F133="Y", 2, 0)</f>
        <v>0</v>
      </c>
      <c r="H133" s="106" t="s">
        <v>205</v>
      </c>
      <c r="I133" s="104">
        <f>IF(H133="Y", 2, 0)</f>
        <v>0</v>
      </c>
      <c r="J133" s="284" t="s">
        <v>205</v>
      </c>
      <c r="K133" s="104">
        <f>IF(J133="Y", 2, 0)</f>
        <v>0</v>
      </c>
      <c r="L133" s="134" t="s">
        <v>205</v>
      </c>
      <c r="M133" s="107">
        <f>IF(L133="Y", 2, 0)</f>
        <v>0</v>
      </c>
      <c r="N133" s="88"/>
    </row>
    <row r="134" spans="1:14" ht="13.5" thickBot="1" x14ac:dyDescent="0.25">
      <c r="A134" s="131" t="s">
        <v>309</v>
      </c>
      <c r="B134" s="285"/>
      <c r="D134" s="286"/>
      <c r="F134" s="108"/>
      <c r="H134" s="109"/>
      <c r="J134" s="287"/>
      <c r="L134" s="135"/>
    </row>
    <row r="135" spans="1:14" x14ac:dyDescent="0.2">
      <c r="A135" s="113" t="s">
        <v>385</v>
      </c>
      <c r="B135" s="276" t="s">
        <v>205</v>
      </c>
      <c r="C135" s="91">
        <f>IF(B135="Y", 2, 0)</f>
        <v>0</v>
      </c>
      <c r="D135" s="277" t="s">
        <v>205</v>
      </c>
      <c r="E135" s="91">
        <f>IF(D135="Y", 2, 0)</f>
        <v>0</v>
      </c>
      <c r="F135" s="92" t="s">
        <v>205</v>
      </c>
      <c r="G135" s="91">
        <f>IF(F135="Y", 2, 0)</f>
        <v>0</v>
      </c>
      <c r="H135" s="93" t="s">
        <v>205</v>
      </c>
      <c r="I135" s="91">
        <f>IF(H135="Y", 2, 0)</f>
        <v>0</v>
      </c>
      <c r="J135" s="278" t="s">
        <v>205</v>
      </c>
      <c r="K135" s="91">
        <f>IF(J135="Y", 2, 0)</f>
        <v>0</v>
      </c>
      <c r="L135" s="132" t="s">
        <v>205</v>
      </c>
      <c r="M135" s="94">
        <f>IF(L135="Y", 2, 0)</f>
        <v>0</v>
      </c>
    </row>
    <row r="136" spans="1:14" x14ac:dyDescent="0.2">
      <c r="A136" s="102" t="s">
        <v>386</v>
      </c>
      <c r="B136" s="279" t="s">
        <v>205</v>
      </c>
      <c r="C136" s="96">
        <f t="shared" ref="C136:C137" si="33">IF(B136="Y", 2, 0)</f>
        <v>0</v>
      </c>
      <c r="D136" s="280" t="s">
        <v>205</v>
      </c>
      <c r="E136" s="96">
        <f t="shared" ref="E136:E137" si="34">IF(D136="Y", 2, 0)</f>
        <v>0</v>
      </c>
      <c r="F136" s="97" t="s">
        <v>205</v>
      </c>
      <c r="G136" s="96">
        <f t="shared" ref="G136:G137" si="35">IF(F136="Y", 2, 0)</f>
        <v>0</v>
      </c>
      <c r="H136" s="98" t="s">
        <v>251</v>
      </c>
      <c r="I136" s="96">
        <f t="shared" ref="I136:I137" si="36">IF(H136="Y", 2, 0)</f>
        <v>2</v>
      </c>
      <c r="J136" s="281" t="s">
        <v>205</v>
      </c>
      <c r="K136" s="96">
        <f t="shared" ref="K136:K137" si="37">IF(J136="Y", 2, 0)</f>
        <v>0</v>
      </c>
      <c r="L136" s="133" t="s">
        <v>205</v>
      </c>
      <c r="M136" s="99">
        <f t="shared" ref="M136:M137" si="38">IF(L136="Y", 2, 0)</f>
        <v>0</v>
      </c>
    </row>
    <row r="137" spans="1:14" ht="13.5" thickBot="1" x14ac:dyDescent="0.25">
      <c r="A137" s="122" t="s">
        <v>387</v>
      </c>
      <c r="B137" s="282" t="s">
        <v>205</v>
      </c>
      <c r="C137" s="104">
        <f t="shared" si="33"/>
        <v>0</v>
      </c>
      <c r="D137" s="283" t="s">
        <v>205</v>
      </c>
      <c r="E137" s="104">
        <f t="shared" si="34"/>
        <v>0</v>
      </c>
      <c r="F137" s="105" t="s">
        <v>205</v>
      </c>
      <c r="G137" s="104">
        <f t="shared" si="35"/>
        <v>0</v>
      </c>
      <c r="H137" s="106" t="s">
        <v>251</v>
      </c>
      <c r="I137" s="104">
        <f t="shared" si="36"/>
        <v>2</v>
      </c>
      <c r="J137" s="284" t="s">
        <v>205</v>
      </c>
      <c r="K137" s="104">
        <f t="shared" si="37"/>
        <v>0</v>
      </c>
      <c r="L137" s="134" t="s">
        <v>205</v>
      </c>
      <c r="M137" s="107">
        <f t="shared" si="38"/>
        <v>0</v>
      </c>
    </row>
    <row r="138" spans="1:14" ht="13.5" thickBot="1" x14ac:dyDescent="0.25">
      <c r="A138" s="131" t="s">
        <v>388</v>
      </c>
      <c r="B138" s="285"/>
      <c r="D138" s="286"/>
      <c r="F138" s="108"/>
      <c r="H138" s="109"/>
      <c r="J138" s="287"/>
      <c r="L138" s="135"/>
    </row>
    <row r="139" spans="1:14" x14ac:dyDescent="0.2">
      <c r="A139" s="113" t="s">
        <v>389</v>
      </c>
      <c r="B139" s="276" t="s">
        <v>205</v>
      </c>
      <c r="C139" s="91">
        <f>IF(B139="Y", 2, 0)</f>
        <v>0</v>
      </c>
      <c r="D139" s="277" t="s">
        <v>205</v>
      </c>
      <c r="E139" s="91">
        <f>IF(D139="Y", 2, 0)</f>
        <v>0</v>
      </c>
      <c r="F139" s="92" t="s">
        <v>205</v>
      </c>
      <c r="G139" s="91">
        <f>IF(F139="Y", 2, 0)</f>
        <v>0</v>
      </c>
      <c r="H139" s="93" t="s">
        <v>205</v>
      </c>
      <c r="I139" s="91">
        <f>IF(H139="Y", 2, 0)</f>
        <v>0</v>
      </c>
      <c r="J139" s="278" t="s">
        <v>205</v>
      </c>
      <c r="K139" s="91">
        <f>IF(J139="Y", 2, 0)</f>
        <v>0</v>
      </c>
      <c r="L139" s="132" t="s">
        <v>251</v>
      </c>
      <c r="M139" s="94">
        <f>IF(L139="Y", 2, 0)</f>
        <v>2</v>
      </c>
      <c r="N139" s="136"/>
    </row>
    <row r="140" spans="1:14" x14ac:dyDescent="0.2">
      <c r="A140" s="102" t="s">
        <v>390</v>
      </c>
      <c r="B140" s="279" t="s">
        <v>205</v>
      </c>
      <c r="C140" s="96">
        <f>IF(B140="Y", 1, 0)</f>
        <v>0</v>
      </c>
      <c r="D140" s="280" t="s">
        <v>205</v>
      </c>
      <c r="E140" s="96">
        <f>IF(D140="Y", 1, 0)</f>
        <v>0</v>
      </c>
      <c r="F140" s="97" t="s">
        <v>205</v>
      </c>
      <c r="G140" s="96">
        <f>IF(F140="Y", 1, 0)</f>
        <v>0</v>
      </c>
      <c r="H140" s="98" t="s">
        <v>205</v>
      </c>
      <c r="I140" s="96">
        <f>IF(H140="Y", 1, 0)</f>
        <v>0</v>
      </c>
      <c r="J140" s="281" t="s">
        <v>205</v>
      </c>
      <c r="K140" s="96">
        <f>IF(J140="Y", 1, 0)</f>
        <v>0</v>
      </c>
      <c r="L140" s="133" t="s">
        <v>205</v>
      </c>
      <c r="M140" s="99">
        <f>IF(L140="Y", 1, 0)</f>
        <v>0</v>
      </c>
    </row>
    <row r="141" spans="1:14" x14ac:dyDescent="0.2">
      <c r="A141" s="102" t="s">
        <v>391</v>
      </c>
      <c r="B141" s="279" t="s">
        <v>205</v>
      </c>
      <c r="C141" s="96">
        <f>IF(B141="Y", 1, 0)</f>
        <v>0</v>
      </c>
      <c r="D141" s="280" t="s">
        <v>205</v>
      </c>
      <c r="E141" s="96">
        <f>IF(D141="Y", 1, 0)</f>
        <v>0</v>
      </c>
      <c r="F141" s="97" t="s">
        <v>205</v>
      </c>
      <c r="G141" s="96">
        <f>IF(F141="Y", 1, 0)</f>
        <v>0</v>
      </c>
      <c r="H141" s="98" t="s">
        <v>205</v>
      </c>
      <c r="I141" s="96">
        <f>IF(H141="Y", 1, 0)</f>
        <v>0</v>
      </c>
      <c r="J141" s="281" t="s">
        <v>205</v>
      </c>
      <c r="K141" s="96">
        <f>IF(J141="Y", 1, 0)</f>
        <v>0</v>
      </c>
      <c r="L141" s="133" t="s">
        <v>205</v>
      </c>
      <c r="M141" s="99">
        <f>IF(L141="Y", 1, 0)</f>
        <v>0</v>
      </c>
    </row>
    <row r="142" spans="1:14" x14ac:dyDescent="0.2">
      <c r="A142" s="102" t="s">
        <v>392</v>
      </c>
      <c r="B142" s="279" t="s">
        <v>205</v>
      </c>
      <c r="C142" s="96">
        <f t="shared" ref="C142:C146" si="39">IF(B142="Y", 2, 0)</f>
        <v>0</v>
      </c>
      <c r="D142" s="280" t="s">
        <v>205</v>
      </c>
      <c r="E142" s="96">
        <f t="shared" ref="E142:E146" si="40">IF(D142="Y", 2, 0)</f>
        <v>0</v>
      </c>
      <c r="F142" s="97" t="s">
        <v>205</v>
      </c>
      <c r="G142" s="96">
        <f t="shared" ref="G142:G146" si="41">IF(F142="Y", 2, 0)</f>
        <v>0</v>
      </c>
      <c r="H142" s="98" t="s">
        <v>205</v>
      </c>
      <c r="I142" s="96">
        <f t="shared" ref="I142:I146" si="42">IF(H142="Y", 2, 0)</f>
        <v>0</v>
      </c>
      <c r="J142" s="281" t="s">
        <v>205</v>
      </c>
      <c r="K142" s="96">
        <f t="shared" ref="K142:K146" si="43">IF(J142="Y", 2, 0)</f>
        <v>0</v>
      </c>
      <c r="L142" s="133" t="s">
        <v>251</v>
      </c>
      <c r="M142" s="99">
        <f t="shared" ref="M142:M146" si="44">IF(L142="Y", 2, 0)</f>
        <v>2</v>
      </c>
    </row>
    <row r="143" spans="1:14" x14ac:dyDescent="0.2">
      <c r="A143" s="102" t="s">
        <v>393</v>
      </c>
      <c r="B143" s="279" t="s">
        <v>205</v>
      </c>
      <c r="C143" s="96">
        <f>IF(B143="Y", 1, 0)</f>
        <v>0</v>
      </c>
      <c r="D143" s="280" t="s">
        <v>205</v>
      </c>
      <c r="E143" s="96">
        <f>IF(D143="Y", 1, 0)</f>
        <v>0</v>
      </c>
      <c r="F143" s="97" t="s">
        <v>205</v>
      </c>
      <c r="G143" s="96">
        <f>IF(F143="Y", 1, 0)</f>
        <v>0</v>
      </c>
      <c r="H143" s="98" t="s">
        <v>205</v>
      </c>
      <c r="I143" s="96">
        <f>IF(H143="Y", 1, 0)</f>
        <v>0</v>
      </c>
      <c r="J143" s="281" t="s">
        <v>205</v>
      </c>
      <c r="K143" s="96">
        <f>IF(J143="Y", 1, 0)</f>
        <v>0</v>
      </c>
      <c r="L143" s="133" t="s">
        <v>251</v>
      </c>
      <c r="M143" s="99">
        <f>IF(L143="Y", 1, 0)</f>
        <v>1</v>
      </c>
    </row>
    <row r="144" spans="1:14" x14ac:dyDescent="0.2">
      <c r="A144" s="102" t="s">
        <v>394</v>
      </c>
      <c r="B144" s="279" t="s">
        <v>205</v>
      </c>
      <c r="C144" s="96">
        <f>IF(B144="Y", 1, 0)</f>
        <v>0</v>
      </c>
      <c r="D144" s="280" t="s">
        <v>205</v>
      </c>
      <c r="E144" s="96">
        <f>IF(D144="Y", 1, 0)</f>
        <v>0</v>
      </c>
      <c r="F144" s="97" t="s">
        <v>205</v>
      </c>
      <c r="G144" s="96">
        <f>IF(F144="Y", 1, 0)</f>
        <v>0</v>
      </c>
      <c r="H144" s="98" t="s">
        <v>205</v>
      </c>
      <c r="I144" s="96">
        <f>IF(H144="Y", 1, 0)</f>
        <v>0</v>
      </c>
      <c r="J144" s="281" t="s">
        <v>205</v>
      </c>
      <c r="K144" s="96">
        <f>IF(J144="Y", 1, 0)</f>
        <v>0</v>
      </c>
      <c r="L144" s="133" t="s">
        <v>205</v>
      </c>
      <c r="M144" s="99">
        <f>IF(L144="Y", 1, 0)</f>
        <v>0</v>
      </c>
    </row>
    <row r="145" spans="1:15" x14ac:dyDescent="0.2">
      <c r="A145" s="102" t="s">
        <v>395</v>
      </c>
      <c r="B145" s="279" t="s">
        <v>205</v>
      </c>
      <c r="C145" s="96">
        <f t="shared" si="39"/>
        <v>0</v>
      </c>
      <c r="D145" s="280" t="s">
        <v>205</v>
      </c>
      <c r="E145" s="96">
        <f t="shared" si="40"/>
        <v>0</v>
      </c>
      <c r="F145" s="97" t="s">
        <v>205</v>
      </c>
      <c r="G145" s="96">
        <f t="shared" si="41"/>
        <v>0</v>
      </c>
      <c r="H145" s="98" t="s">
        <v>205</v>
      </c>
      <c r="I145" s="96">
        <f t="shared" si="42"/>
        <v>0</v>
      </c>
      <c r="J145" s="281" t="s">
        <v>205</v>
      </c>
      <c r="K145" s="96">
        <f t="shared" si="43"/>
        <v>0</v>
      </c>
      <c r="L145" s="133" t="s">
        <v>205</v>
      </c>
      <c r="M145" s="99">
        <f t="shared" si="44"/>
        <v>0</v>
      </c>
    </row>
    <row r="146" spans="1:15" ht="13.5" thickBot="1" x14ac:dyDescent="0.25">
      <c r="A146" s="122" t="s">
        <v>396</v>
      </c>
      <c r="B146" s="282" t="s">
        <v>205</v>
      </c>
      <c r="C146" s="104">
        <f t="shared" si="39"/>
        <v>0</v>
      </c>
      <c r="D146" s="283" t="s">
        <v>205</v>
      </c>
      <c r="E146" s="104">
        <f t="shared" si="40"/>
        <v>0</v>
      </c>
      <c r="F146" s="105" t="s">
        <v>205</v>
      </c>
      <c r="G146" s="104">
        <f t="shared" si="41"/>
        <v>0</v>
      </c>
      <c r="H146" s="106" t="s">
        <v>205</v>
      </c>
      <c r="I146" s="104">
        <f t="shared" si="42"/>
        <v>0</v>
      </c>
      <c r="J146" s="284" t="s">
        <v>205</v>
      </c>
      <c r="K146" s="104">
        <f t="shared" si="43"/>
        <v>0</v>
      </c>
      <c r="L146" s="134" t="s">
        <v>205</v>
      </c>
      <c r="M146" s="107">
        <f t="shared" si="44"/>
        <v>0</v>
      </c>
    </row>
    <row r="147" spans="1:15" ht="13.5" thickBot="1" x14ac:dyDescent="0.25">
      <c r="A147" s="131" t="s">
        <v>397</v>
      </c>
      <c r="B147" s="285"/>
      <c r="D147" s="286"/>
      <c r="F147" s="108"/>
      <c r="H147" s="109"/>
      <c r="J147" s="287"/>
      <c r="L147" s="135"/>
    </row>
    <row r="148" spans="1:15" x14ac:dyDescent="0.2">
      <c r="A148" s="113" t="s">
        <v>398</v>
      </c>
      <c r="B148" s="276" t="s">
        <v>205</v>
      </c>
      <c r="C148" s="91">
        <f>IF(B148="Y", 1, 0)</f>
        <v>0</v>
      </c>
      <c r="D148" s="277" t="s">
        <v>205</v>
      </c>
      <c r="E148" s="91">
        <f>IF(D148="Y", 1, 0)</f>
        <v>0</v>
      </c>
      <c r="F148" s="92" t="s">
        <v>205</v>
      </c>
      <c r="G148" s="91">
        <f>IF(F148="Y", 1, 0)</f>
        <v>0</v>
      </c>
      <c r="H148" s="93" t="s">
        <v>205</v>
      </c>
      <c r="I148" s="91">
        <f>IF(H148="Y", 1, 0)</f>
        <v>0</v>
      </c>
      <c r="J148" s="278" t="s">
        <v>205</v>
      </c>
      <c r="K148" s="91">
        <f>IF(J148="Y", 1, 0)</f>
        <v>0</v>
      </c>
      <c r="L148" s="132" t="s">
        <v>251</v>
      </c>
      <c r="M148" s="94">
        <f>IF(L148="Y", 1, 0)</f>
        <v>1</v>
      </c>
    </row>
    <row r="149" spans="1:15" ht="13.5" thickBot="1" x14ac:dyDescent="0.25">
      <c r="A149" s="122" t="s">
        <v>399</v>
      </c>
      <c r="B149" s="282" t="s">
        <v>205</v>
      </c>
      <c r="C149" s="104">
        <f>IF(B149="Y", 1, 0)</f>
        <v>0</v>
      </c>
      <c r="D149" s="283" t="s">
        <v>205</v>
      </c>
      <c r="E149" s="104">
        <f>IF(D149="Y", 1, 0)</f>
        <v>0</v>
      </c>
      <c r="F149" s="105" t="s">
        <v>205</v>
      </c>
      <c r="G149" s="104">
        <f>IF(F149="Y", 1, 0)</f>
        <v>0</v>
      </c>
      <c r="H149" s="106" t="s">
        <v>205</v>
      </c>
      <c r="I149" s="104">
        <f>IF(H149="Y", 1, 0)</f>
        <v>0</v>
      </c>
      <c r="J149" s="284" t="s">
        <v>205</v>
      </c>
      <c r="K149" s="104">
        <f>IF(J149="Y", 1, 0)</f>
        <v>0</v>
      </c>
      <c r="L149" s="134" t="s">
        <v>251</v>
      </c>
      <c r="M149" s="107">
        <f>IF(L149="Y", 1, 0)</f>
        <v>1</v>
      </c>
    </row>
    <row r="150" spans="1:15" x14ac:dyDescent="0.2">
      <c r="A150" s="88"/>
      <c r="N150" s="88"/>
      <c r="O150" s="88"/>
    </row>
    <row r="151" spans="1:15" x14ac:dyDescent="0.2">
      <c r="A151" s="137" t="s">
        <v>400</v>
      </c>
      <c r="C151" s="88">
        <f>SUM(C2:C149)</f>
        <v>0</v>
      </c>
      <c r="E151" s="88">
        <f>SUM(E2:E149)</f>
        <v>0</v>
      </c>
      <c r="G151" s="88">
        <f>SUM(G2:G149)</f>
        <v>0</v>
      </c>
      <c r="I151" s="88">
        <f>SUM(I2:I133)</f>
        <v>27</v>
      </c>
      <c r="K151" s="88">
        <f>SUM(K2:K133)</f>
        <v>0</v>
      </c>
      <c r="M151" s="88">
        <f>SUM(M2:M149)</f>
        <v>9</v>
      </c>
    </row>
    <row r="152" spans="1:15" x14ac:dyDescent="0.2">
      <c r="A152" s="137" t="s">
        <v>401</v>
      </c>
      <c r="C152" s="88">
        <v>148</v>
      </c>
      <c r="E152" s="88">
        <v>143</v>
      </c>
      <c r="G152" s="88">
        <v>128</v>
      </c>
      <c r="I152" s="88">
        <v>114</v>
      </c>
      <c r="K152" s="88">
        <v>99</v>
      </c>
      <c r="M152" s="88">
        <v>53</v>
      </c>
    </row>
    <row r="153" spans="1:15" x14ac:dyDescent="0.2">
      <c r="A153" s="137" t="s">
        <v>402</v>
      </c>
      <c r="C153" s="138">
        <f>C151/C152</f>
        <v>0</v>
      </c>
      <c r="E153" s="138">
        <f>E151/E152</f>
        <v>0</v>
      </c>
      <c r="G153" s="139">
        <f>G151/G152</f>
        <v>0</v>
      </c>
      <c r="I153" s="138">
        <f>I151/I152</f>
        <v>0.23684210526315788</v>
      </c>
      <c r="K153" s="138">
        <f>K151/K152</f>
        <v>0</v>
      </c>
      <c r="M153" s="138">
        <f>M151/M152</f>
        <v>0.16981132075471697</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9653FCBB-2084-4F62-A4D5-B3521D93BBD6}">
      <formula1>"-,Y"</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2A4A3-21A1-4341-897C-8E41EAA4E9AA}">
  <dimension ref="A1:M100"/>
  <sheetViews>
    <sheetView topLeftCell="A16"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454</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10" t="s">
        <v>218</v>
      </c>
      <c r="E5" s="210" t="s">
        <v>220</v>
      </c>
      <c r="F5" s="208" t="s">
        <v>250</v>
      </c>
      <c r="G5" s="206">
        <f>IF(F5="Y", 'read first'!$B$23, 0)</f>
        <v>0</v>
      </c>
      <c r="H5" s="203" t="s">
        <v>217</v>
      </c>
      <c r="I5" s="203"/>
    </row>
    <row r="6" spans="2:9" ht="30" x14ac:dyDescent="0.25">
      <c r="B6" s="552"/>
      <c r="C6" s="548"/>
      <c r="D6" s="210" t="s">
        <v>179</v>
      </c>
      <c r="E6" s="210" t="s">
        <v>221</v>
      </c>
      <c r="F6" s="208" t="s">
        <v>250</v>
      </c>
      <c r="G6" s="206">
        <f>IF(F6="Y", 'read first'!$B$23, 0)</f>
        <v>0</v>
      </c>
      <c r="H6" s="203" t="s">
        <v>196</v>
      </c>
      <c r="I6" s="203"/>
    </row>
    <row r="7" spans="2:9" ht="58.5" customHeight="1" x14ac:dyDescent="0.25">
      <c r="B7" s="203" t="s">
        <v>10</v>
      </c>
      <c r="C7" s="19" t="s">
        <v>11</v>
      </c>
      <c r="D7" s="210" t="s">
        <v>12</v>
      </c>
      <c r="E7" s="210" t="s">
        <v>222</v>
      </c>
      <c r="F7" s="208" t="s">
        <v>251</v>
      </c>
      <c r="G7" s="206">
        <f>IF(F7="Y", 'read first'!$B$23, 0)</f>
        <v>2.2229999999999999</v>
      </c>
      <c r="H7" s="203" t="s">
        <v>176</v>
      </c>
      <c r="I7" s="203"/>
    </row>
    <row r="8" spans="2:9" ht="40.5" customHeight="1" x14ac:dyDescent="0.25">
      <c r="B8" s="551" t="s">
        <v>14</v>
      </c>
      <c r="C8" s="19" t="s">
        <v>15</v>
      </c>
      <c r="D8" s="210" t="s">
        <v>197</v>
      </c>
      <c r="E8" s="210" t="s">
        <v>223</v>
      </c>
      <c r="F8" s="208" t="s">
        <v>250</v>
      </c>
      <c r="G8" s="206">
        <f>IF(F8="Y", 'read first'!$B$23, 0)</f>
        <v>0</v>
      </c>
      <c r="H8" s="203" t="s">
        <v>16</v>
      </c>
      <c r="I8" s="203"/>
    </row>
    <row r="9" spans="2:9" ht="36.75" customHeight="1" x14ac:dyDescent="0.25">
      <c r="B9" s="552"/>
      <c r="C9" s="19" t="s">
        <v>17</v>
      </c>
      <c r="D9" s="210" t="s">
        <v>180</v>
      </c>
      <c r="E9" s="210" t="s">
        <v>224</v>
      </c>
      <c r="F9" s="208" t="s">
        <v>251</v>
      </c>
      <c r="G9" s="206">
        <f>IF(F9="Y", 'read first'!$B$23, 0)</f>
        <v>2.2229999999999999</v>
      </c>
      <c r="H9" s="203" t="s">
        <v>18</v>
      </c>
      <c r="I9" s="203"/>
    </row>
    <row r="10" spans="2:9" ht="46.5" customHeight="1" x14ac:dyDescent="0.25">
      <c r="B10" s="203" t="s">
        <v>19</v>
      </c>
      <c r="C10" s="19" t="s">
        <v>20</v>
      </c>
      <c r="D10" s="210" t="s">
        <v>415</v>
      </c>
      <c r="E10" s="210" t="s">
        <v>225</v>
      </c>
      <c r="F10" s="208" t="s">
        <v>251</v>
      </c>
      <c r="G10" s="206">
        <f>IF(F10="Y", 'read first'!$B$23, 0)</f>
        <v>2.2229999999999999</v>
      </c>
      <c r="H10" s="203" t="s">
        <v>175</v>
      </c>
      <c r="I10" s="203"/>
    </row>
    <row r="11" spans="2:9" ht="30" x14ac:dyDescent="0.25">
      <c r="B11" s="554" t="s">
        <v>22</v>
      </c>
      <c r="C11" s="19" t="s">
        <v>23</v>
      </c>
      <c r="D11" s="210" t="s">
        <v>24</v>
      </c>
      <c r="E11" s="210" t="s">
        <v>226</v>
      </c>
      <c r="F11" s="208" t="s">
        <v>250</v>
      </c>
      <c r="G11" s="206">
        <f>IF(F11="Y", 'read first'!$B$23, 0)</f>
        <v>0</v>
      </c>
      <c r="H11" s="203" t="s">
        <v>25</v>
      </c>
      <c r="I11" s="203"/>
    </row>
    <row r="12" spans="2:9" ht="93.75" customHeight="1" x14ac:dyDescent="0.25">
      <c r="B12" s="554"/>
      <c r="C12" s="203" t="s">
        <v>26</v>
      </c>
      <c r="D12" s="20" t="s">
        <v>198</v>
      </c>
      <c r="E12" s="20" t="s">
        <v>227</v>
      </c>
      <c r="F12" s="35" t="s">
        <v>251</v>
      </c>
      <c r="G12" s="206">
        <f>IF(F12="Y", 'read first'!$B$23, 0)</f>
        <v>2.2229999999999999</v>
      </c>
      <c r="H12" s="31" t="s">
        <v>177</v>
      </c>
      <c r="I12" s="203"/>
    </row>
    <row r="13" spans="2:9" ht="55.5" customHeight="1" x14ac:dyDescent="0.25">
      <c r="B13" s="203" t="s">
        <v>28</v>
      </c>
      <c r="C13" s="19" t="s">
        <v>29</v>
      </c>
      <c r="D13" s="20" t="s">
        <v>199</v>
      </c>
      <c r="E13" s="20" t="s">
        <v>227</v>
      </c>
      <c r="F13" s="35" t="s">
        <v>251</v>
      </c>
      <c r="G13" s="206">
        <f>IF(F13="Y", 'read first'!$B$23, 0)</f>
        <v>2.2229999999999999</v>
      </c>
      <c r="H13" s="31" t="s">
        <v>30</v>
      </c>
      <c r="I13" s="203"/>
    </row>
    <row r="14" spans="2:9" x14ac:dyDescent="0.25">
      <c r="D14" s="21" t="s">
        <v>31</v>
      </c>
      <c r="E14" s="21"/>
      <c r="G14" s="206">
        <f>SUM(G5:G13)</f>
        <v>11.114999999999998</v>
      </c>
    </row>
    <row r="15" spans="2:9" x14ac:dyDescent="0.25">
      <c r="D15" s="21"/>
      <c r="E15" s="21"/>
      <c r="G15" s="22">
        <f>G14/'read first'!$B$24</f>
        <v>0.55555555555555558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01" t="s">
        <v>182</v>
      </c>
      <c r="E19" s="201" t="s">
        <v>228</v>
      </c>
      <c r="F19" s="208" t="s">
        <v>250</v>
      </c>
      <c r="G19" s="207">
        <f>IF(F19="Y", 'read first'!$C$23, 0)</f>
        <v>0</v>
      </c>
      <c r="H19" s="204" t="s">
        <v>200</v>
      </c>
      <c r="I19" s="204"/>
    </row>
    <row r="20" spans="2:9" ht="54" customHeight="1" x14ac:dyDescent="0.25">
      <c r="B20" s="549"/>
      <c r="C20" s="1" t="s">
        <v>35</v>
      </c>
      <c r="D20" s="556" t="s">
        <v>36</v>
      </c>
      <c r="E20" s="556" t="s">
        <v>227</v>
      </c>
      <c r="F20" s="562" t="s">
        <v>251</v>
      </c>
      <c r="G20" s="565">
        <f>IF(F20="Y", 'read first'!$C$23, 0)</f>
        <v>1.65</v>
      </c>
      <c r="H20" s="555" t="s">
        <v>183</v>
      </c>
      <c r="I20" s="555" t="s">
        <v>765</v>
      </c>
    </row>
    <row r="21" spans="2:9" ht="23.25" customHeight="1" x14ac:dyDescent="0.25">
      <c r="B21" s="549"/>
      <c r="C21" s="19" t="s">
        <v>37</v>
      </c>
      <c r="D21" s="557"/>
      <c r="E21" s="557"/>
      <c r="F21" s="563"/>
      <c r="G21" s="566">
        <f>IF(F21="Y", 'read first'!$C$23, 0)</f>
        <v>0</v>
      </c>
      <c r="H21" s="549"/>
      <c r="I21" s="549"/>
    </row>
    <row r="22" spans="2:9" ht="30" x14ac:dyDescent="0.25">
      <c r="B22" s="550"/>
      <c r="C22" s="205"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05" t="s">
        <v>431</v>
      </c>
      <c r="I23" s="205"/>
    </row>
    <row r="24" spans="2:9" ht="97.5" customHeight="1" x14ac:dyDescent="0.25">
      <c r="B24" s="543"/>
      <c r="C24" s="547"/>
      <c r="D24" s="56" t="s">
        <v>43</v>
      </c>
      <c r="E24" s="56" t="s">
        <v>227</v>
      </c>
      <c r="F24" s="35" t="s">
        <v>514</v>
      </c>
      <c r="G24" s="57" cm="1">
        <f t="array" ref="G24">_xlfn.IFS(F24="H", 'read first'!I23, F24="M",'read first'!I24, F24="L",'read first'!I25, F24="neg",'read first'!I26)</f>
        <v>0</v>
      </c>
      <c r="H24" s="53" t="s">
        <v>206</v>
      </c>
      <c r="I24" s="549" t="s">
        <v>628</v>
      </c>
    </row>
    <row r="25" spans="2:9" ht="113.25" customHeight="1" x14ac:dyDescent="0.25">
      <c r="B25" s="543"/>
      <c r="C25" s="548"/>
      <c r="D25" s="27" t="s">
        <v>201</v>
      </c>
      <c r="E25" s="27" t="s">
        <v>227</v>
      </c>
      <c r="F25" s="35" t="s">
        <v>251</v>
      </c>
      <c r="G25" s="206">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629</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206">
        <f>IF(F29="Y", 0.83, 0)</f>
        <v>0.83</v>
      </c>
      <c r="H29" s="577" t="s">
        <v>167</v>
      </c>
      <c r="I29" s="578" t="s">
        <v>630</v>
      </c>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208" t="s">
        <v>251</v>
      </c>
      <c r="G32" s="206">
        <f>IF(F32="Y",'read first'!$C$23, 0)</f>
        <v>1.65</v>
      </c>
      <c r="H32" s="554" t="s">
        <v>166</v>
      </c>
      <c r="I32" s="554"/>
    </row>
    <row r="33" spans="2:9" ht="57.95" customHeight="1" x14ac:dyDescent="0.25">
      <c r="B33" s="543"/>
      <c r="C33" s="547"/>
      <c r="D33" s="30" t="s">
        <v>57</v>
      </c>
      <c r="E33" s="30" t="s">
        <v>232</v>
      </c>
      <c r="F33" s="208" t="s">
        <v>251</v>
      </c>
      <c r="G33" s="206">
        <f>IF(F33="Y", 'read first'!$C$23, 0)</f>
        <v>1.65</v>
      </c>
      <c r="H33" s="554"/>
      <c r="I33" s="554"/>
    </row>
    <row r="34" spans="2:9" ht="52.5" customHeight="1" x14ac:dyDescent="0.25">
      <c r="B34" s="543"/>
      <c r="C34" s="548"/>
      <c r="D34" s="30" t="s">
        <v>184</v>
      </c>
      <c r="E34" s="30" t="s">
        <v>233</v>
      </c>
      <c r="F34" s="208" t="s">
        <v>250</v>
      </c>
      <c r="G34" s="206">
        <f>IF(F34="Y", 'read first'!$C$23, 0)</f>
        <v>0</v>
      </c>
      <c r="H34" s="554"/>
      <c r="I34" s="554"/>
    </row>
    <row r="35" spans="2:9" ht="38.1" customHeight="1" x14ac:dyDescent="0.25">
      <c r="B35" s="543"/>
      <c r="C35" s="205" t="s">
        <v>58</v>
      </c>
      <c r="D35" s="28" t="s">
        <v>59</v>
      </c>
      <c r="E35" s="28" t="s">
        <v>227</v>
      </c>
      <c r="F35" s="35" t="s">
        <v>251</v>
      </c>
      <c r="G35" s="206">
        <f>IF(F35="Y", 'read first'!$C$23, 0)</f>
        <v>1.65</v>
      </c>
      <c r="H35" s="31" t="s">
        <v>203</v>
      </c>
      <c r="I35" s="391" t="s">
        <v>631</v>
      </c>
    </row>
    <row r="36" spans="2:9" ht="60" customHeight="1" x14ac:dyDescent="0.25">
      <c r="B36" s="205" t="s">
        <v>60</v>
      </c>
      <c r="C36" s="19" t="s">
        <v>61</v>
      </c>
      <c r="D36" s="30" t="s">
        <v>62</v>
      </c>
      <c r="E36" s="30" t="s">
        <v>234</v>
      </c>
      <c r="F36" s="208" t="s">
        <v>250</v>
      </c>
      <c r="G36" s="206">
        <f>IF(F36="Y", 'read first'!$C$23, 0)</f>
        <v>0</v>
      </c>
      <c r="H36" s="203" t="s">
        <v>178</v>
      </c>
      <c r="I36" s="203"/>
    </row>
    <row r="37" spans="2:9" x14ac:dyDescent="0.25">
      <c r="D37" s="21" t="s">
        <v>31</v>
      </c>
      <c r="E37" s="21"/>
      <c r="G37" s="206">
        <f>SUM(G19:G36)</f>
        <v>11.56</v>
      </c>
    </row>
    <row r="38" spans="2:9" x14ac:dyDescent="0.25">
      <c r="D38" s="21"/>
      <c r="E38" s="21"/>
      <c r="G38" s="22">
        <f>G37/'read first'!$C$24</f>
        <v>0.58383838383838393</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10" t="s">
        <v>67</v>
      </c>
      <c r="E42" s="210" t="s">
        <v>235</v>
      </c>
      <c r="F42" s="208" t="s">
        <v>250</v>
      </c>
      <c r="G42" s="206">
        <f>IF(F42="Y", 'read first'!$D$23, 0)</f>
        <v>0</v>
      </c>
      <c r="H42" s="203" t="s">
        <v>68</v>
      </c>
      <c r="I42" s="203"/>
    </row>
    <row r="43" spans="2:9" ht="30" customHeight="1" x14ac:dyDescent="0.25">
      <c r="B43" s="549"/>
      <c r="C43" s="19" t="s">
        <v>69</v>
      </c>
      <c r="D43" s="202" t="s">
        <v>70</v>
      </c>
      <c r="E43" s="74" t="s">
        <v>227</v>
      </c>
      <c r="F43" s="208" t="s">
        <v>250</v>
      </c>
      <c r="G43" s="206">
        <f>IF(F43="Y", 'read first'!$D$23, 0)</f>
        <v>0</v>
      </c>
      <c r="H43" s="203" t="s">
        <v>71</v>
      </c>
      <c r="I43" s="203"/>
    </row>
    <row r="44" spans="2:9" ht="30" x14ac:dyDescent="0.25">
      <c r="B44" s="550"/>
      <c r="C44" s="19" t="s">
        <v>72</v>
      </c>
      <c r="D44" s="210" t="s">
        <v>73</v>
      </c>
      <c r="E44" s="210" t="s">
        <v>227</v>
      </c>
      <c r="F44" s="208" t="s">
        <v>250</v>
      </c>
      <c r="G44" s="206">
        <f>IF(F44="Y", 'read first'!$D$23, 0)</f>
        <v>0</v>
      </c>
      <c r="H44" s="203" t="s">
        <v>74</v>
      </c>
      <c r="I44" s="203"/>
    </row>
    <row r="45" spans="2:9" ht="30" x14ac:dyDescent="0.25">
      <c r="B45" s="205" t="s">
        <v>75</v>
      </c>
      <c r="C45" s="19" t="s">
        <v>76</v>
      </c>
      <c r="D45" s="210" t="s">
        <v>77</v>
      </c>
      <c r="E45" s="210" t="s">
        <v>227</v>
      </c>
      <c r="F45" s="208" t="s">
        <v>251</v>
      </c>
      <c r="G45" s="206">
        <f>IF(F45="Y", 'read first'!$D$23, 0)</f>
        <v>2.2000000000000002</v>
      </c>
      <c r="H45" s="203" t="s">
        <v>78</v>
      </c>
      <c r="I45" s="203"/>
    </row>
    <row r="46" spans="2:9" ht="37.5" customHeight="1" x14ac:dyDescent="0.25">
      <c r="B46" s="33" t="s">
        <v>79</v>
      </c>
      <c r="C46" s="33" t="s">
        <v>80</v>
      </c>
      <c r="D46" s="34" t="s">
        <v>81</v>
      </c>
      <c r="E46" s="34" t="s">
        <v>227</v>
      </c>
      <c r="F46" s="208" t="s">
        <v>250</v>
      </c>
      <c r="G46" s="206">
        <f>IF(F46="Y", 'read first'!$D$23, 0)</f>
        <v>0</v>
      </c>
      <c r="H46" s="31" t="s">
        <v>165</v>
      </c>
      <c r="I46" s="391" t="s">
        <v>632</v>
      </c>
    </row>
    <row r="47" spans="2:9" ht="69" customHeight="1" x14ac:dyDescent="0.25">
      <c r="B47" s="205" t="s">
        <v>82</v>
      </c>
      <c r="C47" s="19" t="s">
        <v>83</v>
      </c>
      <c r="D47" s="210" t="s">
        <v>84</v>
      </c>
      <c r="E47" s="210" t="s">
        <v>227</v>
      </c>
      <c r="F47" s="208" t="s">
        <v>251</v>
      </c>
      <c r="G47" s="206">
        <f>IF(F47="Y", 'read first'!$D$23, 0)</f>
        <v>2.2000000000000002</v>
      </c>
      <c r="H47" s="203" t="s">
        <v>85</v>
      </c>
      <c r="I47" s="203"/>
    </row>
    <row r="48" spans="2:9" ht="30" x14ac:dyDescent="0.25">
      <c r="B48" s="205" t="s">
        <v>86</v>
      </c>
      <c r="C48" s="19" t="s">
        <v>87</v>
      </c>
      <c r="D48" s="210" t="s">
        <v>88</v>
      </c>
      <c r="E48" s="210" t="s">
        <v>236</v>
      </c>
      <c r="F48" s="208" t="s">
        <v>251</v>
      </c>
      <c r="G48" s="206">
        <f>IF(F48="Y", 'read first'!$D$23, 0)</f>
        <v>2.2000000000000002</v>
      </c>
      <c r="H48" s="203" t="s">
        <v>89</v>
      </c>
      <c r="I48" s="203"/>
    </row>
    <row r="49" spans="2:9" ht="45" x14ac:dyDescent="0.25">
      <c r="B49" s="205" t="s">
        <v>90</v>
      </c>
      <c r="C49" s="19" t="s">
        <v>91</v>
      </c>
      <c r="D49" s="210" t="s">
        <v>92</v>
      </c>
      <c r="E49" s="210" t="s">
        <v>237</v>
      </c>
      <c r="F49" s="208" t="s">
        <v>251</v>
      </c>
      <c r="G49" s="206">
        <f>IF(F49="Y", 'read first'!$D$23, 0)</f>
        <v>2.2000000000000002</v>
      </c>
      <c r="H49" s="203" t="s">
        <v>93</v>
      </c>
      <c r="I49" s="203"/>
    </row>
    <row r="50" spans="2:9" x14ac:dyDescent="0.25">
      <c r="B50" s="37"/>
      <c r="G50" s="206">
        <f>SUM(G42:G49)</f>
        <v>8.8000000000000007</v>
      </c>
    </row>
    <row r="51" spans="2:9" x14ac:dyDescent="0.25">
      <c r="B51" s="37"/>
      <c r="G51" s="22">
        <f>G50/'read first'!$D$24</f>
        <v>0.44444444444444448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10" t="s">
        <v>97</v>
      </c>
      <c r="E55" s="75" t="s">
        <v>227</v>
      </c>
      <c r="F55" s="208" t="s">
        <v>251</v>
      </c>
      <c r="G55" s="206">
        <f>IF(F55="Y", 'read first'!$E$23, 0)</f>
        <v>2.5</v>
      </c>
      <c r="H55" s="209" t="s">
        <v>98</v>
      </c>
      <c r="I55" s="209"/>
    </row>
    <row r="56" spans="2:9" ht="38.1" customHeight="1" x14ac:dyDescent="0.25">
      <c r="B56" s="543"/>
      <c r="C56" s="19" t="s">
        <v>99</v>
      </c>
      <c r="D56" s="210" t="s">
        <v>100</v>
      </c>
      <c r="E56" s="75" t="s">
        <v>227</v>
      </c>
      <c r="F56" s="208" t="s">
        <v>250</v>
      </c>
      <c r="G56" s="206">
        <f>IF(F56="Y", 'read first'!$E$23, 0)</f>
        <v>0</v>
      </c>
      <c r="H56" s="209" t="s">
        <v>101</v>
      </c>
      <c r="I56" s="209"/>
    </row>
    <row r="57" spans="2:9" ht="51" customHeight="1" x14ac:dyDescent="0.25">
      <c r="B57" s="205" t="s">
        <v>102</v>
      </c>
      <c r="C57" s="19" t="s">
        <v>44</v>
      </c>
      <c r="D57" s="210" t="s">
        <v>103</v>
      </c>
      <c r="E57" s="75" t="s">
        <v>227</v>
      </c>
      <c r="F57" s="39" t="s">
        <v>209</v>
      </c>
      <c r="G57" s="206">
        <f>G26</f>
        <v>1.65</v>
      </c>
      <c r="H57" s="209" t="s">
        <v>207</v>
      </c>
      <c r="I57" s="209"/>
    </row>
    <row r="58" spans="2:9" ht="49.5" customHeight="1" x14ac:dyDescent="0.25">
      <c r="B58" s="205" t="s">
        <v>104</v>
      </c>
      <c r="C58" s="19" t="s">
        <v>96</v>
      </c>
      <c r="D58" s="210" t="s">
        <v>131</v>
      </c>
      <c r="E58" s="75" t="s">
        <v>230</v>
      </c>
      <c r="F58" s="39" t="s">
        <v>210</v>
      </c>
      <c r="G58" s="206">
        <f>G29+G30</f>
        <v>1.66</v>
      </c>
      <c r="H58" s="209" t="s">
        <v>208</v>
      </c>
      <c r="I58" s="209"/>
    </row>
    <row r="59" spans="2:9" ht="37.5" customHeight="1" x14ac:dyDescent="0.25">
      <c r="B59" s="543" t="s">
        <v>105</v>
      </c>
      <c r="C59" s="19" t="s">
        <v>72</v>
      </c>
      <c r="D59" s="210" t="s">
        <v>106</v>
      </c>
      <c r="E59" s="75" t="s">
        <v>227</v>
      </c>
      <c r="F59" s="208" t="s">
        <v>250</v>
      </c>
      <c r="G59" s="206">
        <f>IF(F59="Y", 'read first'!$E$23, 0)</f>
        <v>0</v>
      </c>
      <c r="H59" s="209" t="s">
        <v>132</v>
      </c>
      <c r="I59" s="209"/>
    </row>
    <row r="60" spans="2:9" ht="38.1" customHeight="1" x14ac:dyDescent="0.25">
      <c r="B60" s="543"/>
      <c r="C60" s="19" t="s">
        <v>99</v>
      </c>
      <c r="D60" s="210" t="s">
        <v>133</v>
      </c>
      <c r="E60" s="75" t="s">
        <v>238</v>
      </c>
      <c r="F60" s="208" t="s">
        <v>250</v>
      </c>
      <c r="G60" s="206">
        <f>IF(F60="Y", 'read first'!$E$23, 0)</f>
        <v>0</v>
      </c>
      <c r="H60" s="209" t="s">
        <v>134</v>
      </c>
      <c r="I60" s="209"/>
    </row>
    <row r="61" spans="2:9" ht="30" x14ac:dyDescent="0.25">
      <c r="B61" s="205" t="s">
        <v>107</v>
      </c>
      <c r="C61" s="19" t="s">
        <v>108</v>
      </c>
      <c r="D61" s="210" t="s">
        <v>185</v>
      </c>
      <c r="E61" s="75" t="s">
        <v>239</v>
      </c>
      <c r="F61" s="208" t="s">
        <v>251</v>
      </c>
      <c r="G61" s="206">
        <f>IF(F61="Y", 'read first'!$E$23, 0)</f>
        <v>2.5</v>
      </c>
      <c r="H61" s="209" t="s">
        <v>135</v>
      </c>
      <c r="I61" s="209"/>
    </row>
    <row r="62" spans="2:9" ht="38.1" customHeight="1" x14ac:dyDescent="0.25">
      <c r="B62" s="205" t="s">
        <v>109</v>
      </c>
      <c r="C62" s="19" t="s">
        <v>110</v>
      </c>
      <c r="D62" s="210" t="s">
        <v>111</v>
      </c>
      <c r="E62" s="75" t="s">
        <v>227</v>
      </c>
      <c r="F62" s="208" t="s">
        <v>251</v>
      </c>
      <c r="G62" s="206">
        <f>IF(F62="Y", 'read first'!$E$23, 0)</f>
        <v>2.5</v>
      </c>
      <c r="H62" s="209" t="s">
        <v>136</v>
      </c>
      <c r="I62" s="209"/>
    </row>
    <row r="63" spans="2:9" x14ac:dyDescent="0.25">
      <c r="G63" s="206">
        <f>SUM(G55:G62)</f>
        <v>10.81</v>
      </c>
    </row>
    <row r="64" spans="2:9" x14ac:dyDescent="0.25">
      <c r="G64" s="41">
        <f>G63/'read first'!$E$24</f>
        <v>0.54049999999999998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05" t="s">
        <v>121</v>
      </c>
      <c r="C68" s="19" t="s">
        <v>170</v>
      </c>
      <c r="D68" s="210" t="s">
        <v>171</v>
      </c>
      <c r="E68" s="210" t="s">
        <v>226</v>
      </c>
      <c r="F68" s="208" t="str">
        <f>F11</f>
        <v>N</v>
      </c>
      <c r="G68" s="206">
        <f>G11</f>
        <v>0</v>
      </c>
      <c r="H68" s="205" t="s">
        <v>427</v>
      </c>
      <c r="I68" s="205"/>
    </row>
    <row r="69" spans="1:13" s="4" customFormat="1" ht="67.5" customHeight="1" x14ac:dyDescent="0.25">
      <c r="A69" s="3"/>
      <c r="B69" s="205" t="s">
        <v>122</v>
      </c>
      <c r="C69" s="19" t="s">
        <v>123</v>
      </c>
      <c r="D69" s="210" t="s">
        <v>124</v>
      </c>
      <c r="E69" s="210" t="s">
        <v>240</v>
      </c>
      <c r="F69" s="208" t="s">
        <v>251</v>
      </c>
      <c r="G69" s="206">
        <f>IF(F69="Y", 'read first'!$G$23, 0)</f>
        <v>2</v>
      </c>
      <c r="H69" s="205" t="s">
        <v>143</v>
      </c>
      <c r="I69" s="205"/>
      <c r="J69" s="59"/>
      <c r="K69" s="59"/>
      <c r="L69" s="59"/>
      <c r="M69" s="59"/>
    </row>
    <row r="70" spans="1:13" s="4" customFormat="1" ht="74.25" customHeight="1" x14ac:dyDescent="0.25">
      <c r="A70" s="3"/>
      <c r="B70" s="205" t="s">
        <v>125</v>
      </c>
      <c r="C70" s="19" t="s">
        <v>144</v>
      </c>
      <c r="D70" s="210" t="s">
        <v>126</v>
      </c>
      <c r="E70" s="210" t="s">
        <v>241</v>
      </c>
      <c r="F70" s="208" t="s">
        <v>251</v>
      </c>
      <c r="G70" s="206">
        <f>IF(F70="Y", 'read first'!$G$23, 0)</f>
        <v>2</v>
      </c>
      <c r="H70" s="205" t="s">
        <v>142</v>
      </c>
      <c r="I70" s="205"/>
      <c r="J70" s="59"/>
      <c r="K70" s="59"/>
      <c r="L70" s="59"/>
      <c r="M70" s="59"/>
    </row>
    <row r="71" spans="1:13" s="4" customFormat="1" ht="64.5" customHeight="1" x14ac:dyDescent="0.25">
      <c r="A71" s="3"/>
      <c r="B71" s="205" t="s">
        <v>127</v>
      </c>
      <c r="C71" s="19" t="s">
        <v>128</v>
      </c>
      <c r="D71" s="210" t="s">
        <v>129</v>
      </c>
      <c r="E71" s="210" t="s">
        <v>242</v>
      </c>
      <c r="F71" s="208" t="s">
        <v>251</v>
      </c>
      <c r="G71" s="206">
        <f>IF(F71="Y", 'read first'!$G$23, 0)</f>
        <v>2</v>
      </c>
      <c r="H71" s="205" t="s">
        <v>169</v>
      </c>
      <c r="I71" s="205"/>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06">
        <f>SUM(G68:G73)/2</f>
        <v>4</v>
      </c>
      <c r="H74" s="5"/>
      <c r="J74" s="59"/>
      <c r="K74" s="59"/>
      <c r="L74" s="59"/>
      <c r="M74" s="59"/>
    </row>
    <row r="75" spans="1:13" s="4" customFormat="1" x14ac:dyDescent="0.25">
      <c r="A75" s="3"/>
      <c r="B75" s="37"/>
      <c r="C75" s="3"/>
      <c r="D75" s="3"/>
      <c r="E75" s="3"/>
      <c r="F75" s="3"/>
      <c r="G75" s="22">
        <f>G74/'read first'!$G$24</f>
        <v>0.4</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577</v>
      </c>
    </row>
    <row r="79" spans="1:13" ht="30" x14ac:dyDescent="0.25">
      <c r="A79" s="205" t="s">
        <v>187</v>
      </c>
      <c r="B79" s="205" t="s">
        <v>114</v>
      </c>
      <c r="C79" s="36" t="s">
        <v>145</v>
      </c>
      <c r="D79" s="210" t="s">
        <v>164</v>
      </c>
      <c r="E79" s="210" t="s">
        <v>244</v>
      </c>
      <c r="F79" s="208" t="s">
        <v>251</v>
      </c>
      <c r="G79" s="44">
        <f>IF(F79="Y", 'read first'!$F$23, 0)</f>
        <v>2</v>
      </c>
      <c r="H79" s="45" t="s">
        <v>146</v>
      </c>
      <c r="I79" s="411"/>
    </row>
    <row r="80" spans="1:13" ht="45" x14ac:dyDescent="0.25">
      <c r="A80" s="204" t="s">
        <v>188</v>
      </c>
      <c r="B80" s="204" t="s">
        <v>115</v>
      </c>
      <c r="C80" s="36" t="s">
        <v>145</v>
      </c>
      <c r="D80" s="202" t="s">
        <v>116</v>
      </c>
      <c r="E80" s="202" t="s">
        <v>245</v>
      </c>
      <c r="F80" s="208" t="s">
        <v>251</v>
      </c>
      <c r="G80" s="44">
        <f>IF(F80="Y", 'read first'!$F$23, 0)</f>
        <v>2</v>
      </c>
      <c r="H80" s="47" t="s">
        <v>147</v>
      </c>
      <c r="I80" s="411"/>
    </row>
    <row r="81" spans="1:9" x14ac:dyDescent="0.25">
      <c r="A81" s="555" t="s">
        <v>189</v>
      </c>
      <c r="B81" s="587" t="s">
        <v>117</v>
      </c>
      <c r="C81" s="48" t="s">
        <v>118</v>
      </c>
      <c r="D81" s="210" t="s">
        <v>51</v>
      </c>
      <c r="E81" s="210" t="s">
        <v>246</v>
      </c>
      <c r="F81" s="208" t="s">
        <v>251</v>
      </c>
      <c r="G81" s="44">
        <f>IF(F81="Y", 1, 0)</f>
        <v>1</v>
      </c>
      <c r="H81" s="551" t="s">
        <v>52</v>
      </c>
      <c r="I81" s="643" t="s">
        <v>766</v>
      </c>
    </row>
    <row r="82" spans="1:9" x14ac:dyDescent="0.25">
      <c r="A82" s="586"/>
      <c r="B82" s="588"/>
      <c r="C82" s="48" t="s">
        <v>119</v>
      </c>
      <c r="D82" s="582" t="s">
        <v>53</v>
      </c>
      <c r="E82" s="590" t="s">
        <v>247</v>
      </c>
      <c r="F82" s="590"/>
      <c r="G82" s="593">
        <v>1</v>
      </c>
      <c r="H82" s="586"/>
      <c r="I82" s="644"/>
    </row>
    <row r="83" spans="1:9" x14ac:dyDescent="0.25">
      <c r="A83" s="586"/>
      <c r="B83" s="589"/>
      <c r="C83" s="48" t="s">
        <v>130</v>
      </c>
      <c r="D83" s="552"/>
      <c r="E83" s="591"/>
      <c r="F83" s="592" t="s">
        <v>205</v>
      </c>
      <c r="G83" s="594">
        <f t="shared" ref="G83" si="0">IF(F83="Y", 1, 0)</f>
        <v>0</v>
      </c>
      <c r="H83" s="552"/>
      <c r="I83" s="645"/>
    </row>
    <row r="84" spans="1:9" ht="58.5" customHeight="1" x14ac:dyDescent="0.25">
      <c r="A84" s="552"/>
      <c r="B84" s="205" t="s">
        <v>138</v>
      </c>
      <c r="C84" s="19" t="s">
        <v>148</v>
      </c>
      <c r="D84" s="210" t="s">
        <v>149</v>
      </c>
      <c r="E84" s="210" t="s">
        <v>248</v>
      </c>
      <c r="F84" s="208" t="s">
        <v>205</v>
      </c>
      <c r="G84" s="44">
        <v>1</v>
      </c>
      <c r="H84" s="209" t="s">
        <v>150</v>
      </c>
      <c r="I84" s="420" t="s">
        <v>764</v>
      </c>
    </row>
    <row r="85" spans="1:9" ht="208.5" customHeight="1" x14ac:dyDescent="0.25">
      <c r="A85" s="204" t="s">
        <v>190</v>
      </c>
      <c r="B85" s="49" t="s">
        <v>151</v>
      </c>
      <c r="C85" s="203" t="s">
        <v>152</v>
      </c>
      <c r="D85" s="20" t="s">
        <v>162</v>
      </c>
      <c r="E85" s="20" t="s">
        <v>227</v>
      </c>
      <c r="F85" s="208" t="s">
        <v>251</v>
      </c>
      <c r="G85" s="44">
        <f>IF(F85="Y", 'read first'!$F$23, 0)</f>
        <v>2</v>
      </c>
      <c r="H85" s="20" t="s">
        <v>153</v>
      </c>
      <c r="I85" s="413" t="s">
        <v>633</v>
      </c>
    </row>
    <row r="86" spans="1:9" ht="112.5" customHeight="1" x14ac:dyDescent="0.25">
      <c r="A86" s="205" t="s">
        <v>191</v>
      </c>
      <c r="B86" s="205" t="s">
        <v>154</v>
      </c>
      <c r="C86" s="205" t="s">
        <v>155</v>
      </c>
      <c r="D86" s="20" t="s">
        <v>163</v>
      </c>
      <c r="E86" s="20" t="s">
        <v>227</v>
      </c>
      <c r="F86" s="208" t="s">
        <v>251</v>
      </c>
      <c r="G86" s="44">
        <f>IF(F86="Y", 'read first'!$F$23, 0)</f>
        <v>2</v>
      </c>
      <c r="H86" s="20" t="s">
        <v>156</v>
      </c>
      <c r="I86" s="413" t="s">
        <v>763</v>
      </c>
    </row>
    <row r="87" spans="1:9" ht="47.25" customHeight="1" x14ac:dyDescent="0.25">
      <c r="A87" s="587" t="s">
        <v>192</v>
      </c>
      <c r="B87" s="554" t="s">
        <v>22</v>
      </c>
      <c r="C87" s="19" t="s">
        <v>23</v>
      </c>
      <c r="D87" s="210" t="s">
        <v>24</v>
      </c>
      <c r="E87" s="210" t="s">
        <v>226</v>
      </c>
      <c r="F87" s="208" t="str">
        <f>F11</f>
        <v>N</v>
      </c>
      <c r="G87" s="272">
        <f>IF(F87="Y", 'read first'!$F$23, 0)</f>
        <v>0</v>
      </c>
      <c r="H87" s="203" t="s">
        <v>25</v>
      </c>
      <c r="I87" s="411"/>
    </row>
    <row r="88" spans="1:9" ht="136.5" customHeight="1" x14ac:dyDescent="0.25">
      <c r="A88" s="595"/>
      <c r="B88" s="554"/>
      <c r="C88" s="203" t="s">
        <v>26</v>
      </c>
      <c r="D88" s="20" t="s">
        <v>27</v>
      </c>
      <c r="E88" s="20" t="s">
        <v>227</v>
      </c>
      <c r="F88" s="208" t="s">
        <v>250</v>
      </c>
      <c r="G88" s="44">
        <f>IF(F88="Y", 'read first'!$F$23, 0)</f>
        <v>0</v>
      </c>
      <c r="H88" s="20" t="s">
        <v>157</v>
      </c>
      <c r="I88" s="413" t="s">
        <v>634</v>
      </c>
    </row>
    <row r="89" spans="1:9" ht="38.25" customHeight="1" x14ac:dyDescent="0.25">
      <c r="A89" s="555" t="s">
        <v>193</v>
      </c>
      <c r="B89" s="555" t="s">
        <v>65</v>
      </c>
      <c r="C89" s="19" t="s">
        <v>66</v>
      </c>
      <c r="D89" s="210" t="s">
        <v>67</v>
      </c>
      <c r="E89" s="210" t="s">
        <v>235</v>
      </c>
      <c r="F89" s="208" t="str">
        <f>F42</f>
        <v>N</v>
      </c>
      <c r="G89" s="44">
        <f>IF(F89="Y", 'read first'!$F$23, 0)</f>
        <v>0</v>
      </c>
      <c r="H89" s="203" t="s">
        <v>68</v>
      </c>
      <c r="I89" s="412"/>
    </row>
    <row r="90" spans="1:9" ht="30" customHeight="1" x14ac:dyDescent="0.25">
      <c r="A90" s="586"/>
      <c r="B90" s="549"/>
      <c r="C90" s="19" t="s">
        <v>69</v>
      </c>
      <c r="D90" s="202" t="s">
        <v>70</v>
      </c>
      <c r="E90" s="74" t="s">
        <v>227</v>
      </c>
      <c r="F90" s="208" t="str">
        <f>F43</f>
        <v>N</v>
      </c>
      <c r="G90" s="44">
        <f>IF(F90="Y", 'read first'!$F$23, 0)</f>
        <v>0</v>
      </c>
      <c r="H90" s="203" t="s">
        <v>71</v>
      </c>
      <c r="I90" s="412"/>
    </row>
    <row r="91" spans="1:9" ht="36.75" customHeight="1" x14ac:dyDescent="0.25">
      <c r="A91" s="586"/>
      <c r="B91" s="550"/>
      <c r="C91" s="19" t="s">
        <v>72</v>
      </c>
      <c r="D91" s="210" t="s">
        <v>73</v>
      </c>
      <c r="E91" s="210" t="s">
        <v>227</v>
      </c>
      <c r="F91" s="208" t="str">
        <f>F44</f>
        <v>N</v>
      </c>
      <c r="G91" s="44">
        <f>IF(F91="Y", 'read first'!$F$23, 0)</f>
        <v>0</v>
      </c>
      <c r="H91" s="203" t="s">
        <v>74</v>
      </c>
      <c r="I91" s="412"/>
    </row>
    <row r="92" spans="1:9" ht="28.5" customHeight="1" x14ac:dyDescent="0.25">
      <c r="A92" s="596" t="s">
        <v>194</v>
      </c>
      <c r="B92" s="551" t="s">
        <v>6</v>
      </c>
      <c r="C92" s="553" t="s">
        <v>7</v>
      </c>
      <c r="D92" s="210" t="s">
        <v>173</v>
      </c>
      <c r="E92" s="210" t="s">
        <v>220</v>
      </c>
      <c r="F92" s="208" t="str">
        <f>F5</f>
        <v>N</v>
      </c>
      <c r="G92" s="44">
        <f>IF(F92="Y", 'read first'!$F$23, 0)</f>
        <v>0</v>
      </c>
      <c r="H92" s="203" t="s">
        <v>8</v>
      </c>
      <c r="I92" s="412"/>
    </row>
    <row r="93" spans="1:9" ht="30" x14ac:dyDescent="0.25">
      <c r="A93" s="597"/>
      <c r="B93" s="552"/>
      <c r="C93" s="548"/>
      <c r="D93" s="210" t="s">
        <v>179</v>
      </c>
      <c r="E93" s="210" t="s">
        <v>221</v>
      </c>
      <c r="F93" s="208" t="str">
        <f>F6</f>
        <v>N</v>
      </c>
      <c r="G93" s="44">
        <f>IF(F93="Y", 'read first'!$F$23, 0)</f>
        <v>0</v>
      </c>
      <c r="H93" s="203" t="s">
        <v>9</v>
      </c>
      <c r="I93" s="412"/>
    </row>
    <row r="94" spans="1:9" ht="30" x14ac:dyDescent="0.25">
      <c r="A94" s="597"/>
      <c r="B94" s="203" t="s">
        <v>10</v>
      </c>
      <c r="C94" s="19" t="s">
        <v>11</v>
      </c>
      <c r="D94" s="210" t="s">
        <v>12</v>
      </c>
      <c r="E94" s="210" t="s">
        <v>222</v>
      </c>
      <c r="F94" s="208" t="str">
        <f>F7</f>
        <v>Y</v>
      </c>
      <c r="G94" s="44">
        <f>IF(F94="Y", 'read first'!$F$23, 0)</f>
        <v>2</v>
      </c>
      <c r="H94" s="203" t="s">
        <v>13</v>
      </c>
      <c r="I94" s="412"/>
    </row>
    <row r="95" spans="1:9" ht="45" x14ac:dyDescent="0.25">
      <c r="A95" s="597"/>
      <c r="B95" s="203" t="s">
        <v>19</v>
      </c>
      <c r="C95" s="19" t="s">
        <v>20</v>
      </c>
      <c r="D95" s="210" t="s">
        <v>181</v>
      </c>
      <c r="E95" s="210" t="s">
        <v>225</v>
      </c>
      <c r="F95" s="208" t="str">
        <f>F10</f>
        <v>Y</v>
      </c>
      <c r="G95" s="44">
        <f>IF(F95="Y", 'read first'!$F$23, 0)</f>
        <v>2</v>
      </c>
      <c r="H95" s="203" t="s">
        <v>21</v>
      </c>
      <c r="I95" s="412"/>
    </row>
    <row r="96" spans="1:9" ht="30" x14ac:dyDescent="0.25">
      <c r="A96" s="597"/>
      <c r="B96" s="554" t="s">
        <v>22</v>
      </c>
      <c r="C96" s="19" t="s">
        <v>23</v>
      </c>
      <c r="D96" s="210" t="s">
        <v>24</v>
      </c>
      <c r="E96" s="210" t="s">
        <v>226</v>
      </c>
      <c r="F96" s="208" t="str">
        <f>F11</f>
        <v>N</v>
      </c>
      <c r="G96" s="44">
        <f>IF(F96="Y", 'read first'!$F$23, 0)</f>
        <v>0</v>
      </c>
      <c r="H96" s="203" t="s">
        <v>25</v>
      </c>
      <c r="I96" s="412"/>
    </row>
    <row r="97" spans="1:9" ht="34.5" customHeight="1" x14ac:dyDescent="0.25">
      <c r="A97" s="598"/>
      <c r="B97" s="554"/>
      <c r="C97" s="203" t="s">
        <v>26</v>
      </c>
      <c r="D97" s="20" t="s">
        <v>27</v>
      </c>
      <c r="E97" s="20" t="s">
        <v>227</v>
      </c>
      <c r="F97" s="208" t="s">
        <v>251</v>
      </c>
      <c r="G97" s="44">
        <f>IF(F97="Y", 'read first'!$F$23, 0)</f>
        <v>2</v>
      </c>
      <c r="H97" s="20" t="s">
        <v>174</v>
      </c>
      <c r="I97" s="413" t="s">
        <v>635</v>
      </c>
    </row>
    <row r="98" spans="1:9" ht="33.75" customHeight="1" x14ac:dyDescent="0.25">
      <c r="A98" s="203" t="s">
        <v>195</v>
      </c>
      <c r="B98" s="203" t="s">
        <v>158</v>
      </c>
      <c r="C98" s="203" t="s">
        <v>159</v>
      </c>
      <c r="D98" s="210" t="s">
        <v>160</v>
      </c>
      <c r="E98" s="75" t="s">
        <v>227</v>
      </c>
      <c r="F98" s="208" t="s">
        <v>251</v>
      </c>
      <c r="G98" s="44">
        <f>IF(F98="Y", 'read first'!$F$23, 0)</f>
        <v>2</v>
      </c>
      <c r="H98" s="209" t="s">
        <v>161</v>
      </c>
      <c r="I98" s="411"/>
    </row>
    <row r="99" spans="1:9" x14ac:dyDescent="0.25">
      <c r="G99" s="44">
        <f>SUM(G79:G98)</f>
        <v>19</v>
      </c>
    </row>
    <row r="100" spans="1:9" x14ac:dyDescent="0.25">
      <c r="G100" s="22">
        <f>G99/G78</f>
        <v>0.55882352941176472</v>
      </c>
    </row>
  </sheetData>
  <mergeCells count="59">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I81:I8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E32BBD4B-2AEF-4CEE-A15A-AAABEE2EBC9F}">
      <formula1>"-,H, M, L, NEG"</formula1>
    </dataValidation>
    <dataValidation type="list" allowBlank="1" showInputMessage="1" showErrorMessage="1" sqref="F5:F13 F25:F26 F42:F49 F79:F81 F84:F95 F29:F30 F32:F36 F19:F22 F55:F56 F59:F62 F68:F73 F97:F98" xr:uid="{CBEB2719-9E39-465E-A8A2-3A62075C3AD4}">
      <formula1>"-,Y,N"</formula1>
    </dataValidation>
    <dataValidation type="list" allowBlank="1" showInputMessage="1" showErrorMessage="1" sqref="H23" xr:uid="{9083AD85-B510-4089-84A7-F39A4915B4FB}">
      <formula1>"[Choose from list], Regional Boulevard, Community Boulevard, Regional Street, Community Street, Industrial Street, Regional Trail, Greenway"</formula1>
    </dataValidation>
  </dataValidations>
  <hyperlinks>
    <hyperlink ref="C5:C6" r:id="rId1" display="Equity Focus Area map layer" xr:uid="{06C98605-A5E8-41A3-8CDC-F64D3588E18E}"/>
    <hyperlink ref="C7" r:id="rId2" display="Economic Value Atlas walkability and Community Service accessibility score" xr:uid="{AB697967-9280-4489-BBD1-8DDEA355E707}"/>
    <hyperlink ref="C8" r:id="rId3" display="Regional Barometer: Life expectancy at birth layer" xr:uid="{C2E71CA5-1F9C-48E6-9E42-5FF125539694}"/>
    <hyperlink ref="C10" r:id="rId4" display="Economic Value Atlas: Job access layers (for both low and middle/high wage jobs)" xr:uid="{1EC7F36E-775A-4AD4-AFD8-69D091F93A39}"/>
    <hyperlink ref="C11" r:id="rId5" display="·         Regional Investment Measure project list" xr:uid="{2F0F5D45-B6C4-4981-9CF9-0613A421592F}"/>
    <hyperlink ref="C19" r:id="rId6" display="HCC network map" xr:uid="{FD50E81C-366B-4B0F-88E9-E594F3AAA6A7}"/>
    <hyperlink ref="C23" r:id="rId7" display="Regional Trails and Greenways network" xr:uid="{88DF9B4F-A53D-4519-B758-482C967D0C6F}"/>
    <hyperlink ref="C29" r:id="rId8" display="·         Regional Bike Network Map" xr:uid="{5CD2F3F3-A6D1-407B-95B7-29EC378E055B}"/>
    <hyperlink ref="C26" r:id="rId9" display="·         Livable Streets design guide" xr:uid="{A8176405-4430-4149-B54F-B7EF12A63D4C}"/>
    <hyperlink ref="C32" r:id="rId10" display="·         Economic Value Atlas Mobility map layer" xr:uid="{9F0DCF95-217C-45C5-BF7B-D253AFF5FC49}"/>
    <hyperlink ref="C36" r:id="rId11" display="Safe Routes to School Regional Framework school map" xr:uid="{93F519B5-025B-4B27-BBAF-5F57B5382FB0}"/>
    <hyperlink ref="C45" r:id="rId12" xr:uid="{B8862AB0-D0E5-4AAD-9588-32894CC759C8}"/>
    <hyperlink ref="C47" r:id="rId13" xr:uid="{05AA5BEC-1362-473A-9E28-467634DEAD1E}"/>
    <hyperlink ref="C48" r:id="rId14" xr:uid="{6C89A751-281A-441E-9CBB-D1428BF74A0A}"/>
    <hyperlink ref="C49" r:id="rId15" xr:uid="{A944F573-EA54-468E-9DA9-ECEC82534841}"/>
    <hyperlink ref="C55" r:id="rId16" xr:uid="{D66CA419-9735-45E7-BB9A-B0E3E0304D68}"/>
    <hyperlink ref="C58" r:id="rId17" xr:uid="{9C6B7788-0853-4123-91FA-10205067DD8C}"/>
    <hyperlink ref="C56" r:id="rId18" display="Congestion Management Process network" xr:uid="{B757FDAC-594B-4771-926B-5F8CC66D2C3F}"/>
    <hyperlink ref="C60" r:id="rId19" display="Congestion Management Process network map" xr:uid="{B1326EBF-8911-41F1-A872-C15CCD45E5FA}"/>
    <hyperlink ref="C62" r:id="rId20" xr:uid="{290559FE-1E65-406A-B260-0A575D29E17E}"/>
    <hyperlink ref="C61" r:id="rId21" xr:uid="{F27C4D31-20AE-44C4-AA9E-F4B1A7C23039}"/>
    <hyperlink ref="C44" r:id="rId22" xr:uid="{7A1F5592-B33A-4486-B1BE-3D759131CEC7}"/>
    <hyperlink ref="C42" r:id="rId23" location="/" display="TriMet Prioritzed Access to Transit map" xr:uid="{25E4054C-38A3-412E-9296-AC3198B267AF}"/>
    <hyperlink ref="C43" r:id="rId24" xr:uid="{FBED284D-437E-4F24-A212-E4B5D055B0E9}"/>
    <hyperlink ref="C9" r:id="rId25" display="Regional Barometer: Diesel particulate matter concentration layer" xr:uid="{4B64B9E7-7AA4-4E26-A310-A22CC780DF5C}"/>
    <hyperlink ref="C21" r:id="rId26" display="https://tooledesign.maps.arcgis.com/apps/MapSeries/index.html?appid=69225c1c028c440bbcef6ca40365f854" xr:uid="{F81E3B21-2FB7-4248-A9DF-748F99760DF5}"/>
    <hyperlink ref="C13" r:id="rId27" xr:uid="{9AF47125-4C1C-4940-BA5E-7CDDD720CAFD}"/>
    <hyperlink ref="C30" r:id="rId28" xr:uid="{5E7B8B88-9119-4F6A-9632-A5C9AA037110}"/>
    <hyperlink ref="C31" r:id="rId29" xr:uid="{4558F279-5A95-468D-89B9-0B94173D3912}"/>
    <hyperlink ref="C57" r:id="rId30" display="·         Livable Streets design guide" xr:uid="{196AAA7E-5497-4036-A1F6-D779DB408F92}"/>
    <hyperlink ref="C59" r:id="rId31" xr:uid="{8F779361-55EB-4059-8CD0-07A014EC9F95}"/>
    <hyperlink ref="C72" r:id="rId32" xr:uid="{2DE51546-8654-4BD5-B89C-DE035913B4D6}"/>
    <hyperlink ref="C73" r:id="rId33" display="FHWA: Intermodal connector list" xr:uid="{45A1793B-9C61-4703-AB34-92696F468F50}"/>
    <hyperlink ref="C71" r:id="rId34" xr:uid="{D9C8FF17-CB59-4149-BEDF-38EEF4FD9909}"/>
    <hyperlink ref="C70" r:id="rId35" xr:uid="{8CBB3F45-8BD7-423A-8AA3-4AA6CD553823}"/>
    <hyperlink ref="C69" r:id="rId36" xr:uid="{08AB4433-EB95-4532-A964-E2D87F43555F}"/>
    <hyperlink ref="C81" r:id="rId37" display="·         Regional Bike Network Map" xr:uid="{9FCECEF4-54D6-4C2C-967B-013D8AC260DC}"/>
    <hyperlink ref="C82" r:id="rId38" xr:uid="{47B2A78E-5F10-423E-806B-CDE80AC8C775}"/>
    <hyperlink ref="C83" r:id="rId39" xr:uid="{796DCA4A-AF69-483C-9F13-FC7884971998}"/>
    <hyperlink ref="C92:C93" r:id="rId40" display="Equity Focus Area map layer" xr:uid="{E65DD2CD-4224-40AD-ADF2-3E4B25139FE7}"/>
    <hyperlink ref="C94" r:id="rId41" display="Economic Value Atlas walkability and Community Service accessibility score" xr:uid="{CD06DE2B-4981-4823-A1E9-C499A18CCF5A}"/>
    <hyperlink ref="C95" r:id="rId42" display="Economic Value Atlas: Job access layers (for both low and middle/high wage jobs)" xr:uid="{932C9D10-99B2-4C2F-817F-77F8FB06B46B}"/>
    <hyperlink ref="C96" r:id="rId43" display="·         Regional Investment Measure project list" xr:uid="{08AE9A34-3044-4F58-BDB9-5378D33F873B}"/>
    <hyperlink ref="C91" r:id="rId44" xr:uid="{C929614B-99ED-4324-98A3-A219D6EA220E}"/>
    <hyperlink ref="C89" r:id="rId45" location="/" display="TriMet Prioritzed Access to Transit map" xr:uid="{F4840BBE-8385-4378-B959-8A3436B28191}"/>
    <hyperlink ref="C90" r:id="rId46" xr:uid="{19A1A21F-415F-4FA9-8148-8C357F795539}"/>
    <hyperlink ref="C87" r:id="rId47" display="·         Regional Investment Measure project list" xr:uid="{84ED22F7-8FC0-4E41-A099-823769BD09C1}"/>
    <hyperlink ref="C84" r:id="rId48" display="Bond trail acquisition prioritization tool " xr:uid="{9E2BC28F-C580-4651-8006-46B3204A246D}"/>
    <hyperlink ref="C68" r:id="rId49" display="On Regional Investment Measure project list " xr:uid="{473C34B9-E950-425A-9778-42210DC22FFC}"/>
    <hyperlink ref="C20" r:id="rId50" xr:uid="{E11A7D3A-63FC-4DFC-860E-583D18264311}"/>
  </hyperlinks>
  <pageMargins left="0.7" right="0.7" top="0.75" bottom="0.75" header="0.3" footer="0.3"/>
  <pageSetup orientation="portrait" r:id="rId51"/>
  <legacyDrawing r:id="rId5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F4691-6AD2-4F5C-A5BB-603121A47263}">
  <dimension ref="A1:O153"/>
  <sheetViews>
    <sheetView topLeftCell="A136" workbookViewId="0">
      <selection activeCell="G75" sqref="G75"/>
    </sheetView>
  </sheetViews>
  <sheetFormatPr defaultColWidth="9" defaultRowHeight="12.75" x14ac:dyDescent="0.2"/>
  <cols>
    <col min="1" max="1" width="45.5" style="60" customWidth="1"/>
    <col min="2" max="11" width="4.625" style="88" hidden="1" customWidth="1"/>
    <col min="12" max="13" width="4.625" style="88" customWidth="1"/>
    <col min="14" max="16384" width="9" style="60"/>
  </cols>
  <sheetData>
    <row r="1" spans="1:13" s="86" customFormat="1" ht="25.5" customHeight="1" thickBot="1" x14ac:dyDescent="0.3">
      <c r="A1" s="85" t="s">
        <v>455</v>
      </c>
      <c r="B1" s="638" t="s">
        <v>253</v>
      </c>
      <c r="C1" s="638"/>
      <c r="D1" s="639" t="s">
        <v>254</v>
      </c>
      <c r="E1" s="639"/>
      <c r="F1" s="640" t="s">
        <v>255</v>
      </c>
      <c r="G1" s="640"/>
      <c r="H1" s="604" t="s">
        <v>256</v>
      </c>
      <c r="I1" s="604"/>
      <c r="J1" s="641" t="s">
        <v>257</v>
      </c>
      <c r="K1" s="642"/>
      <c r="L1" s="626" t="s">
        <v>258</v>
      </c>
      <c r="M1" s="627"/>
    </row>
    <row r="2" spans="1:13" ht="13.5" thickBot="1" x14ac:dyDescent="0.25">
      <c r="A2" s="87" t="s">
        <v>259</v>
      </c>
      <c r="L2" s="89"/>
      <c r="M2" s="89"/>
    </row>
    <row r="3" spans="1:13" x14ac:dyDescent="0.2">
      <c r="A3" s="90" t="s">
        <v>260</v>
      </c>
      <c r="B3" s="276"/>
      <c r="C3" s="91"/>
      <c r="D3" s="277"/>
      <c r="E3" s="91"/>
      <c r="F3" s="92"/>
      <c r="G3" s="91"/>
      <c r="H3" s="93"/>
      <c r="I3" s="91"/>
      <c r="J3" s="278"/>
      <c r="K3" s="94"/>
      <c r="L3" s="89"/>
      <c r="M3" s="89"/>
    </row>
    <row r="4" spans="1:13" x14ac:dyDescent="0.2">
      <c r="A4" s="95" t="s">
        <v>261</v>
      </c>
      <c r="B4" s="279" t="s">
        <v>205</v>
      </c>
      <c r="C4" s="96">
        <f>IF(B4="Y", 2, 0)</f>
        <v>0</v>
      </c>
      <c r="D4" s="280" t="s">
        <v>205</v>
      </c>
      <c r="E4" s="96">
        <f t="shared" ref="E4:E5" si="0">IF(D4="Y", 2, 0)</f>
        <v>0</v>
      </c>
      <c r="F4" s="97" t="s">
        <v>205</v>
      </c>
      <c r="G4" s="96">
        <f t="shared" ref="G4:G7" si="1">IF(F4="Y", 1, 0)</f>
        <v>0</v>
      </c>
      <c r="H4" s="98" t="s">
        <v>205</v>
      </c>
      <c r="I4" s="96">
        <f t="shared" ref="I4:I5" si="2">IF(H4="Y", 1, 0)</f>
        <v>0</v>
      </c>
      <c r="J4" s="281" t="s">
        <v>205</v>
      </c>
      <c r="K4" s="99">
        <f>IF(J4="Y", -1, 0)</f>
        <v>0</v>
      </c>
      <c r="L4" s="89"/>
      <c r="M4" s="89"/>
    </row>
    <row r="5" spans="1:13" x14ac:dyDescent="0.2">
      <c r="A5" s="95" t="s">
        <v>262</v>
      </c>
      <c r="B5" s="279" t="s">
        <v>205</v>
      </c>
      <c r="C5" s="96">
        <f>IF(B5="Y", 1, 0)</f>
        <v>0</v>
      </c>
      <c r="D5" s="280" t="s">
        <v>205</v>
      </c>
      <c r="E5" s="96">
        <f t="shared" si="0"/>
        <v>0</v>
      </c>
      <c r="F5" s="97" t="s">
        <v>205</v>
      </c>
      <c r="G5" s="96">
        <f t="shared" si="1"/>
        <v>0</v>
      </c>
      <c r="H5" s="98" t="s">
        <v>205</v>
      </c>
      <c r="I5" s="96">
        <f t="shared" si="2"/>
        <v>0</v>
      </c>
      <c r="J5" s="281" t="s">
        <v>205</v>
      </c>
      <c r="K5" s="99">
        <f>IF(J5="Y", -1, 0)</f>
        <v>0</v>
      </c>
      <c r="L5" s="89"/>
      <c r="M5" s="89"/>
    </row>
    <row r="6" spans="1:13" x14ac:dyDescent="0.2">
      <c r="A6" s="100" t="s">
        <v>403</v>
      </c>
      <c r="B6" s="279"/>
      <c r="C6" s="96"/>
      <c r="D6" s="280"/>
      <c r="E6" s="96"/>
      <c r="F6" s="97"/>
      <c r="G6" s="96"/>
      <c r="H6" s="98"/>
      <c r="I6" s="96"/>
      <c r="J6" s="281"/>
      <c r="K6" s="99"/>
      <c r="L6" s="89"/>
      <c r="M6" s="89"/>
    </row>
    <row r="7" spans="1:13" x14ac:dyDescent="0.2">
      <c r="A7" s="101" t="s">
        <v>263</v>
      </c>
      <c r="B7" s="279" t="s">
        <v>205</v>
      </c>
      <c r="C7" s="96">
        <f>IF(B7="Y", -1, 0)</f>
        <v>0</v>
      </c>
      <c r="D7" s="280" t="s">
        <v>205</v>
      </c>
      <c r="E7" s="96">
        <f>IF(D7="Y", -1, 0)</f>
        <v>0</v>
      </c>
      <c r="F7" s="97" t="s">
        <v>205</v>
      </c>
      <c r="G7" s="96">
        <f t="shared" si="1"/>
        <v>0</v>
      </c>
      <c r="H7" s="98" t="s">
        <v>205</v>
      </c>
      <c r="I7" s="96">
        <f t="shared" ref="I7" si="3">IF(H7="Y", 2, 0)</f>
        <v>0</v>
      </c>
      <c r="J7" s="281" t="s">
        <v>205</v>
      </c>
      <c r="K7" s="99">
        <f>IF(J7="Y", 2, 0)</f>
        <v>0</v>
      </c>
      <c r="L7" s="89"/>
      <c r="M7" s="89"/>
    </row>
    <row r="8" spans="1:13" x14ac:dyDescent="0.2">
      <c r="A8" s="101" t="s">
        <v>264</v>
      </c>
      <c r="B8" s="279" t="s">
        <v>205</v>
      </c>
      <c r="C8" s="96">
        <f t="shared" ref="C8:K9" si="4">IF(B8="Y", 1, 0)</f>
        <v>0</v>
      </c>
      <c r="D8" s="280" t="s">
        <v>205</v>
      </c>
      <c r="E8" s="96">
        <f t="shared" si="4"/>
        <v>0</v>
      </c>
      <c r="F8" s="97" t="s">
        <v>205</v>
      </c>
      <c r="G8" s="96">
        <f t="shared" si="4"/>
        <v>0</v>
      </c>
      <c r="H8" s="98" t="s">
        <v>205</v>
      </c>
      <c r="I8" s="96">
        <f t="shared" si="4"/>
        <v>0</v>
      </c>
      <c r="J8" s="281" t="s">
        <v>205</v>
      </c>
      <c r="K8" s="99">
        <f t="shared" si="4"/>
        <v>0</v>
      </c>
      <c r="L8" s="89"/>
      <c r="M8" s="89"/>
    </row>
    <row r="9" spans="1:13" x14ac:dyDescent="0.2">
      <c r="A9" s="101" t="s">
        <v>265</v>
      </c>
      <c r="B9" s="279" t="s">
        <v>205</v>
      </c>
      <c r="C9" s="96">
        <f t="shared" ref="C9" si="5">IF(B9="Y", 2, 0)</f>
        <v>0</v>
      </c>
      <c r="D9" s="280" t="s">
        <v>205</v>
      </c>
      <c r="E9" s="96">
        <f t="shared" ref="E9" si="6">IF(D9="Y", 2, 0)</f>
        <v>0</v>
      </c>
      <c r="F9" s="97" t="s">
        <v>205</v>
      </c>
      <c r="G9" s="96">
        <f t="shared" si="4"/>
        <v>0</v>
      </c>
      <c r="H9" s="98" t="s">
        <v>205</v>
      </c>
      <c r="I9" s="96">
        <f t="shared" si="4"/>
        <v>0</v>
      </c>
      <c r="J9" s="281" t="s">
        <v>205</v>
      </c>
      <c r="K9" s="99">
        <f t="shared" si="4"/>
        <v>0</v>
      </c>
      <c r="L9" s="89"/>
      <c r="M9" s="89"/>
    </row>
    <row r="10" spans="1:13" x14ac:dyDescent="0.2">
      <c r="A10" s="102" t="s">
        <v>266</v>
      </c>
      <c r="B10" s="279" t="s">
        <v>205</v>
      </c>
      <c r="C10" s="96">
        <f>IF(B10="Y", 1, 0)</f>
        <v>0</v>
      </c>
      <c r="D10" s="280" t="s">
        <v>205</v>
      </c>
      <c r="E10" s="96">
        <f>IF(D10="Y", 1, 0)</f>
        <v>0</v>
      </c>
      <c r="F10" s="97" t="s">
        <v>205</v>
      </c>
      <c r="G10" s="96">
        <f>IF(F10="Y", 1, 0)</f>
        <v>0</v>
      </c>
      <c r="H10" s="98" t="s">
        <v>205</v>
      </c>
      <c r="I10" s="96">
        <f>IF(H10="Y", 1, 0)</f>
        <v>0</v>
      </c>
      <c r="J10" s="281" t="s">
        <v>205</v>
      </c>
      <c r="K10" s="99">
        <f>IF(J10="Y", 1, 0)</f>
        <v>0</v>
      </c>
      <c r="L10" s="89"/>
      <c r="M10" s="89"/>
    </row>
    <row r="11" spans="1:13" x14ac:dyDescent="0.2">
      <c r="A11" s="100" t="s">
        <v>404</v>
      </c>
      <c r="B11" s="279"/>
      <c r="C11" s="96"/>
      <c r="D11" s="280"/>
      <c r="E11" s="96"/>
      <c r="F11" s="97"/>
      <c r="G11" s="96"/>
      <c r="H11" s="98"/>
      <c r="I11" s="96"/>
      <c r="J11" s="281"/>
      <c r="K11" s="99"/>
      <c r="L11" s="89"/>
      <c r="M11" s="89"/>
    </row>
    <row r="12" spans="1:13" x14ac:dyDescent="0.2">
      <c r="A12" s="101" t="s">
        <v>267</v>
      </c>
      <c r="B12" s="279" t="s">
        <v>205</v>
      </c>
      <c r="C12" s="96">
        <f>IF(B12="Y", -1, 0)</f>
        <v>0</v>
      </c>
      <c r="D12" s="280" t="s">
        <v>205</v>
      </c>
      <c r="E12" s="96">
        <f>IF(D12="Y", -1, 0)</f>
        <v>0</v>
      </c>
      <c r="F12" s="97" t="s">
        <v>205</v>
      </c>
      <c r="G12" s="96">
        <f>IF(F12="Y", -1, 0)</f>
        <v>0</v>
      </c>
      <c r="H12" s="98" t="s">
        <v>205</v>
      </c>
      <c r="I12" s="96">
        <f>IF(H12="Y", -1, 0)</f>
        <v>0</v>
      </c>
      <c r="J12" s="281" t="s">
        <v>205</v>
      </c>
      <c r="K12" s="99">
        <f>IF(J12="Y", 1, 0)</f>
        <v>0</v>
      </c>
      <c r="L12" s="89"/>
      <c r="M12" s="89"/>
    </row>
    <row r="13" spans="1:13" ht="13.5" thickBot="1" x14ac:dyDescent="0.25">
      <c r="A13" s="103" t="s">
        <v>268</v>
      </c>
      <c r="B13" s="282" t="s">
        <v>205</v>
      </c>
      <c r="C13" s="104">
        <f t="shared" ref="C13" si="7">IF(B13="Y", 2, 0)</f>
        <v>0</v>
      </c>
      <c r="D13" s="283" t="s">
        <v>205</v>
      </c>
      <c r="E13" s="104">
        <f t="shared" ref="E13" si="8">IF(D13="Y", 2, 0)</f>
        <v>0</v>
      </c>
      <c r="F13" s="105" t="s">
        <v>205</v>
      </c>
      <c r="G13" s="104">
        <f t="shared" ref="G13" si="9">IF(F13="Y", 2, 0)</f>
        <v>0</v>
      </c>
      <c r="H13" s="106" t="s">
        <v>205</v>
      </c>
      <c r="I13" s="104">
        <f t="shared" ref="I13" si="10">IF(H13="Y", 2, 0)</f>
        <v>0</v>
      </c>
      <c r="J13" s="284" t="s">
        <v>205</v>
      </c>
      <c r="K13" s="107">
        <f t="shared" ref="K13" si="11">IF(J13="Y", 2, 0)</f>
        <v>0</v>
      </c>
      <c r="L13" s="89"/>
      <c r="M13" s="89"/>
    </row>
    <row r="14" spans="1:13" ht="13.5" thickBot="1" x14ac:dyDescent="0.25">
      <c r="A14" s="87" t="s">
        <v>269</v>
      </c>
      <c r="B14" s="285"/>
      <c r="D14" s="286"/>
      <c r="F14" s="108"/>
      <c r="H14" s="109"/>
      <c r="J14" s="287"/>
      <c r="L14" s="89"/>
      <c r="M14" s="89"/>
    </row>
    <row r="15" spans="1:13" x14ac:dyDescent="0.2">
      <c r="A15" s="90" t="s">
        <v>270</v>
      </c>
      <c r="B15" s="276" t="s">
        <v>205</v>
      </c>
      <c r="C15" s="91">
        <f>IF(B15="Y", -1, 0)</f>
        <v>0</v>
      </c>
      <c r="D15" s="277" t="s">
        <v>205</v>
      </c>
      <c r="E15" s="91">
        <f>IF(D15="Y", -1, 0)</f>
        <v>0</v>
      </c>
      <c r="F15" s="92" t="s">
        <v>205</v>
      </c>
      <c r="G15" s="91">
        <f>IF(F15="Y", -1, 0)</f>
        <v>0</v>
      </c>
      <c r="H15" s="93" t="s">
        <v>205</v>
      </c>
      <c r="I15" s="91">
        <f>IF(H15="Y", -1, 0)</f>
        <v>0</v>
      </c>
      <c r="J15" s="278" t="s">
        <v>205</v>
      </c>
      <c r="K15" s="94">
        <f>IF(J15="Y", -1, 0)</f>
        <v>0</v>
      </c>
      <c r="L15" s="89"/>
      <c r="M15" s="89"/>
    </row>
    <row r="16" spans="1:13" x14ac:dyDescent="0.2">
      <c r="A16" s="100" t="s">
        <v>271</v>
      </c>
      <c r="B16" s="279" t="s">
        <v>205</v>
      </c>
      <c r="C16" s="96">
        <f>IF(B16="Y", 2, 0)</f>
        <v>0</v>
      </c>
      <c r="D16" s="280" t="s">
        <v>205</v>
      </c>
      <c r="E16" s="96">
        <f>IF(D16="Y", 2, 0)</f>
        <v>0</v>
      </c>
      <c r="F16" s="97" t="s">
        <v>205</v>
      </c>
      <c r="G16" s="96">
        <f>IF(F16="Y", 2, 0)</f>
        <v>0</v>
      </c>
      <c r="H16" s="98" t="s">
        <v>205</v>
      </c>
      <c r="I16" s="96">
        <f>IF(H16="Y", 2, 0)</f>
        <v>0</v>
      </c>
      <c r="J16" s="281" t="s">
        <v>205</v>
      </c>
      <c r="K16" s="99">
        <f>IF(J16="Y", 2, 0)</f>
        <v>0</v>
      </c>
      <c r="L16" s="89"/>
      <c r="M16" s="89"/>
    </row>
    <row r="17" spans="1:13" x14ac:dyDescent="0.2">
      <c r="A17" s="100" t="s">
        <v>272</v>
      </c>
      <c r="B17" s="279" t="s">
        <v>205</v>
      </c>
      <c r="C17" s="96">
        <f>IF(B17="Y", 2, 0)</f>
        <v>0</v>
      </c>
      <c r="D17" s="280" t="s">
        <v>205</v>
      </c>
      <c r="E17" s="96">
        <f>IF(D17="Y", 2, 0)</f>
        <v>0</v>
      </c>
      <c r="F17" s="97" t="s">
        <v>205</v>
      </c>
      <c r="G17" s="96">
        <f t="shared" ref="G17" si="12">IF(F17="Y", 1, 0)</f>
        <v>0</v>
      </c>
      <c r="H17" s="98" t="s">
        <v>205</v>
      </c>
      <c r="I17" s="96">
        <f t="shared" ref="I17" si="13">IF(H17="Y", 1, 0)</f>
        <v>0</v>
      </c>
      <c r="J17" s="281" t="s">
        <v>205</v>
      </c>
      <c r="K17" s="99">
        <f>IF(J17="Y", -1, 0)</f>
        <v>0</v>
      </c>
      <c r="L17" s="89"/>
      <c r="M17" s="89"/>
    </row>
    <row r="18" spans="1:13" x14ac:dyDescent="0.2">
      <c r="A18" s="100" t="s">
        <v>273</v>
      </c>
      <c r="B18" s="279" t="s">
        <v>205</v>
      </c>
      <c r="C18" s="96">
        <f>IF(B18="Y", -1, 0)</f>
        <v>0</v>
      </c>
      <c r="D18" s="280" t="s">
        <v>205</v>
      </c>
      <c r="E18" s="96">
        <f>IF(D18="Y", -1, 0)</f>
        <v>0</v>
      </c>
      <c r="F18" s="97" t="s">
        <v>205</v>
      </c>
      <c r="G18" s="96">
        <f>IF(F18="Y", -1, 0)</f>
        <v>0</v>
      </c>
      <c r="H18" s="98" t="s">
        <v>205</v>
      </c>
      <c r="I18" s="96">
        <f>IF(H18="Y", -1, 0)</f>
        <v>0</v>
      </c>
      <c r="J18" s="281" t="s">
        <v>205</v>
      </c>
      <c r="K18" s="99">
        <f>IF(J18="Y", 2, 0)</f>
        <v>0</v>
      </c>
      <c r="L18" s="89"/>
      <c r="M18" s="89"/>
    </row>
    <row r="19" spans="1:13" x14ac:dyDescent="0.2">
      <c r="A19" s="100" t="s">
        <v>274</v>
      </c>
      <c r="B19" s="279" t="s">
        <v>205</v>
      </c>
      <c r="C19" s="96">
        <f>IF(B19="Y", 2, 0)</f>
        <v>0</v>
      </c>
      <c r="D19" s="280" t="s">
        <v>205</v>
      </c>
      <c r="E19" s="96">
        <f>IF(D19="Y", 2, 0)</f>
        <v>0</v>
      </c>
      <c r="F19" s="97" t="s">
        <v>205</v>
      </c>
      <c r="G19" s="96">
        <f>IF(F19="Y", 2, 0)</f>
        <v>0</v>
      </c>
      <c r="H19" s="98" t="s">
        <v>205</v>
      </c>
      <c r="I19" s="96">
        <f>IF(H19="Y", 2, 0)</f>
        <v>0</v>
      </c>
      <c r="J19" s="281" t="s">
        <v>205</v>
      </c>
      <c r="K19" s="99">
        <f>IF(J19="Y", 1, 0)</f>
        <v>0</v>
      </c>
      <c r="L19" s="89"/>
      <c r="M19" s="89"/>
    </row>
    <row r="20" spans="1:13" x14ac:dyDescent="0.2">
      <c r="A20" s="100" t="s">
        <v>275</v>
      </c>
      <c r="B20" s="279" t="s">
        <v>205</v>
      </c>
      <c r="C20" s="96">
        <f>IF(B20="Y", 2, 0)</f>
        <v>0</v>
      </c>
      <c r="D20" s="280" t="s">
        <v>205</v>
      </c>
      <c r="E20" s="96">
        <f>IF(D20="Y", 2, 0)</f>
        <v>0</v>
      </c>
      <c r="F20" s="97" t="s">
        <v>205</v>
      </c>
      <c r="G20" s="96">
        <f>IF(F20="Y", 2, 0)</f>
        <v>0</v>
      </c>
      <c r="H20" s="98" t="s">
        <v>205</v>
      </c>
      <c r="I20" s="96">
        <f>IF(H20="Y", 2, 0)</f>
        <v>0</v>
      </c>
      <c r="J20" s="281" t="s">
        <v>205</v>
      </c>
      <c r="K20" s="99">
        <f>IF(J20="Y", 2, 0)</f>
        <v>0</v>
      </c>
      <c r="L20" s="89"/>
      <c r="M20" s="89"/>
    </row>
    <row r="21" spans="1:13" ht="13.5" thickBot="1" x14ac:dyDescent="0.25">
      <c r="A21" s="110" t="s">
        <v>276</v>
      </c>
      <c r="B21" s="282" t="s">
        <v>205</v>
      </c>
      <c r="C21" s="104">
        <f>IF(B21="Y", 2, 0)</f>
        <v>0</v>
      </c>
      <c r="D21" s="283" t="s">
        <v>205</v>
      </c>
      <c r="E21" s="104">
        <f>IF(D21="Y", 2, 0)</f>
        <v>0</v>
      </c>
      <c r="F21" s="105" t="s">
        <v>205</v>
      </c>
      <c r="G21" s="104">
        <f>IF(F21="Y", 2, 0)</f>
        <v>0</v>
      </c>
      <c r="H21" s="106" t="s">
        <v>205</v>
      </c>
      <c r="I21" s="104">
        <f>IF(H21="Y", 2, 0)</f>
        <v>0</v>
      </c>
      <c r="J21" s="284" t="s">
        <v>205</v>
      </c>
      <c r="K21" s="107">
        <f>IF(J21="Y", 1, 0)</f>
        <v>0</v>
      </c>
      <c r="L21" s="89"/>
      <c r="M21" s="89"/>
    </row>
    <row r="22" spans="1:13" ht="13.5" thickBot="1" x14ac:dyDescent="0.25">
      <c r="A22" s="87" t="s">
        <v>277</v>
      </c>
      <c r="F22" s="108"/>
      <c r="H22" s="109"/>
      <c r="J22" s="287"/>
      <c r="L22" s="89"/>
      <c r="M22" s="89"/>
    </row>
    <row r="23" spans="1:13" x14ac:dyDescent="0.2">
      <c r="A23" s="90" t="s">
        <v>278</v>
      </c>
      <c r="B23" s="276" t="s">
        <v>205</v>
      </c>
      <c r="C23" s="91">
        <f>IF(B23="Y", 1, 0)</f>
        <v>0</v>
      </c>
      <c r="D23" s="277" t="s">
        <v>205</v>
      </c>
      <c r="E23" s="91">
        <f>IF(D23="Y", 2, 0)</f>
        <v>0</v>
      </c>
      <c r="F23" s="92" t="s">
        <v>205</v>
      </c>
      <c r="G23" s="91">
        <f>IF(F23="Y", 1, 0)</f>
        <v>0</v>
      </c>
      <c r="H23" s="93" t="s">
        <v>205</v>
      </c>
      <c r="I23" s="91">
        <f>IF(H23="Y", 1, 0)</f>
        <v>0</v>
      </c>
      <c r="J23" s="278" t="s">
        <v>205</v>
      </c>
      <c r="K23" s="94">
        <f>IF(J23="Y", 1, 0)</f>
        <v>0</v>
      </c>
      <c r="L23" s="89"/>
      <c r="M23" s="89"/>
    </row>
    <row r="24" spans="1:13" x14ac:dyDescent="0.2">
      <c r="A24" s="100" t="s">
        <v>279</v>
      </c>
      <c r="B24" s="279" t="s">
        <v>205</v>
      </c>
      <c r="C24" s="96">
        <f>IF(B24="Y", 2, 0)</f>
        <v>0</v>
      </c>
      <c r="D24" s="280" t="s">
        <v>205</v>
      </c>
      <c r="E24" s="96">
        <f>IF(D24="Y", 2, 0)</f>
        <v>0</v>
      </c>
      <c r="F24" s="97" t="s">
        <v>205</v>
      </c>
      <c r="G24" s="96">
        <f>IF(F24="Y", -1, 0)</f>
        <v>0</v>
      </c>
      <c r="H24" s="98" t="s">
        <v>205</v>
      </c>
      <c r="I24" s="96">
        <f>IF(H24="Y", 1, 0)</f>
        <v>0</v>
      </c>
      <c r="J24" s="281" t="s">
        <v>205</v>
      </c>
      <c r="K24" s="99">
        <f>IF(J24="Y", -1, 0)</f>
        <v>0</v>
      </c>
      <c r="L24" s="89"/>
      <c r="M24" s="89"/>
    </row>
    <row r="25" spans="1:13" x14ac:dyDescent="0.2">
      <c r="A25" s="100" t="s">
        <v>280</v>
      </c>
      <c r="B25" s="279" t="s">
        <v>205</v>
      </c>
      <c r="C25" s="96">
        <f>IF(B25="Y", 1, 0)</f>
        <v>0</v>
      </c>
      <c r="D25" s="280" t="s">
        <v>205</v>
      </c>
      <c r="E25" s="96">
        <f>IF(D25="Y", 1, 0)</f>
        <v>0</v>
      </c>
      <c r="F25" s="97" t="s">
        <v>205</v>
      </c>
      <c r="G25" s="96">
        <f>IF(F25="Y", 1, 0)</f>
        <v>0</v>
      </c>
      <c r="H25" s="98" t="s">
        <v>205</v>
      </c>
      <c r="I25" s="96">
        <f>IF(H25="Y", 1, 0)</f>
        <v>0</v>
      </c>
      <c r="J25" s="281" t="s">
        <v>205</v>
      </c>
      <c r="K25" s="99">
        <f>IF(J25="Y", 1, 0)</f>
        <v>0</v>
      </c>
      <c r="L25" s="89"/>
      <c r="M25" s="89"/>
    </row>
    <row r="26" spans="1:13" x14ac:dyDescent="0.2">
      <c r="A26" s="100" t="s">
        <v>281</v>
      </c>
      <c r="B26" s="279" t="s">
        <v>205</v>
      </c>
      <c r="C26" s="96">
        <f>IF(B26="Y", 1, 0)</f>
        <v>0</v>
      </c>
      <c r="D26" s="280" t="s">
        <v>205</v>
      </c>
      <c r="E26" s="96">
        <f>IF(D26="Y", 1, 0)</f>
        <v>0</v>
      </c>
      <c r="F26" s="97" t="s">
        <v>205</v>
      </c>
      <c r="G26" s="96">
        <f>IF(F26="Y", 1, 0)</f>
        <v>0</v>
      </c>
      <c r="H26" s="98" t="s">
        <v>205</v>
      </c>
      <c r="I26" s="96">
        <f>IF(H26="Y", 1, 0)</f>
        <v>0</v>
      </c>
      <c r="J26" s="281" t="s">
        <v>205</v>
      </c>
      <c r="K26" s="99">
        <f>IF(J26="Y", -1, 0)</f>
        <v>0</v>
      </c>
      <c r="L26" s="89"/>
      <c r="M26" s="89"/>
    </row>
    <row r="27" spans="1:13" x14ac:dyDescent="0.2">
      <c r="A27" s="100" t="s">
        <v>282</v>
      </c>
      <c r="B27" s="279" t="s">
        <v>205</v>
      </c>
      <c r="C27" s="96">
        <f>IF(B27="Y", 1, 0)</f>
        <v>0</v>
      </c>
      <c r="D27" s="280" t="s">
        <v>205</v>
      </c>
      <c r="E27" s="96">
        <f>IF(D27="Y", 1, 0)</f>
        <v>0</v>
      </c>
      <c r="F27" s="97" t="s">
        <v>205</v>
      </c>
      <c r="G27" s="96">
        <f>IF(F27="Y", -1, 0)</f>
        <v>0</v>
      </c>
      <c r="H27" s="98" t="s">
        <v>205</v>
      </c>
      <c r="I27" s="96">
        <f>IF(H27="Y", -1, 0)</f>
        <v>0</v>
      </c>
      <c r="J27" s="281" t="s">
        <v>205</v>
      </c>
      <c r="K27" s="99">
        <f>IF(J27="Y", -1, 0)</f>
        <v>0</v>
      </c>
      <c r="L27" s="89"/>
      <c r="M27" s="89"/>
    </row>
    <row r="28" spans="1:13" x14ac:dyDescent="0.2">
      <c r="A28" s="100" t="s">
        <v>283</v>
      </c>
      <c r="B28" s="279" t="s">
        <v>205</v>
      </c>
      <c r="C28" s="96">
        <f>IF(B28="Y", 1, 0)</f>
        <v>0</v>
      </c>
      <c r="D28" s="280" t="s">
        <v>205</v>
      </c>
      <c r="E28" s="96">
        <f>IF(D28="Y", 1, 0)</f>
        <v>0</v>
      </c>
      <c r="F28" s="97" t="s">
        <v>205</v>
      </c>
      <c r="G28" s="96">
        <f>IF(F28="Y", 1, 0)</f>
        <v>0</v>
      </c>
      <c r="H28" s="98" t="s">
        <v>205</v>
      </c>
      <c r="I28" s="96">
        <f>IF(H28="Y", 1, 0)</f>
        <v>0</v>
      </c>
      <c r="J28" s="281" t="s">
        <v>205</v>
      </c>
      <c r="K28" s="99">
        <f>IF(J28="Y", 1, 0)</f>
        <v>0</v>
      </c>
      <c r="L28" s="89"/>
      <c r="M28" s="89"/>
    </row>
    <row r="29" spans="1:13" x14ac:dyDescent="0.2">
      <c r="A29" s="100" t="s">
        <v>284</v>
      </c>
      <c r="B29" s="279" t="s">
        <v>205</v>
      </c>
      <c r="C29" s="96">
        <f>IF(B29="Y", 2, 0)</f>
        <v>0</v>
      </c>
      <c r="D29" s="280" t="s">
        <v>205</v>
      </c>
      <c r="E29" s="96">
        <f>IF(D29="Y", 2, 0)</f>
        <v>0</v>
      </c>
      <c r="F29" s="97" t="s">
        <v>205</v>
      </c>
      <c r="G29" s="96">
        <f>IF(F29="Y", 2, 0)</f>
        <v>0</v>
      </c>
      <c r="H29" s="98" t="s">
        <v>205</v>
      </c>
      <c r="I29" s="96">
        <f>IF(H29="Y", 2, 0)</f>
        <v>0</v>
      </c>
      <c r="J29" s="281" t="s">
        <v>205</v>
      </c>
      <c r="K29" s="99">
        <f>IF(J29="Y", 2, 0)</f>
        <v>0</v>
      </c>
      <c r="L29" s="89"/>
      <c r="M29" s="89"/>
    </row>
    <row r="30" spans="1:13" x14ac:dyDescent="0.2">
      <c r="A30" s="100" t="s">
        <v>285</v>
      </c>
      <c r="B30" s="279" t="s">
        <v>205</v>
      </c>
      <c r="C30" s="96">
        <f>IF(B30="Y", 2, 0)</f>
        <v>0</v>
      </c>
      <c r="D30" s="280" t="s">
        <v>205</v>
      </c>
      <c r="E30" s="96">
        <f>IF(D30="Y", 2, 0)</f>
        <v>0</v>
      </c>
      <c r="F30" s="97" t="s">
        <v>205</v>
      </c>
      <c r="G30" s="96">
        <f>IF(F30="Y", 1, 0)</f>
        <v>0</v>
      </c>
      <c r="H30" s="98" t="s">
        <v>205</v>
      </c>
      <c r="I30" s="96">
        <f>IF(H30="Y", 1, 0)</f>
        <v>0</v>
      </c>
      <c r="J30" s="281" t="s">
        <v>205</v>
      </c>
      <c r="K30" s="99">
        <f>IF(J30="Y", 2, 0)</f>
        <v>0</v>
      </c>
      <c r="L30" s="89"/>
      <c r="M30" s="89"/>
    </row>
    <row r="31" spans="1:13" x14ac:dyDescent="0.2">
      <c r="A31" s="100" t="s">
        <v>286</v>
      </c>
      <c r="B31" s="279" t="s">
        <v>205</v>
      </c>
      <c r="C31" s="96">
        <f>IF(B31="Y", 1, 0)</f>
        <v>0</v>
      </c>
      <c r="D31" s="280" t="s">
        <v>205</v>
      </c>
      <c r="E31" s="96">
        <f>IF(D31="Y", 2, 0)</f>
        <v>0</v>
      </c>
      <c r="F31" s="97" t="s">
        <v>205</v>
      </c>
      <c r="G31" s="96">
        <f>IF(F31="Y", 2, 0)</f>
        <v>0</v>
      </c>
      <c r="H31" s="98" t="s">
        <v>205</v>
      </c>
      <c r="I31" s="96">
        <f>IF(H31="Y", 2, 0)</f>
        <v>0</v>
      </c>
      <c r="J31" s="281" t="s">
        <v>205</v>
      </c>
      <c r="K31" s="99">
        <f>IF(J31="Y", 1, 0)</f>
        <v>0</v>
      </c>
      <c r="L31" s="89"/>
      <c r="M31" s="89"/>
    </row>
    <row r="32" spans="1:13" ht="13.5" thickBot="1" x14ac:dyDescent="0.25">
      <c r="A32" s="110" t="s">
        <v>287</v>
      </c>
      <c r="B32" s="282" t="s">
        <v>205</v>
      </c>
      <c r="C32" s="104">
        <f>IF(B32="Y", -1, 0)</f>
        <v>0</v>
      </c>
      <c r="D32" s="283" t="s">
        <v>205</v>
      </c>
      <c r="E32" s="104">
        <f>IF(D32="Y", -1, 0)</f>
        <v>0</v>
      </c>
      <c r="F32" s="105" t="s">
        <v>205</v>
      </c>
      <c r="G32" s="104">
        <f>IF(F32="Y", 1, 0)</f>
        <v>0</v>
      </c>
      <c r="H32" s="106" t="s">
        <v>205</v>
      </c>
      <c r="I32" s="104">
        <f>IF(H32="Y", 1, 0)</f>
        <v>0</v>
      </c>
      <c r="J32" s="284" t="s">
        <v>205</v>
      </c>
      <c r="K32" s="107">
        <f>IF(J32="Y", 1, 0)</f>
        <v>0</v>
      </c>
      <c r="L32" s="89"/>
      <c r="M32" s="89"/>
    </row>
    <row r="33" spans="1:13" ht="13.5" thickBot="1" x14ac:dyDescent="0.25">
      <c r="A33" s="87" t="s">
        <v>288</v>
      </c>
      <c r="B33" s="288"/>
      <c r="D33" s="289"/>
      <c r="F33" s="111"/>
      <c r="H33" s="112"/>
      <c r="J33" s="290"/>
      <c r="L33" s="89"/>
      <c r="M33" s="89"/>
    </row>
    <row r="34" spans="1:13" x14ac:dyDescent="0.2">
      <c r="A34" s="113" t="s">
        <v>289</v>
      </c>
      <c r="B34" s="276"/>
      <c r="C34" s="91"/>
      <c r="D34" s="277"/>
      <c r="E34" s="91"/>
      <c r="F34" s="92"/>
      <c r="G34" s="91"/>
      <c r="H34" s="93"/>
      <c r="I34" s="91"/>
      <c r="J34" s="278"/>
      <c r="K34" s="94"/>
      <c r="L34" s="89"/>
      <c r="M34" s="89"/>
    </row>
    <row r="35" spans="1:13" x14ac:dyDescent="0.2">
      <c r="A35" s="101" t="s">
        <v>290</v>
      </c>
      <c r="B35" s="279" t="s">
        <v>205</v>
      </c>
      <c r="C35" s="96">
        <f>IF(B35="Y", 1, 0)</f>
        <v>0</v>
      </c>
      <c r="D35" s="280" t="s">
        <v>205</v>
      </c>
      <c r="E35" s="96">
        <f>IF(D35="Y", 1, 0)</f>
        <v>0</v>
      </c>
      <c r="F35" s="97" t="s">
        <v>205</v>
      </c>
      <c r="G35" s="96">
        <f>IF(F35="Y", 1, 0)</f>
        <v>0</v>
      </c>
      <c r="H35" s="98" t="s">
        <v>205</v>
      </c>
      <c r="I35" s="96">
        <f>IF(H35="Y", 1, 0)</f>
        <v>0</v>
      </c>
      <c r="J35" s="281" t="s">
        <v>205</v>
      </c>
      <c r="K35" s="99">
        <f>IF(J35="Y", -1, 0)</f>
        <v>0</v>
      </c>
      <c r="L35" s="89"/>
      <c r="M35" s="89"/>
    </row>
    <row r="36" spans="1:13" x14ac:dyDescent="0.2">
      <c r="A36" s="101" t="s">
        <v>291</v>
      </c>
      <c r="B36" s="279" t="s">
        <v>205</v>
      </c>
      <c r="C36" s="96">
        <f>IF(B36="Y", 2, 0)</f>
        <v>0</v>
      </c>
      <c r="D36" s="280" t="s">
        <v>205</v>
      </c>
      <c r="E36" s="96">
        <f>IF(D36="Y", 2, 0)</f>
        <v>0</v>
      </c>
      <c r="F36" s="97" t="s">
        <v>205</v>
      </c>
      <c r="G36" s="96">
        <f>IF(F36="Y", 2, 0)</f>
        <v>0</v>
      </c>
      <c r="H36" s="98" t="s">
        <v>205</v>
      </c>
      <c r="I36" s="96">
        <f>IF(H36="Y", 2, 0)</f>
        <v>0</v>
      </c>
      <c r="J36" s="281" t="s">
        <v>205</v>
      </c>
      <c r="K36" s="99">
        <f>IF(J36="Y", -1, 0)</f>
        <v>0</v>
      </c>
      <c r="L36" s="89"/>
      <c r="M36" s="89"/>
    </row>
    <row r="37" spans="1:13" x14ac:dyDescent="0.2">
      <c r="A37" s="101" t="s">
        <v>292</v>
      </c>
      <c r="B37" s="279" t="s">
        <v>205</v>
      </c>
      <c r="C37" s="96">
        <f>IF(B37="Y", 1, 0)</f>
        <v>0</v>
      </c>
      <c r="D37" s="280" t="s">
        <v>205</v>
      </c>
      <c r="E37" s="96">
        <f>IF(D37="Y", 1, 0)</f>
        <v>0</v>
      </c>
      <c r="F37" s="97" t="s">
        <v>205</v>
      </c>
      <c r="G37" s="96">
        <f>IF(F37="Y", 2, 0)</f>
        <v>0</v>
      </c>
      <c r="H37" s="98" t="s">
        <v>205</v>
      </c>
      <c r="I37" s="96">
        <f>IF(H37="Y", 2, 0)</f>
        <v>0</v>
      </c>
      <c r="J37" s="281" t="s">
        <v>205</v>
      </c>
      <c r="K37" s="99">
        <f>IF(J37="Y", 2, 0)</f>
        <v>0</v>
      </c>
      <c r="L37" s="89"/>
      <c r="M37" s="89"/>
    </row>
    <row r="38" spans="1:13" x14ac:dyDescent="0.2">
      <c r="A38" s="101" t="s">
        <v>293</v>
      </c>
      <c r="B38" s="279" t="s">
        <v>205</v>
      </c>
      <c r="C38" s="96">
        <f>IF(B38="Y", 1, 0)</f>
        <v>0</v>
      </c>
      <c r="D38" s="280" t="s">
        <v>205</v>
      </c>
      <c r="E38" s="96">
        <f>IF(D38="Y", 1, 0)</f>
        <v>0</v>
      </c>
      <c r="F38" s="97" t="s">
        <v>205</v>
      </c>
      <c r="G38" s="96">
        <f>IF(F38="Y", 1, 0)</f>
        <v>0</v>
      </c>
      <c r="H38" s="98" t="s">
        <v>205</v>
      </c>
      <c r="I38" s="96">
        <f>IF(H38="Y", 1, 0)</f>
        <v>0</v>
      </c>
      <c r="J38" s="281" t="s">
        <v>205</v>
      </c>
      <c r="K38" s="99">
        <f>IF(J38="Y", 2, 0)</f>
        <v>0</v>
      </c>
      <c r="L38" s="89"/>
      <c r="M38" s="89"/>
    </row>
    <row r="39" spans="1:13" ht="13.5" thickBot="1" x14ac:dyDescent="0.25">
      <c r="A39" s="114" t="s">
        <v>294</v>
      </c>
      <c r="B39" s="291" t="s">
        <v>205</v>
      </c>
      <c r="C39" s="115">
        <f>IF(B39="Y", -1, 0)</f>
        <v>0</v>
      </c>
      <c r="D39" s="292" t="s">
        <v>205</v>
      </c>
      <c r="E39" s="115">
        <f>IF(D39="Y", -1, 0)</f>
        <v>0</v>
      </c>
      <c r="F39" s="116" t="s">
        <v>205</v>
      </c>
      <c r="G39" s="115">
        <f>IF(F39="Y", -1, 0)</f>
        <v>0</v>
      </c>
      <c r="H39" s="117" t="s">
        <v>205</v>
      </c>
      <c r="I39" s="115">
        <f>IF(H39="Y", -1, 0)</f>
        <v>0</v>
      </c>
      <c r="J39" s="293" t="s">
        <v>205</v>
      </c>
      <c r="K39" s="294">
        <f>IF(J39="Y", 1, 0)</f>
        <v>0</v>
      </c>
      <c r="L39" s="89"/>
      <c r="M39" s="89"/>
    </row>
    <row r="40" spans="1:13" ht="13.5" thickTop="1" x14ac:dyDescent="0.2">
      <c r="A40" s="118" t="s">
        <v>295</v>
      </c>
      <c r="B40" s="295" t="s">
        <v>205</v>
      </c>
      <c r="C40" s="119">
        <f>IF(B40="Y", 1, 0)</f>
        <v>0</v>
      </c>
      <c r="D40" s="296" t="s">
        <v>205</v>
      </c>
      <c r="E40" s="119">
        <f>IF(D40="Y", 1, 0)</f>
        <v>0</v>
      </c>
      <c r="F40" s="120" t="s">
        <v>205</v>
      </c>
      <c r="G40" s="119">
        <f>IF(F40="Y", 1, 0)</f>
        <v>0</v>
      </c>
      <c r="H40" s="121" t="s">
        <v>205</v>
      </c>
      <c r="I40" s="119">
        <f>IF(H40="Y", 1, 0)</f>
        <v>0</v>
      </c>
      <c r="J40" s="297" t="s">
        <v>205</v>
      </c>
      <c r="K40" s="298">
        <f>IF(J40="Y", 2, 0)</f>
        <v>0</v>
      </c>
      <c r="L40" s="89"/>
      <c r="M40" s="89"/>
    </row>
    <row r="41" spans="1:13" ht="13.5" thickBot="1" x14ac:dyDescent="0.25">
      <c r="A41" s="122" t="s">
        <v>296</v>
      </c>
      <c r="B41" s="282" t="s">
        <v>205</v>
      </c>
      <c r="C41" s="104">
        <f>IF(B41="Y", -1, 0)</f>
        <v>0</v>
      </c>
      <c r="D41" s="283" t="s">
        <v>205</v>
      </c>
      <c r="E41" s="104">
        <f>IF(D41="Y", -1, 0)</f>
        <v>0</v>
      </c>
      <c r="F41" s="105" t="s">
        <v>205</v>
      </c>
      <c r="G41" s="104">
        <f>IF(F41="Y", 1, 0)</f>
        <v>0</v>
      </c>
      <c r="H41" s="106" t="s">
        <v>205</v>
      </c>
      <c r="I41" s="104">
        <f>IF(H41="Y", 1, 0)</f>
        <v>0</v>
      </c>
      <c r="J41" s="284" t="s">
        <v>205</v>
      </c>
      <c r="K41" s="107">
        <f>IF(J41="Y", 2, 0)</f>
        <v>0</v>
      </c>
      <c r="L41" s="89"/>
      <c r="M41" s="89"/>
    </row>
    <row r="42" spans="1:13" ht="13.5" thickBot="1" x14ac:dyDescent="0.25">
      <c r="A42" s="87" t="s">
        <v>297</v>
      </c>
      <c r="B42" s="285"/>
      <c r="D42" s="286"/>
      <c r="F42" s="108"/>
      <c r="H42" s="109"/>
      <c r="J42" s="287"/>
      <c r="L42" s="89"/>
      <c r="M42" s="89"/>
    </row>
    <row r="43" spans="1:13" x14ac:dyDescent="0.2">
      <c r="A43" s="113" t="s">
        <v>298</v>
      </c>
      <c r="B43" s="276" t="s">
        <v>205</v>
      </c>
      <c r="C43" s="91">
        <f>IF(B43="Y", 2, 0)</f>
        <v>0</v>
      </c>
      <c r="D43" s="277" t="s">
        <v>205</v>
      </c>
      <c r="E43" s="91">
        <f>IF(D43="Y", 1, 0)</f>
        <v>0</v>
      </c>
      <c r="F43" s="92" t="s">
        <v>205</v>
      </c>
      <c r="G43" s="91">
        <f>IF(F43="Y", 2, 0)</f>
        <v>0</v>
      </c>
      <c r="H43" s="93" t="s">
        <v>205</v>
      </c>
      <c r="I43" s="91">
        <f>IF(H43="Y", 1, 0)</f>
        <v>0</v>
      </c>
      <c r="J43" s="278" t="s">
        <v>205</v>
      </c>
      <c r="K43" s="94">
        <f>IF(J43="Y", 1, 0)</f>
        <v>0</v>
      </c>
      <c r="L43" s="89"/>
      <c r="M43" s="89"/>
    </row>
    <row r="44" spans="1:13" x14ac:dyDescent="0.2">
      <c r="A44" s="102" t="s">
        <v>299</v>
      </c>
      <c r="B44" s="279" t="s">
        <v>205</v>
      </c>
      <c r="C44" s="96">
        <f>IF(B44="Y", 2, 0)</f>
        <v>0</v>
      </c>
      <c r="D44" s="280" t="s">
        <v>205</v>
      </c>
      <c r="E44" s="96">
        <f>IF(D44="Y", 2, 0)</f>
        <v>0</v>
      </c>
      <c r="F44" s="97" t="s">
        <v>205</v>
      </c>
      <c r="G44" s="96">
        <f>IF(F44="Y", 2, 0)</f>
        <v>0</v>
      </c>
      <c r="H44" s="98" t="s">
        <v>205</v>
      </c>
      <c r="I44" s="96">
        <f>IF(H44="Y", 2, 0)</f>
        <v>0</v>
      </c>
      <c r="J44" s="281" t="s">
        <v>205</v>
      </c>
      <c r="K44" s="99">
        <f>IF(J44="Y", 2, 0)</f>
        <v>0</v>
      </c>
      <c r="L44" s="89"/>
      <c r="M44" s="89"/>
    </row>
    <row r="45" spans="1:13" x14ac:dyDescent="0.2">
      <c r="A45" s="102" t="s">
        <v>295</v>
      </c>
      <c r="B45" s="279" t="s">
        <v>205</v>
      </c>
      <c r="C45" s="96">
        <f>IF(B45="Y", 1, 0)</f>
        <v>0</v>
      </c>
      <c r="D45" s="280" t="s">
        <v>205</v>
      </c>
      <c r="E45" s="96">
        <f>IF(D45="Y", 1, 0)</f>
        <v>0</v>
      </c>
      <c r="F45" s="97" t="s">
        <v>205</v>
      </c>
      <c r="G45" s="96">
        <f>IF(F45="Y", 1, 0)</f>
        <v>0</v>
      </c>
      <c r="H45" s="98" t="s">
        <v>205</v>
      </c>
      <c r="I45" s="96">
        <f>IF(H45="Y", 1, 0)</f>
        <v>0</v>
      </c>
      <c r="J45" s="281" t="s">
        <v>205</v>
      </c>
      <c r="K45" s="99">
        <f>IF(J45="Y", 2, 0)</f>
        <v>0</v>
      </c>
      <c r="L45" s="89"/>
      <c r="M45" s="89"/>
    </row>
    <row r="46" spans="1:13" x14ac:dyDescent="0.2">
      <c r="A46" s="102" t="s">
        <v>300</v>
      </c>
      <c r="B46" s="279" t="s">
        <v>205</v>
      </c>
      <c r="C46" s="96">
        <f>IF(B46="Y", -1, 0)</f>
        <v>0</v>
      </c>
      <c r="D46" s="280" t="s">
        <v>205</v>
      </c>
      <c r="E46" s="96">
        <f>IF(D46="Y", -1, 0)</f>
        <v>0</v>
      </c>
      <c r="F46" s="97" t="s">
        <v>205</v>
      </c>
      <c r="G46" s="96">
        <f>IF(F46="Y", 1, 0)</f>
        <v>0</v>
      </c>
      <c r="H46" s="98" t="s">
        <v>205</v>
      </c>
      <c r="I46" s="96">
        <f>IF(H46="Y", 1, 0)</f>
        <v>0</v>
      </c>
      <c r="J46" s="281" t="s">
        <v>205</v>
      </c>
      <c r="K46" s="99">
        <f>IF(J46="Y", 2, 0)</f>
        <v>0</v>
      </c>
      <c r="L46" s="89"/>
      <c r="M46" s="89"/>
    </row>
    <row r="47" spans="1:13" x14ac:dyDescent="0.2">
      <c r="A47" s="102" t="s">
        <v>301</v>
      </c>
      <c r="B47" s="279" t="s">
        <v>205</v>
      </c>
      <c r="C47" s="96">
        <f>IF(B47="Y", 2, 0)</f>
        <v>0</v>
      </c>
      <c r="D47" s="280" t="s">
        <v>205</v>
      </c>
      <c r="E47" s="96">
        <f>IF(D47="Y", 2, 0)</f>
        <v>0</v>
      </c>
      <c r="F47" s="97" t="s">
        <v>205</v>
      </c>
      <c r="G47" s="96">
        <f>IF(F47="Y", 2, 0)</f>
        <v>0</v>
      </c>
      <c r="H47" s="98" t="s">
        <v>205</v>
      </c>
      <c r="I47" s="96">
        <f>IF(H47="Y", 2, 0)</f>
        <v>0</v>
      </c>
      <c r="J47" s="281" t="s">
        <v>205</v>
      </c>
      <c r="K47" s="99">
        <f>IF(J47="Y", -1, 0)</f>
        <v>0</v>
      </c>
      <c r="L47" s="89"/>
      <c r="M47" s="89"/>
    </row>
    <row r="48" spans="1:13" x14ac:dyDescent="0.2">
      <c r="A48" s="102" t="s">
        <v>302</v>
      </c>
      <c r="B48" s="279" t="s">
        <v>205</v>
      </c>
      <c r="C48" s="96">
        <f>IF(B48="Y", 1, 0)</f>
        <v>0</v>
      </c>
      <c r="D48" s="280" t="s">
        <v>205</v>
      </c>
      <c r="E48" s="96">
        <f>IF(D48="Y", -1, 0)</f>
        <v>0</v>
      </c>
      <c r="F48" s="97" t="s">
        <v>205</v>
      </c>
      <c r="G48" s="96">
        <f>IF(F48="Y", 1, 0)</f>
        <v>0</v>
      </c>
      <c r="H48" s="98" t="s">
        <v>205</v>
      </c>
      <c r="I48" s="96">
        <f>IF(H48="Y", -1, 0)</f>
        <v>0</v>
      </c>
      <c r="J48" s="281" t="s">
        <v>205</v>
      </c>
      <c r="K48" s="99">
        <f>IF(J48="Y", 1, 0)</f>
        <v>0</v>
      </c>
      <c r="L48" s="89"/>
      <c r="M48" s="89"/>
    </row>
    <row r="49" spans="1:13" x14ac:dyDescent="0.2">
      <c r="A49" s="102" t="s">
        <v>303</v>
      </c>
      <c r="B49" s="279" t="s">
        <v>205</v>
      </c>
      <c r="C49" s="96">
        <f>IF(B49="Y", 2, 0)</f>
        <v>0</v>
      </c>
      <c r="D49" s="280" t="s">
        <v>205</v>
      </c>
      <c r="E49" s="96">
        <f>IF(D49="Y", 2, 0)</f>
        <v>0</v>
      </c>
      <c r="F49" s="97" t="s">
        <v>205</v>
      </c>
      <c r="G49" s="96">
        <f>IF(F49="Y", 2, 0)</f>
        <v>0</v>
      </c>
      <c r="H49" s="98" t="s">
        <v>205</v>
      </c>
      <c r="I49" s="96">
        <f>IF(H49="Y", 2, 0)</f>
        <v>0</v>
      </c>
      <c r="J49" s="281" t="s">
        <v>205</v>
      </c>
      <c r="K49" s="99">
        <f>IF(J49="Y", -1, 0)</f>
        <v>0</v>
      </c>
      <c r="L49" s="89"/>
      <c r="M49" s="89"/>
    </row>
    <row r="50" spans="1:13" x14ac:dyDescent="0.2">
      <c r="A50" s="102" t="s">
        <v>304</v>
      </c>
      <c r="B50" s="279" t="s">
        <v>205</v>
      </c>
      <c r="C50" s="96">
        <f>IF(B50="Y", -1, 0)</f>
        <v>0</v>
      </c>
      <c r="D50" s="280" t="s">
        <v>205</v>
      </c>
      <c r="E50" s="96">
        <f>IF(D50="Y", -1, 0)</f>
        <v>0</v>
      </c>
      <c r="F50" s="97" t="s">
        <v>205</v>
      </c>
      <c r="G50" s="96">
        <f>IF(F50="Y", -1, 0)</f>
        <v>0</v>
      </c>
      <c r="H50" s="98" t="s">
        <v>205</v>
      </c>
      <c r="I50" s="96">
        <f>IF(H50="Y", -1, 0)</f>
        <v>0</v>
      </c>
      <c r="J50" s="281" t="s">
        <v>205</v>
      </c>
      <c r="K50" s="99">
        <f>IF(J50="Y", 1, 0)</f>
        <v>0</v>
      </c>
      <c r="L50" s="89"/>
      <c r="M50" s="89"/>
    </row>
    <row r="51" spans="1:13" ht="13.5" thickBot="1" x14ac:dyDescent="0.25">
      <c r="A51" s="122" t="s">
        <v>305</v>
      </c>
      <c r="B51" s="282" t="s">
        <v>205</v>
      </c>
      <c r="C51" s="104">
        <f>IF(B51="Y", 1, 0)</f>
        <v>0</v>
      </c>
      <c r="D51" s="283" t="s">
        <v>205</v>
      </c>
      <c r="E51" s="104">
        <f>IF(D51="Y", 2, 0)</f>
        <v>0</v>
      </c>
      <c r="F51" s="105" t="s">
        <v>205</v>
      </c>
      <c r="G51" s="104">
        <f>IF(F51="Y", 1, 0)</f>
        <v>0</v>
      </c>
      <c r="H51" s="106" t="s">
        <v>205</v>
      </c>
      <c r="I51" s="104">
        <f>IF(H51="Y", 2, 0)</f>
        <v>0</v>
      </c>
      <c r="J51" s="284" t="s">
        <v>205</v>
      </c>
      <c r="K51" s="107">
        <f>IF(J51="Y", 1, 0)</f>
        <v>0</v>
      </c>
      <c r="L51" s="89"/>
      <c r="M51" s="89"/>
    </row>
    <row r="52" spans="1:13" ht="13.5" thickBot="1" x14ac:dyDescent="0.25">
      <c r="A52" s="87" t="s">
        <v>306</v>
      </c>
      <c r="B52" s="285"/>
      <c r="D52" s="286"/>
      <c r="F52" s="108"/>
      <c r="H52" s="109"/>
      <c r="J52" s="287"/>
      <c r="L52" s="89"/>
      <c r="M52" s="89"/>
    </row>
    <row r="53" spans="1:13" x14ac:dyDescent="0.2">
      <c r="A53" s="113" t="s">
        <v>307</v>
      </c>
      <c r="B53" s="276" t="s">
        <v>205</v>
      </c>
      <c r="C53" s="91">
        <f>IF(B53="Y", 2, 0)</f>
        <v>0</v>
      </c>
      <c r="D53" s="277" t="s">
        <v>205</v>
      </c>
      <c r="E53" s="91">
        <f t="shared" ref="E53:E58" si="14">IF(D53="Y", 1, 0)</f>
        <v>0</v>
      </c>
      <c r="F53" s="92" t="s">
        <v>205</v>
      </c>
      <c r="G53" s="91">
        <f>IF(F53="Y", 2, 0)</f>
        <v>0</v>
      </c>
      <c r="H53" s="93" t="s">
        <v>205</v>
      </c>
      <c r="I53" s="91">
        <f>IF(H53="Y", 2, 0)</f>
        <v>0</v>
      </c>
      <c r="J53" s="278" t="s">
        <v>205</v>
      </c>
      <c r="K53" s="94">
        <f>IF(J53="Y", 1, 0)</f>
        <v>0</v>
      </c>
      <c r="L53" s="89"/>
      <c r="M53" s="89"/>
    </row>
    <row r="54" spans="1:13" x14ac:dyDescent="0.2">
      <c r="A54" s="102" t="s">
        <v>308</v>
      </c>
      <c r="B54" s="279" t="s">
        <v>205</v>
      </c>
      <c r="C54" s="96">
        <f>IF(B54="Y", 2, 0)</f>
        <v>0</v>
      </c>
      <c r="D54" s="280" t="s">
        <v>205</v>
      </c>
      <c r="E54" s="96">
        <f t="shared" si="14"/>
        <v>0</v>
      </c>
      <c r="F54" s="97" t="s">
        <v>205</v>
      </c>
      <c r="G54" s="96">
        <f>IF(F54="Y", 2, 0)</f>
        <v>0</v>
      </c>
      <c r="H54" s="98" t="s">
        <v>205</v>
      </c>
      <c r="I54" s="96">
        <f>IF(H54="Y", 1, 0)</f>
        <v>0</v>
      </c>
      <c r="J54" s="281" t="s">
        <v>205</v>
      </c>
      <c r="K54" s="99">
        <f>IF(J54="Y", 1, 0)</f>
        <v>0</v>
      </c>
      <c r="L54" s="89"/>
      <c r="M54" s="89"/>
    </row>
    <row r="55" spans="1:13" x14ac:dyDescent="0.2">
      <c r="A55" s="102" t="s">
        <v>309</v>
      </c>
      <c r="B55" s="279" t="s">
        <v>205</v>
      </c>
      <c r="C55" s="96">
        <f>IF(B55="Y", 2, 0)</f>
        <v>0</v>
      </c>
      <c r="D55" s="280" t="s">
        <v>205</v>
      </c>
      <c r="E55" s="96">
        <f t="shared" si="14"/>
        <v>0</v>
      </c>
      <c r="F55" s="97" t="s">
        <v>205</v>
      </c>
      <c r="G55" s="96">
        <f>IF(F55="Y", 2, 0)</f>
        <v>0</v>
      </c>
      <c r="H55" s="98" t="s">
        <v>205</v>
      </c>
      <c r="I55" s="96">
        <f>IF(H55="Y", 2, 0)</f>
        <v>0</v>
      </c>
      <c r="J55" s="281" t="s">
        <v>205</v>
      </c>
      <c r="K55" s="99">
        <f>IF(J55="Y", 2, 0)</f>
        <v>0</v>
      </c>
      <c r="L55" s="89"/>
      <c r="M55" s="89"/>
    </row>
    <row r="56" spans="1:13" x14ac:dyDescent="0.2">
      <c r="A56" s="102" t="s">
        <v>310</v>
      </c>
      <c r="B56" s="279" t="s">
        <v>205</v>
      </c>
      <c r="C56" s="96">
        <f>IF(B56="Y", 2, 0)</f>
        <v>0</v>
      </c>
      <c r="D56" s="280" t="s">
        <v>205</v>
      </c>
      <c r="E56" s="96">
        <f t="shared" si="14"/>
        <v>0</v>
      </c>
      <c r="F56" s="97" t="s">
        <v>205</v>
      </c>
      <c r="G56" s="96">
        <f>IF(F56="Y", 2, 0)</f>
        <v>0</v>
      </c>
      <c r="H56" s="98" t="s">
        <v>205</v>
      </c>
      <c r="I56" s="96">
        <f>IF(H56="Y", 1, 0)</f>
        <v>0</v>
      </c>
      <c r="J56" s="281" t="s">
        <v>205</v>
      </c>
      <c r="K56" s="99">
        <f>IF(J56="Y", -1, 0)</f>
        <v>0</v>
      </c>
      <c r="L56" s="89"/>
      <c r="M56" s="89"/>
    </row>
    <row r="57" spans="1:13" x14ac:dyDescent="0.2">
      <c r="A57" s="102" t="s">
        <v>311</v>
      </c>
      <c r="B57" s="279" t="s">
        <v>205</v>
      </c>
      <c r="C57" s="96">
        <f>IF(B57="Y", 2, 0)</f>
        <v>0</v>
      </c>
      <c r="D57" s="280" t="s">
        <v>205</v>
      </c>
      <c r="E57" s="96">
        <f t="shared" si="14"/>
        <v>0</v>
      </c>
      <c r="F57" s="97" t="s">
        <v>205</v>
      </c>
      <c r="G57" s="96">
        <f>IF(F57="Y", 2, 0)</f>
        <v>0</v>
      </c>
      <c r="H57" s="98" t="s">
        <v>205</v>
      </c>
      <c r="I57" s="96">
        <f>IF(H57="Y", 1, 0)</f>
        <v>0</v>
      </c>
      <c r="J57" s="281" t="s">
        <v>205</v>
      </c>
      <c r="K57" s="99">
        <f>IF(J57="Y", 1, 0)</f>
        <v>0</v>
      </c>
      <c r="L57" s="89"/>
      <c r="M57" s="89"/>
    </row>
    <row r="58" spans="1:13" x14ac:dyDescent="0.2">
      <c r="A58" s="102" t="s">
        <v>312</v>
      </c>
      <c r="B58" s="279" t="s">
        <v>205</v>
      </c>
      <c r="C58" s="96">
        <f>IF(B58="Y", 1, 0)</f>
        <v>0</v>
      </c>
      <c r="D58" s="280" t="s">
        <v>205</v>
      </c>
      <c r="E58" s="96">
        <f t="shared" si="14"/>
        <v>0</v>
      </c>
      <c r="F58" s="97" t="s">
        <v>205</v>
      </c>
      <c r="G58" s="96">
        <f>IF(F58="Y", 1, 0)</f>
        <v>0</v>
      </c>
      <c r="H58" s="98" t="s">
        <v>205</v>
      </c>
      <c r="I58" s="96">
        <f>IF(H58="Y", 1, 0)</f>
        <v>0</v>
      </c>
      <c r="J58" s="281" t="s">
        <v>205</v>
      </c>
      <c r="K58" s="99">
        <f>IF(J58="Y", 2, 0)</f>
        <v>0</v>
      </c>
      <c r="L58" s="89"/>
      <c r="M58" s="89"/>
    </row>
    <row r="59" spans="1:13" ht="13.5" thickBot="1" x14ac:dyDescent="0.25">
      <c r="A59" s="122" t="s">
        <v>313</v>
      </c>
      <c r="B59" s="282" t="s">
        <v>205</v>
      </c>
      <c r="C59" s="104">
        <f>IF(B59="Y", -1, 0)</f>
        <v>0</v>
      </c>
      <c r="D59" s="283" t="s">
        <v>205</v>
      </c>
      <c r="E59" s="104">
        <f>IF(D59="Y", -1, 0)</f>
        <v>0</v>
      </c>
      <c r="F59" s="105" t="s">
        <v>205</v>
      </c>
      <c r="G59" s="104">
        <f>IF(F59="Y", -1, 0)</f>
        <v>0</v>
      </c>
      <c r="H59" s="106" t="s">
        <v>205</v>
      </c>
      <c r="I59" s="104">
        <f>IF(H59="Y", -1, 0)</f>
        <v>0</v>
      </c>
      <c r="J59" s="284" t="s">
        <v>205</v>
      </c>
      <c r="K59" s="107">
        <f>IF(J59="Y", 1, 0)</f>
        <v>0</v>
      </c>
      <c r="L59" s="89"/>
      <c r="M59" s="89"/>
    </row>
    <row r="60" spans="1:13" ht="13.5" thickBot="1" x14ac:dyDescent="0.25">
      <c r="A60" s="87" t="s">
        <v>314</v>
      </c>
      <c r="B60" s="285"/>
      <c r="D60" s="286"/>
      <c r="F60" s="108"/>
      <c r="H60" s="109"/>
      <c r="J60" s="287"/>
      <c r="L60" s="89"/>
      <c r="M60" s="89"/>
    </row>
    <row r="61" spans="1:13" x14ac:dyDescent="0.2">
      <c r="A61" s="123" t="s">
        <v>315</v>
      </c>
      <c r="B61" s="276" t="s">
        <v>205</v>
      </c>
      <c r="C61" s="91">
        <f>IF(B61="Y", 2, 0)</f>
        <v>0</v>
      </c>
      <c r="D61" s="277" t="s">
        <v>205</v>
      </c>
      <c r="E61" s="91">
        <f>IF(D61="Y", 1, 0)</f>
        <v>0</v>
      </c>
      <c r="F61" s="92" t="s">
        <v>205</v>
      </c>
      <c r="G61" s="91">
        <f>IF(F61="Y", 2, 0)</f>
        <v>0</v>
      </c>
      <c r="H61" s="93" t="s">
        <v>205</v>
      </c>
      <c r="I61" s="91">
        <f>IF(H61="Y", 1, 0)</f>
        <v>0</v>
      </c>
      <c r="J61" s="278" t="s">
        <v>205</v>
      </c>
      <c r="K61" s="94">
        <f>IF(J61="Y", 1, 0)</f>
        <v>0</v>
      </c>
      <c r="L61" s="89"/>
      <c r="M61" s="89"/>
    </row>
    <row r="62" spans="1:13" x14ac:dyDescent="0.2">
      <c r="A62" s="102" t="s">
        <v>276</v>
      </c>
      <c r="B62" s="279" t="s">
        <v>205</v>
      </c>
      <c r="C62" s="96">
        <f>IF(B62="Y", 2, 0)</f>
        <v>0</v>
      </c>
      <c r="D62" s="280" t="s">
        <v>205</v>
      </c>
      <c r="E62" s="96">
        <f>IF(D62="Y", 2, 0)</f>
        <v>0</v>
      </c>
      <c r="F62" s="97" t="s">
        <v>205</v>
      </c>
      <c r="G62" s="96">
        <f>IF(F62="Y", 2, 0)</f>
        <v>0</v>
      </c>
      <c r="H62" s="98" t="s">
        <v>205</v>
      </c>
      <c r="I62" s="96">
        <f>IF(H62="Y", 2, 0)</f>
        <v>0</v>
      </c>
      <c r="J62" s="281" t="s">
        <v>205</v>
      </c>
      <c r="K62" s="99">
        <f>IF(J62="Y", 1, 0)</f>
        <v>0</v>
      </c>
      <c r="L62" s="89"/>
      <c r="M62" s="89"/>
    </row>
    <row r="63" spans="1:13" x14ac:dyDescent="0.2">
      <c r="A63" s="102" t="s">
        <v>316</v>
      </c>
      <c r="B63" s="279" t="s">
        <v>205</v>
      </c>
      <c r="C63" s="96">
        <f>IF(B63="Y", 1, 0)</f>
        <v>0</v>
      </c>
      <c r="D63" s="280" t="s">
        <v>205</v>
      </c>
      <c r="E63" s="96">
        <f>IF(D63="Y", 1, 0)</f>
        <v>0</v>
      </c>
      <c r="F63" s="97" t="s">
        <v>205</v>
      </c>
      <c r="G63" s="96">
        <f>IF(F63="Y", 1, 0)</f>
        <v>0</v>
      </c>
      <c r="H63" s="98" t="s">
        <v>205</v>
      </c>
      <c r="I63" s="96">
        <f>IF(H63="Y", 1, 0)</f>
        <v>0</v>
      </c>
      <c r="J63" s="281" t="s">
        <v>205</v>
      </c>
      <c r="K63" s="99">
        <f>IF(J63="Y", 1, 0)</f>
        <v>0</v>
      </c>
      <c r="L63" s="89"/>
      <c r="M63" s="89"/>
    </row>
    <row r="64" spans="1:13" x14ac:dyDescent="0.2">
      <c r="A64" s="102" t="s">
        <v>317</v>
      </c>
      <c r="B64" s="279" t="s">
        <v>205</v>
      </c>
      <c r="C64" s="96">
        <f>IF(B64="Y", 2, 0)</f>
        <v>0</v>
      </c>
      <c r="D64" s="280" t="s">
        <v>205</v>
      </c>
      <c r="E64" s="96">
        <f>IF(D64="Y", 2, 0)</f>
        <v>0</v>
      </c>
      <c r="F64" s="97" t="s">
        <v>205</v>
      </c>
      <c r="G64" s="96">
        <f>IF(F64="Y", 2, 0)</f>
        <v>0</v>
      </c>
      <c r="H64" s="98" t="s">
        <v>205</v>
      </c>
      <c r="I64" s="96">
        <f>IF(H64="Y", 2, 0)</f>
        <v>0</v>
      </c>
      <c r="J64" s="281" t="s">
        <v>205</v>
      </c>
      <c r="K64" s="99">
        <f>IF(J64="Y", -1, 0)</f>
        <v>0</v>
      </c>
      <c r="L64" s="89"/>
      <c r="M64" s="89"/>
    </row>
    <row r="65" spans="1:14" x14ac:dyDescent="0.2">
      <c r="A65" s="102" t="s">
        <v>305</v>
      </c>
      <c r="B65" s="279" t="s">
        <v>205</v>
      </c>
      <c r="C65" s="96">
        <f>IF(B65="Y", 1, 0)</f>
        <v>0</v>
      </c>
      <c r="D65" s="280" t="s">
        <v>205</v>
      </c>
      <c r="E65" s="96">
        <f>IF(D65="Y", 2, 0)</f>
        <v>0</v>
      </c>
      <c r="F65" s="97" t="s">
        <v>205</v>
      </c>
      <c r="G65" s="96">
        <f>IF(F65="Y", 1, 0)</f>
        <v>0</v>
      </c>
      <c r="H65" s="98" t="s">
        <v>205</v>
      </c>
      <c r="I65" s="96">
        <f>IF(H65="Y", 2, 0)</f>
        <v>0</v>
      </c>
      <c r="J65" s="281" t="s">
        <v>205</v>
      </c>
      <c r="K65" s="99">
        <f>IF(J65="Y", 1, 0)</f>
        <v>0</v>
      </c>
      <c r="L65" s="89"/>
      <c r="M65" s="89"/>
    </row>
    <row r="66" spans="1:14" x14ac:dyDescent="0.2">
      <c r="A66" s="102" t="s">
        <v>318</v>
      </c>
      <c r="B66" s="279" t="s">
        <v>205</v>
      </c>
      <c r="C66" s="96">
        <f>IF(B66="Y", 2, 0)</f>
        <v>0</v>
      </c>
      <c r="D66" s="280" t="s">
        <v>205</v>
      </c>
      <c r="E66" s="96">
        <f>IF(D66="Y", 1, 0)</f>
        <v>0</v>
      </c>
      <c r="F66" s="97" t="s">
        <v>205</v>
      </c>
      <c r="G66" s="96">
        <f>IF(F66="Y", 2, 0)</f>
        <v>0</v>
      </c>
      <c r="H66" s="98" t="s">
        <v>205</v>
      </c>
      <c r="I66" s="96">
        <f>IF(H66="Y", 1, 0)</f>
        <v>0</v>
      </c>
      <c r="J66" s="281" t="s">
        <v>205</v>
      </c>
      <c r="K66" s="99">
        <f>IF(J66="Y", 1, 0)</f>
        <v>0</v>
      </c>
      <c r="L66" s="89"/>
      <c r="M66" s="89"/>
    </row>
    <row r="67" spans="1:14" x14ac:dyDescent="0.2">
      <c r="A67" s="102" t="s">
        <v>319</v>
      </c>
      <c r="B67" s="279" t="s">
        <v>205</v>
      </c>
      <c r="C67" s="96">
        <f>IF(B67="Y", 2, 0)</f>
        <v>0</v>
      </c>
      <c r="D67" s="280" t="s">
        <v>205</v>
      </c>
      <c r="E67" s="96">
        <f>IF(D67="Y", 2, 0)</f>
        <v>0</v>
      </c>
      <c r="F67" s="97" t="s">
        <v>205</v>
      </c>
      <c r="G67" s="96">
        <f>IF(F67="Y", 2, 0)</f>
        <v>0</v>
      </c>
      <c r="H67" s="98" t="s">
        <v>205</v>
      </c>
      <c r="I67" s="96">
        <f>IF(H67="Y", 2, 0)</f>
        <v>0</v>
      </c>
      <c r="J67" s="281" t="s">
        <v>205</v>
      </c>
      <c r="K67" s="99">
        <f>IF(J67="Y", -1, 0)</f>
        <v>0</v>
      </c>
      <c r="L67" s="89"/>
      <c r="M67" s="89"/>
    </row>
    <row r="68" spans="1:14" x14ac:dyDescent="0.2">
      <c r="A68" s="102" t="s">
        <v>320</v>
      </c>
      <c r="B68" s="279" t="s">
        <v>205</v>
      </c>
      <c r="C68" s="96">
        <f>IF(B68="Y", 2, 0)</f>
        <v>0</v>
      </c>
      <c r="D68" s="280" t="s">
        <v>205</v>
      </c>
      <c r="E68" s="96">
        <f>IF(D68="Y", 2, 0)</f>
        <v>0</v>
      </c>
      <c r="F68" s="97" t="s">
        <v>205</v>
      </c>
      <c r="G68" s="96">
        <f>IF(F68="Y", 2, 0)</f>
        <v>0</v>
      </c>
      <c r="H68" s="98" t="s">
        <v>205</v>
      </c>
      <c r="I68" s="96">
        <f>IF(H68="Y", 2, 0)</f>
        <v>0</v>
      </c>
      <c r="J68" s="281" t="s">
        <v>205</v>
      </c>
      <c r="K68" s="99">
        <f>IF(J68="Y", 1, 0)</f>
        <v>0</v>
      </c>
      <c r="L68" s="89"/>
      <c r="M68" s="89"/>
    </row>
    <row r="69" spans="1:14" x14ac:dyDescent="0.2">
      <c r="A69" s="102" t="s">
        <v>321</v>
      </c>
      <c r="B69" s="279" t="s">
        <v>205</v>
      </c>
      <c r="C69" s="96">
        <f>IF(B69="Y", 2, 0)</f>
        <v>0</v>
      </c>
      <c r="D69" s="280" t="s">
        <v>205</v>
      </c>
      <c r="E69" s="96">
        <f>IF(D69="Y", 2, 0)</f>
        <v>0</v>
      </c>
      <c r="F69" s="97" t="s">
        <v>205</v>
      </c>
      <c r="G69" s="96">
        <f>IF(F69="Y", 1, 0)</f>
        <v>0</v>
      </c>
      <c r="H69" s="98" t="s">
        <v>205</v>
      </c>
      <c r="I69" s="96">
        <f>IF(H69="Y", 1, 0)</f>
        <v>0</v>
      </c>
      <c r="J69" s="281" t="s">
        <v>205</v>
      </c>
      <c r="K69" s="99">
        <f>IF(J69="Y", 1, 0)</f>
        <v>0</v>
      </c>
      <c r="L69" s="89"/>
      <c r="M69" s="89"/>
    </row>
    <row r="70" spans="1:14" x14ac:dyDescent="0.2">
      <c r="A70" s="102" t="s">
        <v>322</v>
      </c>
      <c r="B70" s="279" t="s">
        <v>205</v>
      </c>
      <c r="C70" s="96">
        <f>IF(B70="Y", 2, 0)</f>
        <v>0</v>
      </c>
      <c r="D70" s="280" t="s">
        <v>205</v>
      </c>
      <c r="E70" s="96">
        <f>IF(D70="Y", 2, 0)</f>
        <v>0</v>
      </c>
      <c r="F70" s="97" t="s">
        <v>205</v>
      </c>
      <c r="G70" s="96">
        <f>IF(F70="Y", 2, 0)</f>
        <v>0</v>
      </c>
      <c r="H70" s="98" t="s">
        <v>205</v>
      </c>
      <c r="I70" s="96">
        <f>IF(H70="Y", 2, 0)</f>
        <v>0</v>
      </c>
      <c r="J70" s="281" t="s">
        <v>205</v>
      </c>
      <c r="K70" s="99">
        <f t="shared" ref="K70:K71" si="15">IF(J70="Y", 1, 0)</f>
        <v>0</v>
      </c>
      <c r="L70" s="89"/>
      <c r="M70" s="89"/>
    </row>
    <row r="71" spans="1:14" x14ac:dyDescent="0.2">
      <c r="A71" s="102" t="s">
        <v>323</v>
      </c>
      <c r="B71" s="279" t="s">
        <v>205</v>
      </c>
      <c r="C71" s="96">
        <f>IF(B71="Y", 1, 0)</f>
        <v>0</v>
      </c>
      <c r="D71" s="280" t="s">
        <v>205</v>
      </c>
      <c r="E71" s="96">
        <f>IF(D71="Y", 2, 0)</f>
        <v>0</v>
      </c>
      <c r="F71" s="97" t="s">
        <v>205</v>
      </c>
      <c r="G71" s="96">
        <f>IF(F71="Y", 1, 0)</f>
        <v>0</v>
      </c>
      <c r="H71" s="98" t="s">
        <v>205</v>
      </c>
      <c r="I71" s="96">
        <f>IF(H71="Y", 2, 0)</f>
        <v>0</v>
      </c>
      <c r="J71" s="281" t="s">
        <v>205</v>
      </c>
      <c r="K71" s="99">
        <f t="shared" si="15"/>
        <v>0</v>
      </c>
      <c r="L71" s="89"/>
      <c r="M71" s="89"/>
    </row>
    <row r="72" spans="1:14" x14ac:dyDescent="0.2">
      <c r="A72" s="102" t="s">
        <v>324</v>
      </c>
      <c r="B72" s="279" t="s">
        <v>205</v>
      </c>
      <c r="C72" s="96">
        <f>IF(B72="Y", -1, 0)</f>
        <v>0</v>
      </c>
      <c r="D72" s="280" t="s">
        <v>205</v>
      </c>
      <c r="E72" s="96">
        <f>IF(D72="Y", -1, 0)</f>
        <v>0</v>
      </c>
      <c r="F72" s="97" t="s">
        <v>205</v>
      </c>
      <c r="G72" s="96">
        <f>IF(F72="Y", -1, 0)</f>
        <v>0</v>
      </c>
      <c r="H72" s="98" t="s">
        <v>205</v>
      </c>
      <c r="I72" s="96">
        <f>IF(H72="Y", -1, 0)</f>
        <v>0</v>
      </c>
      <c r="J72" s="281" t="s">
        <v>205</v>
      </c>
      <c r="K72" s="99">
        <f>IF(J72="Y", -1, 0)</f>
        <v>0</v>
      </c>
      <c r="L72" s="89"/>
      <c r="M72" s="89"/>
      <c r="N72" s="88"/>
    </row>
    <row r="73" spans="1:14" x14ac:dyDescent="0.2">
      <c r="A73" s="102" t="s">
        <v>325</v>
      </c>
      <c r="B73" s="279" t="s">
        <v>205</v>
      </c>
      <c r="C73" s="96">
        <f>IF(B73="Y", -1, 0)</f>
        <v>0</v>
      </c>
      <c r="D73" s="280" t="s">
        <v>205</v>
      </c>
      <c r="E73" s="96">
        <f>IF(D73="Y", -1, 0)</f>
        <v>0</v>
      </c>
      <c r="F73" s="97" t="s">
        <v>205</v>
      </c>
      <c r="G73" s="96">
        <f>IF(F73="Y", -1, 0)</f>
        <v>0</v>
      </c>
      <c r="H73" s="98" t="s">
        <v>205</v>
      </c>
      <c r="I73" s="96">
        <f>IF(H73="Y", -1, 0)</f>
        <v>0</v>
      </c>
      <c r="J73" s="281" t="s">
        <v>205</v>
      </c>
      <c r="K73" s="99">
        <f>IF(J73="Y", -1, 0)</f>
        <v>0</v>
      </c>
      <c r="L73" s="89"/>
      <c r="M73" s="89"/>
      <c r="N73" s="88"/>
    </row>
    <row r="74" spans="1:14" ht="13.5" thickBot="1" x14ac:dyDescent="0.25">
      <c r="A74" s="122" t="s">
        <v>326</v>
      </c>
      <c r="B74" s="282" t="s">
        <v>205</v>
      </c>
      <c r="C74" s="104">
        <f>IF(B74="Y", -1, 0)</f>
        <v>0</v>
      </c>
      <c r="D74" s="283" t="s">
        <v>205</v>
      </c>
      <c r="E74" s="104">
        <f>IF(D74="Y", -1, 0)</f>
        <v>0</v>
      </c>
      <c r="F74" s="105" t="s">
        <v>205</v>
      </c>
      <c r="G74" s="104">
        <f>IF(F74="Y", -1, 0)</f>
        <v>0</v>
      </c>
      <c r="H74" s="106" t="s">
        <v>205</v>
      </c>
      <c r="I74" s="104">
        <f>IF(H74="Y", -1, 0)</f>
        <v>0</v>
      </c>
      <c r="J74" s="284" t="s">
        <v>205</v>
      </c>
      <c r="K74" s="107">
        <f>IF(J74="Y", -1, 0)</f>
        <v>0</v>
      </c>
      <c r="L74" s="89"/>
      <c r="M74" s="89"/>
      <c r="N74" s="88"/>
    </row>
    <row r="75" spans="1:14" ht="13.5" thickBot="1" x14ac:dyDescent="0.25">
      <c r="A75" s="87" t="s">
        <v>327</v>
      </c>
      <c r="B75" s="285"/>
      <c r="D75" s="286"/>
      <c r="F75" s="108"/>
      <c r="H75" s="109"/>
      <c r="J75" s="287"/>
      <c r="L75" s="89"/>
      <c r="M75" s="89"/>
      <c r="N75" s="88"/>
    </row>
    <row r="76" spans="1:14" x14ac:dyDescent="0.2">
      <c r="A76" s="124" t="s">
        <v>328</v>
      </c>
      <c r="B76" s="276" t="s">
        <v>205</v>
      </c>
      <c r="C76" s="91">
        <f>IF(B76="Y", -1, 0)</f>
        <v>0</v>
      </c>
      <c r="D76" s="277" t="s">
        <v>205</v>
      </c>
      <c r="E76" s="91">
        <f>IF(D76="Y", 1, 0)</f>
        <v>0</v>
      </c>
      <c r="F76" s="92" t="s">
        <v>205</v>
      </c>
      <c r="G76" s="91">
        <f>IF(F76="Y", -1, 0)</f>
        <v>0</v>
      </c>
      <c r="H76" s="93" t="s">
        <v>205</v>
      </c>
      <c r="I76" s="91">
        <f>IF(H76="Y", 1, 0)</f>
        <v>0</v>
      </c>
      <c r="J76" s="278" t="s">
        <v>205</v>
      </c>
      <c r="K76" s="94">
        <f>IF(J76="Y", -1, 0)</f>
        <v>0</v>
      </c>
      <c r="L76" s="89"/>
      <c r="M76" s="89"/>
      <c r="N76" s="88"/>
    </row>
    <row r="77" spans="1:14" x14ac:dyDescent="0.2">
      <c r="A77" s="101" t="s">
        <v>329</v>
      </c>
      <c r="B77" s="279"/>
      <c r="C77" s="96">
        <f>IF(B77="Y", -1, 0)</f>
        <v>0</v>
      </c>
      <c r="D77" s="280"/>
      <c r="E77" s="96">
        <f>IF(D77="Y", -1, 0)</f>
        <v>0</v>
      </c>
      <c r="F77" s="97"/>
      <c r="G77" s="96">
        <f>IF(F77="Y", -1, 0)</f>
        <v>0</v>
      </c>
      <c r="H77" s="98"/>
      <c r="I77" s="96">
        <f>IF(H77="Y", -1, 0)</f>
        <v>0</v>
      </c>
      <c r="J77" s="281"/>
      <c r="K77" s="99">
        <f>IF(J77="Y", -1, 0)</f>
        <v>0</v>
      </c>
      <c r="L77" s="89"/>
      <c r="M77" s="89"/>
      <c r="N77" s="88"/>
    </row>
    <row r="78" spans="1:14" x14ac:dyDescent="0.2">
      <c r="A78" s="101" t="s">
        <v>330</v>
      </c>
      <c r="B78" s="279" t="s">
        <v>205</v>
      </c>
      <c r="C78" s="96">
        <f>IF(B78="Y", 1, 0)</f>
        <v>0</v>
      </c>
      <c r="D78" s="280" t="s">
        <v>205</v>
      </c>
      <c r="E78" s="96">
        <f>IF(D78="Y", 1, 0)</f>
        <v>0</v>
      </c>
      <c r="F78" s="97" t="s">
        <v>205</v>
      </c>
      <c r="G78" s="96">
        <f>IF(F78="Y", 1, 0)</f>
        <v>0</v>
      </c>
      <c r="H78" s="98" t="s">
        <v>205</v>
      </c>
      <c r="I78" s="96">
        <f>IF(H78="Y", 1, 0)</f>
        <v>0</v>
      </c>
      <c r="J78" s="281" t="s">
        <v>205</v>
      </c>
      <c r="K78" s="99">
        <f>IF(J78="Y", 1, 0)</f>
        <v>0</v>
      </c>
      <c r="L78" s="89"/>
      <c r="M78" s="89"/>
      <c r="N78" s="88"/>
    </row>
    <row r="79" spans="1:14" x14ac:dyDescent="0.2">
      <c r="A79" s="101" t="s">
        <v>331</v>
      </c>
      <c r="B79" s="279" t="s">
        <v>205</v>
      </c>
      <c r="C79" s="96">
        <f>IF(B79="Y", 2, 0)</f>
        <v>0</v>
      </c>
      <c r="D79" s="280" t="s">
        <v>205</v>
      </c>
      <c r="E79" s="96">
        <f>IF(D79="Y", 2, 0)</f>
        <v>0</v>
      </c>
      <c r="F79" s="97" t="s">
        <v>205</v>
      </c>
      <c r="G79" s="96">
        <f>IF(F79="Y", 2, 0)</f>
        <v>0</v>
      </c>
      <c r="H79" s="98" t="s">
        <v>205</v>
      </c>
      <c r="I79" s="96">
        <f>IF(H79="Y", 2, 0)</f>
        <v>0</v>
      </c>
      <c r="J79" s="281" t="s">
        <v>205</v>
      </c>
      <c r="K79" s="99">
        <f>IF(J79="Y", 2, 0)</f>
        <v>0</v>
      </c>
      <c r="L79" s="89"/>
      <c r="M79" s="89"/>
      <c r="N79" s="88"/>
    </row>
    <row r="80" spans="1:14" x14ac:dyDescent="0.2">
      <c r="A80" s="101" t="s">
        <v>332</v>
      </c>
      <c r="B80" s="279" t="s">
        <v>205</v>
      </c>
      <c r="C80" s="96">
        <f>IF(B80="Y", 1, 0)</f>
        <v>0</v>
      </c>
      <c r="D80" s="280" t="s">
        <v>205</v>
      </c>
      <c r="E80" s="96">
        <f>IF(D80="Y", 1, 0)</f>
        <v>0</v>
      </c>
      <c r="F80" s="97" t="s">
        <v>205</v>
      </c>
      <c r="G80" s="96">
        <f>IF(F80="Y", 1, 0)</f>
        <v>0</v>
      </c>
      <c r="H80" s="98" t="s">
        <v>205</v>
      </c>
      <c r="I80" s="96">
        <f>IF(H80="Y", 1, 0)</f>
        <v>0</v>
      </c>
      <c r="J80" s="281" t="s">
        <v>205</v>
      </c>
      <c r="K80" s="99">
        <f>IF(J80="Y", 1, 0)</f>
        <v>0</v>
      </c>
      <c r="L80" s="89"/>
      <c r="M80" s="89"/>
      <c r="N80" s="88"/>
    </row>
    <row r="81" spans="1:14" x14ac:dyDescent="0.2">
      <c r="A81" s="101" t="s">
        <v>333</v>
      </c>
      <c r="B81" s="279" t="s">
        <v>205</v>
      </c>
      <c r="C81" s="96">
        <f>IF(B81="Y", 1, 0)</f>
        <v>0</v>
      </c>
      <c r="D81" s="280" t="s">
        <v>205</v>
      </c>
      <c r="E81" s="96">
        <f>IF(D81="Y", 1, 0)</f>
        <v>0</v>
      </c>
      <c r="F81" s="97" t="s">
        <v>205</v>
      </c>
      <c r="G81" s="96">
        <f>IF(F81="Y", 1, 0)</f>
        <v>0</v>
      </c>
      <c r="H81" s="98" t="s">
        <v>205</v>
      </c>
      <c r="I81" s="96">
        <f>IF(H81="Y", 1, 0)</f>
        <v>0</v>
      </c>
      <c r="J81" s="281" t="s">
        <v>205</v>
      </c>
      <c r="K81" s="99">
        <f>IF(J81="Y", -1, 0)</f>
        <v>0</v>
      </c>
      <c r="L81" s="89"/>
      <c r="M81" s="89"/>
      <c r="N81" s="88"/>
    </row>
    <row r="82" spans="1:14" x14ac:dyDescent="0.2">
      <c r="A82" s="125" t="s">
        <v>334</v>
      </c>
      <c r="B82" s="279" t="s">
        <v>205</v>
      </c>
      <c r="C82" s="96">
        <f>IF(B82="Y", 1, 0)</f>
        <v>0</v>
      </c>
      <c r="D82" s="280" t="s">
        <v>205</v>
      </c>
      <c r="E82" s="96">
        <f>IF(D82="Y", 1, 0)</f>
        <v>0</v>
      </c>
      <c r="F82" s="97" t="s">
        <v>205</v>
      </c>
      <c r="G82" s="96">
        <f>IF(F82="Y", 1, 0)</f>
        <v>0</v>
      </c>
      <c r="H82" s="98" t="s">
        <v>205</v>
      </c>
      <c r="I82" s="96">
        <f>IF(H82="Y", 1, 0)</f>
        <v>0</v>
      </c>
      <c r="J82" s="281" t="s">
        <v>205</v>
      </c>
      <c r="K82" s="99">
        <f>IF(J82="Y", 2, 0)</f>
        <v>0</v>
      </c>
      <c r="L82" s="89"/>
      <c r="M82" s="89"/>
      <c r="N82" s="88"/>
    </row>
    <row r="83" spans="1:14" ht="13.5" thickBot="1" x14ac:dyDescent="0.25">
      <c r="A83" s="114" t="s">
        <v>335</v>
      </c>
      <c r="B83" s="291" t="s">
        <v>205</v>
      </c>
      <c r="C83" s="115">
        <f>IF(B83="Y", 1, 0)</f>
        <v>0</v>
      </c>
      <c r="D83" s="292" t="s">
        <v>205</v>
      </c>
      <c r="E83" s="115">
        <f>IF(D83="Y", 1, 0)</f>
        <v>0</v>
      </c>
      <c r="F83" s="116" t="s">
        <v>205</v>
      </c>
      <c r="G83" s="115">
        <f>IF(F83="Y", 1, 0)</f>
        <v>0</v>
      </c>
      <c r="H83" s="117" t="s">
        <v>205</v>
      </c>
      <c r="I83" s="115">
        <f>IF(H83="Y", 1, 0)</f>
        <v>0</v>
      </c>
      <c r="J83" s="293" t="s">
        <v>205</v>
      </c>
      <c r="K83" s="294">
        <f>IF(J83="Y", 2, 0)</f>
        <v>0</v>
      </c>
      <c r="L83" s="89"/>
      <c r="M83" s="89"/>
      <c r="N83" s="88"/>
    </row>
    <row r="84" spans="1:14" ht="14.25" thickTop="1" thickBot="1" x14ac:dyDescent="0.25">
      <c r="A84" s="126" t="s">
        <v>336</v>
      </c>
      <c r="B84" s="299" t="s">
        <v>205</v>
      </c>
      <c r="C84" s="127">
        <f>IF(B84="Y", 1, 0)</f>
        <v>0</v>
      </c>
      <c r="D84" s="300" t="s">
        <v>205</v>
      </c>
      <c r="E84" s="127">
        <f>IF(D84="Y", 1, 0)</f>
        <v>0</v>
      </c>
      <c r="F84" s="128" t="s">
        <v>205</v>
      </c>
      <c r="G84" s="127">
        <f>IF(F84="Y", 1, 0)</f>
        <v>0</v>
      </c>
      <c r="H84" s="129" t="s">
        <v>205</v>
      </c>
      <c r="I84" s="127">
        <f>IF(H84="Y", 1, 0)</f>
        <v>0</v>
      </c>
      <c r="J84" s="301" t="s">
        <v>205</v>
      </c>
      <c r="K84" s="302">
        <f>IF(J84="Y", 1, 0)</f>
        <v>0</v>
      </c>
      <c r="L84" s="89"/>
      <c r="M84" s="89"/>
      <c r="N84" s="88"/>
    </row>
    <row r="85" spans="1:14" ht="13.5" thickBot="1" x14ac:dyDescent="0.25">
      <c r="A85" s="87" t="s">
        <v>337</v>
      </c>
      <c r="B85" s="285"/>
      <c r="D85" s="286"/>
      <c r="F85" s="108"/>
      <c r="H85" s="109"/>
      <c r="J85" s="287"/>
      <c r="L85" s="89"/>
      <c r="M85" s="89"/>
      <c r="N85" s="88"/>
    </row>
    <row r="86" spans="1:14" x14ac:dyDescent="0.2">
      <c r="A86" s="90" t="s">
        <v>338</v>
      </c>
      <c r="B86" s="276"/>
      <c r="C86" s="91"/>
      <c r="D86" s="277"/>
      <c r="E86" s="91"/>
      <c r="F86" s="92"/>
      <c r="G86" s="91"/>
      <c r="H86" s="93"/>
      <c r="I86" s="91"/>
      <c r="J86" s="278"/>
      <c r="K86" s="94"/>
      <c r="L86" s="89"/>
      <c r="M86" s="89"/>
      <c r="N86" s="88"/>
    </row>
    <row r="87" spans="1:14" x14ac:dyDescent="0.2">
      <c r="A87" s="101" t="s">
        <v>339</v>
      </c>
      <c r="B87" s="279" t="s">
        <v>205</v>
      </c>
      <c r="C87" s="96">
        <f>IF(B87="Y", 2, 0)</f>
        <v>0</v>
      </c>
      <c r="D87" s="280" t="s">
        <v>205</v>
      </c>
      <c r="E87" s="96">
        <f>IF(D87="Y", 2, 0)</f>
        <v>0</v>
      </c>
      <c r="F87" s="97" t="s">
        <v>205</v>
      </c>
      <c r="G87" s="96">
        <f>IF(F87="Y", 2, 0)</f>
        <v>0</v>
      </c>
      <c r="H87" s="98" t="s">
        <v>205</v>
      </c>
      <c r="I87" s="96">
        <f>IF(H87="Y", 2, 0)</f>
        <v>0</v>
      </c>
      <c r="J87" s="281" t="s">
        <v>205</v>
      </c>
      <c r="K87" s="99">
        <f>IF(J87="Y", 2, 0)</f>
        <v>0</v>
      </c>
      <c r="L87" s="89"/>
      <c r="M87" s="89"/>
      <c r="N87" s="88"/>
    </row>
    <row r="88" spans="1:14" x14ac:dyDescent="0.2">
      <c r="A88" s="101" t="s">
        <v>340</v>
      </c>
      <c r="B88" s="279" t="s">
        <v>205</v>
      </c>
      <c r="C88" s="96">
        <f>IF(B88="Y", 1, 0)</f>
        <v>0</v>
      </c>
      <c r="D88" s="280" t="s">
        <v>205</v>
      </c>
      <c r="E88" s="96">
        <f>IF(D88="Y", 1, 0)</f>
        <v>0</v>
      </c>
      <c r="F88" s="97" t="s">
        <v>205</v>
      </c>
      <c r="G88" s="96">
        <f>IF(F88="Y", 1, 0)</f>
        <v>0</v>
      </c>
      <c r="H88" s="98" t="s">
        <v>205</v>
      </c>
      <c r="I88" s="96">
        <f>IF(H88="Y", 1, 0)</f>
        <v>0</v>
      </c>
      <c r="J88" s="281" t="s">
        <v>205</v>
      </c>
      <c r="K88" s="99">
        <f>IF(J88="Y", 1, 0)</f>
        <v>0</v>
      </c>
      <c r="L88" s="89"/>
      <c r="M88" s="89"/>
      <c r="N88" s="88"/>
    </row>
    <row r="89" spans="1:14" x14ac:dyDescent="0.2">
      <c r="A89" s="101" t="s">
        <v>341</v>
      </c>
      <c r="B89" s="279" t="s">
        <v>205</v>
      </c>
      <c r="C89" s="96">
        <f>IF(B89="Y", 1, 0)</f>
        <v>0</v>
      </c>
      <c r="D89" s="280" t="s">
        <v>205</v>
      </c>
      <c r="E89" s="96">
        <f>IF(D89="Y", 1, 0)</f>
        <v>0</v>
      </c>
      <c r="F89" s="97" t="s">
        <v>205</v>
      </c>
      <c r="G89" s="96">
        <f>IF(F89="Y", 1, 0)</f>
        <v>0</v>
      </c>
      <c r="H89" s="98" t="s">
        <v>205</v>
      </c>
      <c r="I89" s="96">
        <f>IF(H89="Y", 1, 0)</f>
        <v>0</v>
      </c>
      <c r="J89" s="281" t="s">
        <v>205</v>
      </c>
      <c r="K89" s="99">
        <f>IF(J89="Y", 1, 0)</f>
        <v>0</v>
      </c>
      <c r="L89" s="89"/>
      <c r="M89" s="89"/>
      <c r="N89" s="88"/>
    </row>
    <row r="90" spans="1:14" x14ac:dyDescent="0.2">
      <c r="A90" s="101" t="s">
        <v>342</v>
      </c>
      <c r="B90" s="279" t="s">
        <v>205</v>
      </c>
      <c r="C90" s="96">
        <f>IF(B90="Y", 2, 0)</f>
        <v>0</v>
      </c>
      <c r="D90" s="280" t="s">
        <v>205</v>
      </c>
      <c r="E90" s="96">
        <f>IF(D90="Y", 2, 0)</f>
        <v>0</v>
      </c>
      <c r="F90" s="97" t="s">
        <v>205</v>
      </c>
      <c r="G90" s="96">
        <f>IF(F90="Y", 2, 0)</f>
        <v>0</v>
      </c>
      <c r="H90" s="98" t="s">
        <v>205</v>
      </c>
      <c r="I90" s="96">
        <f>IF(H90="Y", 2, 0)</f>
        <v>0</v>
      </c>
      <c r="J90" s="281" t="s">
        <v>205</v>
      </c>
      <c r="K90" s="99">
        <f>IF(J90="Y", 2, 0)</f>
        <v>0</v>
      </c>
      <c r="L90" s="89"/>
      <c r="M90" s="89"/>
      <c r="N90" s="88"/>
    </row>
    <row r="91" spans="1:14" ht="13.5" thickBot="1" x14ac:dyDescent="0.25">
      <c r="A91" s="114" t="s">
        <v>343</v>
      </c>
      <c r="B91" s="291" t="s">
        <v>205</v>
      </c>
      <c r="C91" s="115">
        <f>IF(B91="Y", 1, 0)</f>
        <v>0</v>
      </c>
      <c r="D91" s="292" t="s">
        <v>205</v>
      </c>
      <c r="E91" s="115">
        <f>IF(D91="Y", 1, 0)</f>
        <v>0</v>
      </c>
      <c r="F91" s="116" t="s">
        <v>205</v>
      </c>
      <c r="G91" s="115">
        <f>IF(F91="Y", 1, 0)</f>
        <v>0</v>
      </c>
      <c r="H91" s="117" t="s">
        <v>205</v>
      </c>
      <c r="I91" s="115">
        <f>IF(H91="Y", 1, 0)</f>
        <v>0</v>
      </c>
      <c r="J91" s="293" t="s">
        <v>205</v>
      </c>
      <c r="K91" s="294">
        <f>IF(J91="Y", 1, 0)</f>
        <v>0</v>
      </c>
      <c r="L91" s="89"/>
      <c r="M91" s="89"/>
    </row>
    <row r="92" spans="1:14" ht="13.5" thickTop="1" x14ac:dyDescent="0.2">
      <c r="A92" s="130" t="s">
        <v>344</v>
      </c>
      <c r="B92" s="295"/>
      <c r="C92" s="119"/>
      <c r="D92" s="296"/>
      <c r="E92" s="119"/>
      <c r="F92" s="120"/>
      <c r="G92" s="119"/>
      <c r="H92" s="121"/>
      <c r="I92" s="119"/>
      <c r="J92" s="297"/>
      <c r="K92" s="298"/>
      <c r="L92" s="89"/>
      <c r="M92" s="89"/>
    </row>
    <row r="93" spans="1:14" x14ac:dyDescent="0.2">
      <c r="A93" s="101" t="s">
        <v>345</v>
      </c>
      <c r="B93" s="279" t="s">
        <v>205</v>
      </c>
      <c r="C93" s="96">
        <f>IF(B93="Y", 2, 0)</f>
        <v>0</v>
      </c>
      <c r="D93" s="280" t="s">
        <v>205</v>
      </c>
      <c r="E93" s="96">
        <f>IF(D93="Y", 2, 0)</f>
        <v>0</v>
      </c>
      <c r="F93" s="97" t="s">
        <v>205</v>
      </c>
      <c r="G93" s="96">
        <f>IF(F93="Y", 2, 0)</f>
        <v>0</v>
      </c>
      <c r="H93" s="98" t="s">
        <v>205</v>
      </c>
      <c r="I93" s="96">
        <f>IF(H93="Y", 2, 0)</f>
        <v>0</v>
      </c>
      <c r="J93" s="281" t="s">
        <v>205</v>
      </c>
      <c r="K93" s="99">
        <f>IF(J93="Y", 2, 0)</f>
        <v>0</v>
      </c>
      <c r="L93" s="89"/>
      <c r="M93" s="89"/>
    </row>
    <row r="94" spans="1:14" x14ac:dyDescent="0.2">
      <c r="A94" s="101" t="s">
        <v>346</v>
      </c>
      <c r="B94" s="279" t="s">
        <v>205</v>
      </c>
      <c r="C94" s="96">
        <f>IF(B94="Y", 2, 0)</f>
        <v>0</v>
      </c>
      <c r="D94" s="280" t="s">
        <v>205</v>
      </c>
      <c r="E94" s="96">
        <f>IF(D94="Y", 2, 0)</f>
        <v>0</v>
      </c>
      <c r="F94" s="97" t="s">
        <v>205</v>
      </c>
      <c r="G94" s="96">
        <f>IF(F94="Y", 2, 0)</f>
        <v>0</v>
      </c>
      <c r="H94" s="98" t="s">
        <v>205</v>
      </c>
      <c r="I94" s="96">
        <f>IF(H94="Y", 2, 0)</f>
        <v>0</v>
      </c>
      <c r="J94" s="281" t="s">
        <v>205</v>
      </c>
      <c r="K94" s="99">
        <f>IF(J94="Y", 2, 0)</f>
        <v>0</v>
      </c>
      <c r="L94" s="89"/>
      <c r="M94" s="89"/>
      <c r="N94" s="88"/>
    </row>
    <row r="95" spans="1:14" x14ac:dyDescent="0.2">
      <c r="A95" s="101" t="s">
        <v>347</v>
      </c>
      <c r="B95" s="279" t="s">
        <v>205</v>
      </c>
      <c r="C95" s="96">
        <f>IF(B95="Y", 1, 0)</f>
        <v>0</v>
      </c>
      <c r="D95" s="280" t="s">
        <v>205</v>
      </c>
      <c r="E95" s="96">
        <f>IF(D95="Y", 1, 0)</f>
        <v>0</v>
      </c>
      <c r="F95" s="97" t="s">
        <v>205</v>
      </c>
      <c r="G95" s="96">
        <f>IF(F95="Y", 1, 0)</f>
        <v>0</v>
      </c>
      <c r="H95" s="98" t="s">
        <v>205</v>
      </c>
      <c r="I95" s="96">
        <f>IF(H95="Y", 1, 0)</f>
        <v>0</v>
      </c>
      <c r="J95" s="281" t="s">
        <v>205</v>
      </c>
      <c r="K95" s="99">
        <f>IF(J95="Y", 1, 0)</f>
        <v>0</v>
      </c>
      <c r="L95" s="89"/>
      <c r="M95" s="89"/>
    </row>
    <row r="96" spans="1:14" ht="13.5" thickBot="1" x14ac:dyDescent="0.25">
      <c r="A96" s="103" t="s">
        <v>348</v>
      </c>
      <c r="B96" s="282" t="s">
        <v>205</v>
      </c>
      <c r="C96" s="104">
        <f>IF(B96="Y", -1, 0)</f>
        <v>0</v>
      </c>
      <c r="D96" s="283" t="s">
        <v>205</v>
      </c>
      <c r="E96" s="104">
        <f>IF(D96="Y", 1, 0)</f>
        <v>0</v>
      </c>
      <c r="F96" s="105" t="s">
        <v>205</v>
      </c>
      <c r="G96" s="104">
        <f>IF(F96="Y", -1, 0)</f>
        <v>0</v>
      </c>
      <c r="H96" s="106" t="s">
        <v>205</v>
      </c>
      <c r="I96" s="104">
        <f>IF(H96="Y", 1, 0)</f>
        <v>0</v>
      </c>
      <c r="J96" s="284" t="s">
        <v>205</v>
      </c>
      <c r="K96" s="107">
        <f>IF(J96="Y", 1, 0)</f>
        <v>0</v>
      </c>
      <c r="L96" s="89"/>
      <c r="M96" s="89"/>
    </row>
    <row r="97" spans="1:15" ht="13.5" thickBot="1" x14ac:dyDescent="0.25">
      <c r="A97" s="131" t="s">
        <v>349</v>
      </c>
      <c r="B97" s="285"/>
      <c r="D97" s="286"/>
      <c r="F97" s="108"/>
      <c r="H97" s="109"/>
      <c r="J97" s="287"/>
      <c r="L97" s="89"/>
      <c r="M97" s="89"/>
    </row>
    <row r="98" spans="1:15" x14ac:dyDescent="0.2">
      <c r="A98" s="90" t="s">
        <v>350</v>
      </c>
      <c r="B98" s="276"/>
      <c r="C98" s="91"/>
      <c r="D98" s="277"/>
      <c r="E98" s="91"/>
      <c r="F98" s="92"/>
      <c r="G98" s="91"/>
      <c r="H98" s="93"/>
      <c r="I98" s="91"/>
      <c r="J98" s="278"/>
      <c r="K98" s="94"/>
      <c r="L98" s="89"/>
      <c r="M98" s="89"/>
    </row>
    <row r="99" spans="1:15" x14ac:dyDescent="0.2">
      <c r="A99" s="101" t="s">
        <v>351</v>
      </c>
      <c r="B99" s="279" t="s">
        <v>205</v>
      </c>
      <c r="C99" s="96">
        <f>IF(B99="Y", 1, 0)</f>
        <v>0</v>
      </c>
      <c r="D99" s="280" t="s">
        <v>205</v>
      </c>
      <c r="E99" s="96">
        <f>IF(D99="Y", 1, 0)</f>
        <v>0</v>
      </c>
      <c r="F99" s="97" t="s">
        <v>205</v>
      </c>
      <c r="G99" s="96">
        <f>IF(F99="Y", 1, 0)</f>
        <v>0</v>
      </c>
      <c r="H99" s="98" t="s">
        <v>205</v>
      </c>
      <c r="I99" s="96">
        <f>IF(H99="Y", 1, 0)</f>
        <v>0</v>
      </c>
      <c r="J99" s="281" t="s">
        <v>205</v>
      </c>
      <c r="K99" s="99">
        <f t="shared" ref="K99:K104" si="16">IF(J99="Y", 1, 0)</f>
        <v>0</v>
      </c>
      <c r="L99" s="89"/>
      <c r="M99" s="89"/>
    </row>
    <row r="100" spans="1:15" x14ac:dyDescent="0.2">
      <c r="A100" s="101" t="s">
        <v>352</v>
      </c>
      <c r="B100" s="279" t="s">
        <v>205</v>
      </c>
      <c r="C100" s="96">
        <f>IF(B100="Y", 2, 0)</f>
        <v>0</v>
      </c>
      <c r="D100" s="280" t="s">
        <v>205</v>
      </c>
      <c r="E100" s="96">
        <f>IF(D100="Y", 1, 0)</f>
        <v>0</v>
      </c>
      <c r="F100" s="97" t="s">
        <v>205</v>
      </c>
      <c r="G100" s="96">
        <f>IF(F100="Y", 2, 0)</f>
        <v>0</v>
      </c>
      <c r="H100" s="98" t="s">
        <v>205</v>
      </c>
      <c r="I100" s="96">
        <f>IF(H100="Y", 1, 0)</f>
        <v>0</v>
      </c>
      <c r="J100" s="281" t="s">
        <v>205</v>
      </c>
      <c r="K100" s="99">
        <f t="shared" si="16"/>
        <v>0</v>
      </c>
      <c r="L100" s="89"/>
      <c r="M100" s="89"/>
    </row>
    <row r="101" spans="1:15" x14ac:dyDescent="0.2">
      <c r="A101" s="101" t="s">
        <v>353</v>
      </c>
      <c r="B101" s="279" t="s">
        <v>205</v>
      </c>
      <c r="C101" s="96">
        <f>IF(B101="Y", 2, 0)</f>
        <v>0</v>
      </c>
      <c r="D101" s="280" t="s">
        <v>205</v>
      </c>
      <c r="E101" s="96">
        <f>IF(D101="Y", 2, 0)</f>
        <v>0</v>
      </c>
      <c r="F101" s="97" t="s">
        <v>205</v>
      </c>
      <c r="G101" s="96">
        <f>IF(F101="Y", 2, 0)</f>
        <v>0</v>
      </c>
      <c r="H101" s="98" t="s">
        <v>205</v>
      </c>
      <c r="I101" s="96">
        <f>IF(H101="Y", 2, 0)</f>
        <v>0</v>
      </c>
      <c r="J101" s="281" t="s">
        <v>205</v>
      </c>
      <c r="K101" s="99">
        <f t="shared" si="16"/>
        <v>0</v>
      </c>
      <c r="L101" s="89"/>
      <c r="M101" s="89"/>
    </row>
    <row r="102" spans="1:15" ht="13.5" thickBot="1" x14ac:dyDescent="0.25">
      <c r="A102" s="103" t="s">
        <v>354</v>
      </c>
      <c r="B102" s="282" t="s">
        <v>205</v>
      </c>
      <c r="C102" s="104">
        <f>IF(B102="Y", 1, 0)</f>
        <v>0</v>
      </c>
      <c r="D102" s="283" t="s">
        <v>205</v>
      </c>
      <c r="E102" s="104">
        <f>IF(D102="Y", 1, 0)</f>
        <v>0</v>
      </c>
      <c r="F102" s="105" t="s">
        <v>205</v>
      </c>
      <c r="G102" s="104">
        <f>IF(F102="Y", 1, 0)</f>
        <v>0</v>
      </c>
      <c r="H102" s="106" t="s">
        <v>205</v>
      </c>
      <c r="I102" s="104">
        <f>IF(H102="Y", 1, 0)</f>
        <v>0</v>
      </c>
      <c r="J102" s="284" t="s">
        <v>205</v>
      </c>
      <c r="K102" s="107">
        <f t="shared" si="16"/>
        <v>0</v>
      </c>
      <c r="L102" s="89"/>
      <c r="M102" s="89"/>
    </row>
    <row r="103" spans="1:15" x14ac:dyDescent="0.2">
      <c r="A103" s="118" t="s">
        <v>355</v>
      </c>
      <c r="B103" s="295" t="s">
        <v>205</v>
      </c>
      <c r="C103" s="119">
        <f>IF(B103="Y", 2, 0)</f>
        <v>0</v>
      </c>
      <c r="D103" s="296" t="s">
        <v>205</v>
      </c>
      <c r="E103" s="119">
        <f>IF(D103="Y", 1, 0)</f>
        <v>0</v>
      </c>
      <c r="F103" s="120" t="s">
        <v>205</v>
      </c>
      <c r="G103" s="119">
        <f>IF(F103="Y", 2, 0)</f>
        <v>0</v>
      </c>
      <c r="H103" s="121" t="s">
        <v>205</v>
      </c>
      <c r="I103" s="119">
        <f>IF(H103="Y", 1, 0)</f>
        <v>0</v>
      </c>
      <c r="J103" s="297" t="s">
        <v>205</v>
      </c>
      <c r="K103" s="298">
        <f t="shared" si="16"/>
        <v>0</v>
      </c>
      <c r="L103" s="89"/>
      <c r="M103" s="89"/>
    </row>
    <row r="104" spans="1:15" x14ac:dyDescent="0.2">
      <c r="A104" s="102" t="s">
        <v>356</v>
      </c>
      <c r="B104" s="279" t="s">
        <v>205</v>
      </c>
      <c r="C104" s="96">
        <f>IF(B104="Y", 2, 0)</f>
        <v>0</v>
      </c>
      <c r="D104" s="280" t="s">
        <v>205</v>
      </c>
      <c r="E104" s="96">
        <f>IF(D104="Y", 2, 0)</f>
        <v>0</v>
      </c>
      <c r="F104" s="97" t="s">
        <v>205</v>
      </c>
      <c r="G104" s="96">
        <f>IF(F104="Y", 2, 0)</f>
        <v>0</v>
      </c>
      <c r="H104" s="98" t="s">
        <v>205</v>
      </c>
      <c r="I104" s="96">
        <f>IF(H104="Y", 2, 0)</f>
        <v>0</v>
      </c>
      <c r="J104" s="281" t="s">
        <v>205</v>
      </c>
      <c r="K104" s="99">
        <f t="shared" si="16"/>
        <v>0</v>
      </c>
      <c r="L104" s="89"/>
      <c r="M104" s="89"/>
    </row>
    <row r="105" spans="1:15" x14ac:dyDescent="0.2">
      <c r="A105" s="102" t="s">
        <v>357</v>
      </c>
      <c r="B105" s="279" t="s">
        <v>205</v>
      </c>
      <c r="C105" s="96">
        <f>IF(B105="Y", 2, 0)</f>
        <v>0</v>
      </c>
      <c r="D105" s="280" t="s">
        <v>205</v>
      </c>
      <c r="E105" s="96">
        <f>IF(D105="Y", 1, 0)</f>
        <v>0</v>
      </c>
      <c r="F105" s="97" t="s">
        <v>205</v>
      </c>
      <c r="G105" s="96">
        <f>IF(F105="Y", 2, 0)</f>
        <v>0</v>
      </c>
      <c r="H105" s="98" t="s">
        <v>205</v>
      </c>
      <c r="I105" s="96">
        <f>IF(H105="Y", 1, 0)</f>
        <v>0</v>
      </c>
      <c r="J105" s="281" t="s">
        <v>205</v>
      </c>
      <c r="K105" s="99">
        <f>IF(J105="Y", 2, 0)</f>
        <v>0</v>
      </c>
      <c r="L105" s="89"/>
      <c r="M105" s="89"/>
    </row>
    <row r="106" spans="1:15" x14ac:dyDescent="0.2">
      <c r="A106" s="102" t="s">
        <v>358</v>
      </c>
      <c r="B106" s="279" t="s">
        <v>205</v>
      </c>
      <c r="C106" s="96" t="s">
        <v>359</v>
      </c>
      <c r="D106" s="280" t="s">
        <v>205</v>
      </c>
      <c r="E106" s="96" t="s">
        <v>359</v>
      </c>
      <c r="F106" s="97" t="s">
        <v>205</v>
      </c>
      <c r="G106" s="96" t="s">
        <v>359</v>
      </c>
      <c r="H106" s="98" t="s">
        <v>205</v>
      </c>
      <c r="I106" s="96" t="s">
        <v>359</v>
      </c>
      <c r="J106" s="281" t="s">
        <v>205</v>
      </c>
      <c r="K106" s="99">
        <f>IF(J106="Y", -1, 0)</f>
        <v>0</v>
      </c>
      <c r="L106" s="89"/>
      <c r="M106" s="89"/>
    </row>
    <row r="107" spans="1:15" x14ac:dyDescent="0.2">
      <c r="A107" s="102" t="s">
        <v>360</v>
      </c>
      <c r="B107" s="279" t="s">
        <v>205</v>
      </c>
      <c r="C107" s="96">
        <f>IF(B107="Y", 2, 0)</f>
        <v>0</v>
      </c>
      <c r="D107" s="280" t="s">
        <v>205</v>
      </c>
      <c r="E107" s="96">
        <f>IF(D107="Y", 2, 0)</f>
        <v>0</v>
      </c>
      <c r="F107" s="97" t="s">
        <v>205</v>
      </c>
      <c r="G107" s="96">
        <f>IF(F107="Y", 1, 0)</f>
        <v>0</v>
      </c>
      <c r="H107" s="98" t="s">
        <v>205</v>
      </c>
      <c r="I107" s="96">
        <f>IF(H107="Y", 1, 0)</f>
        <v>0</v>
      </c>
      <c r="J107" s="281" t="s">
        <v>205</v>
      </c>
      <c r="K107" s="99">
        <f>IF(J107="Y", 1, 0)</f>
        <v>0</v>
      </c>
      <c r="L107" s="89"/>
      <c r="M107" s="89"/>
    </row>
    <row r="108" spans="1:15" x14ac:dyDescent="0.2">
      <c r="A108" s="102" t="s">
        <v>361</v>
      </c>
      <c r="B108" s="279" t="s">
        <v>205</v>
      </c>
      <c r="C108" s="96">
        <f>IF(B108="Y", 2, 0)</f>
        <v>0</v>
      </c>
      <c r="D108" s="280" t="s">
        <v>205</v>
      </c>
      <c r="E108" s="96">
        <f>IF(D108="Y", 2, 0)</f>
        <v>0</v>
      </c>
      <c r="F108" s="97" t="s">
        <v>205</v>
      </c>
      <c r="G108" s="96">
        <f>IF(F108="Y", 1, 0)</f>
        <v>0</v>
      </c>
      <c r="H108" s="98" t="s">
        <v>205</v>
      </c>
      <c r="I108" s="96">
        <f>IF(H108="Y", 1, 0)</f>
        <v>0</v>
      </c>
      <c r="J108" s="281" t="s">
        <v>205</v>
      </c>
      <c r="K108" s="99">
        <f>IF(J108="Y", 1, 0)</f>
        <v>0</v>
      </c>
      <c r="L108" s="89"/>
      <c r="M108" s="89"/>
    </row>
    <row r="109" spans="1:15" ht="13.5" thickBot="1" x14ac:dyDescent="0.25">
      <c r="A109" s="122" t="s">
        <v>362</v>
      </c>
      <c r="B109" s="282" t="s">
        <v>205</v>
      </c>
      <c r="C109" s="104">
        <f>IF(B109="Y", 1, 0)</f>
        <v>0</v>
      </c>
      <c r="D109" s="283" t="s">
        <v>205</v>
      </c>
      <c r="E109" s="104">
        <f>IF(D109="Y", 1, 0)</f>
        <v>0</v>
      </c>
      <c r="F109" s="105" t="s">
        <v>205</v>
      </c>
      <c r="G109" s="104">
        <f>IF(F109="Y", 1, 0)</f>
        <v>0</v>
      </c>
      <c r="H109" s="106" t="s">
        <v>205</v>
      </c>
      <c r="I109" s="104">
        <f>IF(H109="Y", 1, 0)</f>
        <v>0</v>
      </c>
      <c r="J109" s="284" t="s">
        <v>205</v>
      </c>
      <c r="K109" s="107">
        <f>IF(J109="Y", 2, 0)</f>
        <v>0</v>
      </c>
      <c r="L109" s="89"/>
      <c r="M109" s="89"/>
    </row>
    <row r="110" spans="1:15" ht="13.5" thickBot="1" x14ac:dyDescent="0.25">
      <c r="A110" s="131" t="s">
        <v>363</v>
      </c>
      <c r="B110" s="285"/>
      <c r="D110" s="286"/>
      <c r="F110" s="108"/>
      <c r="H110" s="109"/>
      <c r="J110" s="287"/>
      <c r="L110" s="89"/>
      <c r="M110" s="89"/>
    </row>
    <row r="111" spans="1:15" x14ac:dyDescent="0.2">
      <c r="A111" s="113" t="s">
        <v>364</v>
      </c>
      <c r="B111" s="276" t="s">
        <v>205</v>
      </c>
      <c r="C111" s="91">
        <f>IF(B111="Y", -1, 0)</f>
        <v>0</v>
      </c>
      <c r="D111" s="277" t="s">
        <v>205</v>
      </c>
      <c r="E111" s="91">
        <f>IF(D111="Y", -1, 0)</f>
        <v>0</v>
      </c>
      <c r="F111" s="92" t="s">
        <v>205</v>
      </c>
      <c r="G111" s="91">
        <f t="shared" ref="G111:G126" si="17">IF(F111="Y", 1, 0)</f>
        <v>0</v>
      </c>
      <c r="H111" s="93" t="s">
        <v>205</v>
      </c>
      <c r="I111" s="91">
        <f>IF(H111="Y", -1, 0)</f>
        <v>0</v>
      </c>
      <c r="J111" s="278" t="s">
        <v>205</v>
      </c>
      <c r="K111" s="91">
        <f t="shared" ref="K111:K127" si="18">IF(J111="Y", 1, 0)</f>
        <v>0</v>
      </c>
      <c r="L111" s="132" t="s">
        <v>205</v>
      </c>
      <c r="M111" s="94">
        <f>IF(L111="Y", 2, 0)</f>
        <v>0</v>
      </c>
      <c r="O111" s="60" t="s">
        <v>456</v>
      </c>
    </row>
    <row r="112" spans="1:15" x14ac:dyDescent="0.2">
      <c r="A112" s="102" t="s">
        <v>365</v>
      </c>
      <c r="B112" s="279" t="s">
        <v>205</v>
      </c>
      <c r="C112" s="96">
        <f>IF(B112="Y", 2, 0)</f>
        <v>0</v>
      </c>
      <c r="D112" s="280" t="s">
        <v>205</v>
      </c>
      <c r="E112" s="96">
        <f>IF(D112="Y", 2, 0)</f>
        <v>0</v>
      </c>
      <c r="F112" s="97" t="s">
        <v>205</v>
      </c>
      <c r="G112" s="96">
        <f>IF(F112="Y", 2, 0)</f>
        <v>0</v>
      </c>
      <c r="H112" s="98" t="s">
        <v>205</v>
      </c>
      <c r="I112" s="96">
        <f>IF(H112="Y", 2, 0)</f>
        <v>0</v>
      </c>
      <c r="J112" s="281" t="s">
        <v>205</v>
      </c>
      <c r="K112" s="96">
        <f>IF(J112="Y", 2, 0)</f>
        <v>0</v>
      </c>
      <c r="L112" s="133" t="s">
        <v>205</v>
      </c>
      <c r="M112" s="99">
        <f t="shared" ref="M112:M113" si="19">IF(L112="Y", 2, 0)</f>
        <v>0</v>
      </c>
    </row>
    <row r="113" spans="1:13" x14ac:dyDescent="0.2">
      <c r="A113" s="102" t="s">
        <v>366</v>
      </c>
      <c r="B113" s="279" t="s">
        <v>205</v>
      </c>
      <c r="C113" s="96">
        <f t="shared" ref="C113:C126" si="20">IF(B113="Y", 1, 0)</f>
        <v>0</v>
      </c>
      <c r="D113" s="280" t="s">
        <v>205</v>
      </c>
      <c r="E113" s="96">
        <f t="shared" ref="E113:E126" si="21">IF(D113="Y", 1, 0)</f>
        <v>0</v>
      </c>
      <c r="F113" s="97" t="s">
        <v>205</v>
      </c>
      <c r="G113" s="96">
        <f t="shared" si="17"/>
        <v>0</v>
      </c>
      <c r="H113" s="98" t="s">
        <v>205</v>
      </c>
      <c r="I113" s="96">
        <f t="shared" ref="I113:I126" si="22">IF(H113="Y", 1, 0)</f>
        <v>0</v>
      </c>
      <c r="J113" s="281" t="s">
        <v>205</v>
      </c>
      <c r="K113" s="96">
        <f t="shared" si="18"/>
        <v>0</v>
      </c>
      <c r="L113" s="133" t="s">
        <v>205</v>
      </c>
      <c r="M113" s="99">
        <f t="shared" si="19"/>
        <v>0</v>
      </c>
    </row>
    <row r="114" spans="1:13" x14ac:dyDescent="0.2">
      <c r="A114" s="102" t="s">
        <v>367</v>
      </c>
      <c r="B114" s="279" t="s">
        <v>205</v>
      </c>
      <c r="C114" s="96">
        <f t="shared" si="20"/>
        <v>0</v>
      </c>
      <c r="D114" s="280" t="s">
        <v>205</v>
      </c>
      <c r="E114" s="96">
        <f t="shared" si="21"/>
        <v>0</v>
      </c>
      <c r="F114" s="97" t="s">
        <v>205</v>
      </c>
      <c r="G114" s="96">
        <f t="shared" si="17"/>
        <v>0</v>
      </c>
      <c r="H114" s="98" t="s">
        <v>205</v>
      </c>
      <c r="I114" s="96">
        <f t="shared" si="22"/>
        <v>0</v>
      </c>
      <c r="J114" s="281" t="s">
        <v>205</v>
      </c>
      <c r="K114" s="96">
        <f t="shared" si="18"/>
        <v>0</v>
      </c>
      <c r="L114" s="133" t="s">
        <v>205</v>
      </c>
      <c r="M114" s="99">
        <f t="shared" ref="M114:M132" si="23">IF(L114="Y", 1, 0)</f>
        <v>0</v>
      </c>
    </row>
    <row r="115" spans="1:13" x14ac:dyDescent="0.2">
      <c r="A115" s="102" t="s">
        <v>368</v>
      </c>
      <c r="B115" s="279" t="s">
        <v>205</v>
      </c>
      <c r="C115" s="96">
        <f>IF(B115="Y", 2, 0)</f>
        <v>0</v>
      </c>
      <c r="D115" s="280" t="s">
        <v>205</v>
      </c>
      <c r="E115" s="96">
        <f>IF(D115="Y", 2, 0)</f>
        <v>0</v>
      </c>
      <c r="F115" s="97" t="s">
        <v>205</v>
      </c>
      <c r="G115" s="96">
        <f>IF(F115="Y", 2, 0)</f>
        <v>0</v>
      </c>
      <c r="H115" s="98" t="s">
        <v>205</v>
      </c>
      <c r="I115" s="96">
        <f>IF(H115="Y", 2, 0)</f>
        <v>0</v>
      </c>
      <c r="J115" s="281" t="s">
        <v>205</v>
      </c>
      <c r="K115" s="96">
        <f>IF(J115="Y", 2, 0)</f>
        <v>0</v>
      </c>
      <c r="L115" s="133" t="s">
        <v>205</v>
      </c>
      <c r="M115" s="99">
        <f>IF(L115="Y", 2, 0)</f>
        <v>0</v>
      </c>
    </row>
    <row r="116" spans="1:13" x14ac:dyDescent="0.2">
      <c r="A116" s="102" t="s">
        <v>369</v>
      </c>
      <c r="B116" s="279" t="s">
        <v>205</v>
      </c>
      <c r="C116" s="96">
        <f>IF(B116="Y", 2, 0)</f>
        <v>0</v>
      </c>
      <c r="D116" s="280" t="s">
        <v>205</v>
      </c>
      <c r="E116" s="96">
        <f>IF(D116="Y", 2, 0)</f>
        <v>0</v>
      </c>
      <c r="F116" s="97" t="s">
        <v>205</v>
      </c>
      <c r="G116" s="96">
        <f>IF(F116="Y", 2, 0)</f>
        <v>0</v>
      </c>
      <c r="H116" s="98" t="s">
        <v>205</v>
      </c>
      <c r="I116" s="96">
        <f>IF(H116="Y", 2, 0)</f>
        <v>0</v>
      </c>
      <c r="J116" s="281" t="s">
        <v>205</v>
      </c>
      <c r="K116" s="96">
        <f>IF(J116="Y", 2, 0)</f>
        <v>0</v>
      </c>
      <c r="L116" s="133" t="s">
        <v>205</v>
      </c>
      <c r="M116" s="99">
        <f>IF(L116="Y", 2, 0)</f>
        <v>0</v>
      </c>
    </row>
    <row r="117" spans="1:13" x14ac:dyDescent="0.2">
      <c r="A117" s="102" t="s">
        <v>370</v>
      </c>
      <c r="B117" s="279" t="s">
        <v>205</v>
      </c>
      <c r="C117" s="96">
        <f>IF(B117="Y", 2, 0)</f>
        <v>0</v>
      </c>
      <c r="D117" s="280" t="s">
        <v>205</v>
      </c>
      <c r="E117" s="96">
        <f>IF(D117="Y", 2, 0)</f>
        <v>0</v>
      </c>
      <c r="F117" s="97" t="s">
        <v>205</v>
      </c>
      <c r="G117" s="96">
        <f>IF(F117="Y", 2, 0)</f>
        <v>0</v>
      </c>
      <c r="H117" s="98" t="s">
        <v>205</v>
      </c>
      <c r="I117" s="96">
        <f>IF(H117="Y", 2, 0)</f>
        <v>0</v>
      </c>
      <c r="J117" s="281" t="s">
        <v>205</v>
      </c>
      <c r="K117" s="96">
        <f>IF(J117="Y", 2, 0)</f>
        <v>0</v>
      </c>
      <c r="L117" s="133" t="s">
        <v>205</v>
      </c>
      <c r="M117" s="99">
        <f>IF(L117="Y", 2, 0)</f>
        <v>0</v>
      </c>
    </row>
    <row r="118" spans="1:13" x14ac:dyDescent="0.2">
      <c r="A118" s="102" t="s">
        <v>371</v>
      </c>
      <c r="B118" s="279" t="s">
        <v>205</v>
      </c>
      <c r="C118" s="96">
        <f>IF(B118="Y", 2, 0)</f>
        <v>0</v>
      </c>
      <c r="D118" s="280" t="s">
        <v>205</v>
      </c>
      <c r="E118" s="96">
        <f>IF(D118="Y", 2, 0)</f>
        <v>0</v>
      </c>
      <c r="F118" s="97" t="s">
        <v>205</v>
      </c>
      <c r="G118" s="96">
        <f>IF(F118="Y", 2, 0)</f>
        <v>0</v>
      </c>
      <c r="H118" s="98" t="s">
        <v>205</v>
      </c>
      <c r="I118" s="96">
        <f>IF(H118="Y", 2, 0)</f>
        <v>0</v>
      </c>
      <c r="J118" s="281" t="s">
        <v>205</v>
      </c>
      <c r="K118" s="96">
        <f>IF(J118="Y", 2, 0)</f>
        <v>0</v>
      </c>
      <c r="L118" s="133" t="s">
        <v>205</v>
      </c>
      <c r="M118" s="99">
        <f>IF(L118="Y", 2, 0)</f>
        <v>0</v>
      </c>
    </row>
    <row r="119" spans="1:13" x14ac:dyDescent="0.2">
      <c r="A119" s="102" t="s">
        <v>372</v>
      </c>
      <c r="B119" s="279" t="s">
        <v>205</v>
      </c>
      <c r="C119" s="96">
        <f t="shared" si="20"/>
        <v>0</v>
      </c>
      <c r="D119" s="280" t="s">
        <v>205</v>
      </c>
      <c r="E119" s="96">
        <f t="shared" si="21"/>
        <v>0</v>
      </c>
      <c r="F119" s="97" t="s">
        <v>205</v>
      </c>
      <c r="G119" s="96">
        <f t="shared" si="17"/>
        <v>0</v>
      </c>
      <c r="H119" s="98" t="s">
        <v>205</v>
      </c>
      <c r="I119" s="96">
        <f t="shared" si="22"/>
        <v>0</v>
      </c>
      <c r="J119" s="281" t="s">
        <v>205</v>
      </c>
      <c r="K119" s="96">
        <f t="shared" si="18"/>
        <v>0</v>
      </c>
      <c r="L119" s="133" t="s">
        <v>205</v>
      </c>
      <c r="M119" s="99">
        <f t="shared" si="23"/>
        <v>0</v>
      </c>
    </row>
    <row r="120" spans="1:13" x14ac:dyDescent="0.2">
      <c r="A120" s="102" t="s">
        <v>373</v>
      </c>
      <c r="B120" s="279" t="s">
        <v>205</v>
      </c>
      <c r="C120" s="96">
        <f t="shared" si="20"/>
        <v>0</v>
      </c>
      <c r="D120" s="280" t="s">
        <v>205</v>
      </c>
      <c r="E120" s="96">
        <f t="shared" si="21"/>
        <v>0</v>
      </c>
      <c r="F120" s="97" t="s">
        <v>205</v>
      </c>
      <c r="G120" s="96">
        <f t="shared" si="17"/>
        <v>0</v>
      </c>
      <c r="H120" s="98" t="s">
        <v>205</v>
      </c>
      <c r="I120" s="96">
        <f t="shared" si="22"/>
        <v>0</v>
      </c>
      <c r="J120" s="281" t="s">
        <v>205</v>
      </c>
      <c r="K120" s="96">
        <f t="shared" si="18"/>
        <v>0</v>
      </c>
      <c r="L120" s="133" t="s">
        <v>205</v>
      </c>
      <c r="M120" s="99">
        <f t="shared" si="23"/>
        <v>0</v>
      </c>
    </row>
    <row r="121" spans="1:13" x14ac:dyDescent="0.2">
      <c r="A121" s="102" t="s">
        <v>374</v>
      </c>
      <c r="B121" s="279" t="s">
        <v>205</v>
      </c>
      <c r="C121" s="96">
        <f t="shared" si="20"/>
        <v>0</v>
      </c>
      <c r="D121" s="280" t="s">
        <v>205</v>
      </c>
      <c r="E121" s="96">
        <f t="shared" si="21"/>
        <v>0</v>
      </c>
      <c r="F121" s="97" t="s">
        <v>205</v>
      </c>
      <c r="G121" s="96">
        <f t="shared" si="17"/>
        <v>0</v>
      </c>
      <c r="H121" s="98" t="s">
        <v>205</v>
      </c>
      <c r="I121" s="96">
        <f t="shared" si="22"/>
        <v>0</v>
      </c>
      <c r="J121" s="281" t="s">
        <v>205</v>
      </c>
      <c r="K121" s="96">
        <f t="shared" si="18"/>
        <v>0</v>
      </c>
      <c r="L121" s="133" t="s">
        <v>205</v>
      </c>
      <c r="M121" s="99">
        <f t="shared" si="23"/>
        <v>0</v>
      </c>
    </row>
    <row r="122" spans="1:13" x14ac:dyDescent="0.2">
      <c r="A122" s="102" t="s">
        <v>375</v>
      </c>
      <c r="B122" s="279" t="s">
        <v>205</v>
      </c>
      <c r="C122" s="96">
        <f>IF(B122="Y", -1, 0)</f>
        <v>0</v>
      </c>
      <c r="D122" s="280" t="s">
        <v>205</v>
      </c>
      <c r="E122" s="96">
        <f>IF(D122="Y", -1, 0)</f>
        <v>0</v>
      </c>
      <c r="F122" s="97" t="s">
        <v>205</v>
      </c>
      <c r="G122" s="96">
        <f>IF(F122="Y", -1, 0)</f>
        <v>0</v>
      </c>
      <c r="H122" s="98" t="s">
        <v>205</v>
      </c>
      <c r="I122" s="96">
        <f>IF(H122="Y", -1, 0)</f>
        <v>0</v>
      </c>
      <c r="J122" s="281" t="s">
        <v>205</v>
      </c>
      <c r="K122" s="96">
        <f t="shared" si="18"/>
        <v>0</v>
      </c>
      <c r="L122" s="133" t="s">
        <v>205</v>
      </c>
      <c r="M122" s="99">
        <f t="shared" si="23"/>
        <v>0</v>
      </c>
    </row>
    <row r="123" spans="1:13" x14ac:dyDescent="0.2">
      <c r="A123" s="102" t="s">
        <v>376</v>
      </c>
      <c r="B123" s="279" t="s">
        <v>205</v>
      </c>
      <c r="C123" s="96">
        <f t="shared" ref="C123:C124" si="24">IF(B123="Y", 2, 0)</f>
        <v>0</v>
      </c>
      <c r="D123" s="280" t="s">
        <v>205</v>
      </c>
      <c r="E123" s="96">
        <f t="shared" ref="E123:E124" si="25">IF(D123="Y", 2, 0)</f>
        <v>0</v>
      </c>
      <c r="F123" s="97" t="s">
        <v>205</v>
      </c>
      <c r="G123" s="96">
        <f t="shared" ref="G123:G124" si="26">IF(F123="Y", 2, 0)</f>
        <v>0</v>
      </c>
      <c r="H123" s="98" t="s">
        <v>205</v>
      </c>
      <c r="I123" s="96">
        <f t="shared" ref="I123:I124" si="27">IF(H123="Y", 2, 0)</f>
        <v>0</v>
      </c>
      <c r="J123" s="281" t="s">
        <v>205</v>
      </c>
      <c r="K123" s="96">
        <f t="shared" ref="K123:K124" si="28">IF(J123="Y", 2, 0)</f>
        <v>0</v>
      </c>
      <c r="L123" s="133" t="s">
        <v>205</v>
      </c>
      <c r="M123" s="99">
        <f t="shared" ref="M123:M124" si="29">IF(L123="Y", 2, 0)</f>
        <v>0</v>
      </c>
    </row>
    <row r="124" spans="1:13" x14ac:dyDescent="0.2">
      <c r="A124" s="102" t="s">
        <v>377</v>
      </c>
      <c r="B124" s="279" t="s">
        <v>205</v>
      </c>
      <c r="C124" s="96">
        <f t="shared" si="24"/>
        <v>0</v>
      </c>
      <c r="D124" s="280" t="s">
        <v>205</v>
      </c>
      <c r="E124" s="96">
        <f t="shared" si="25"/>
        <v>0</v>
      </c>
      <c r="F124" s="97" t="s">
        <v>205</v>
      </c>
      <c r="G124" s="96">
        <f t="shared" si="26"/>
        <v>0</v>
      </c>
      <c r="H124" s="98" t="s">
        <v>205</v>
      </c>
      <c r="I124" s="96">
        <f t="shared" si="27"/>
        <v>0</v>
      </c>
      <c r="J124" s="281" t="s">
        <v>205</v>
      </c>
      <c r="K124" s="96">
        <f t="shared" si="28"/>
        <v>0</v>
      </c>
      <c r="L124" s="133" t="s">
        <v>205</v>
      </c>
      <c r="M124" s="99">
        <f t="shared" si="29"/>
        <v>0</v>
      </c>
    </row>
    <row r="125" spans="1:13" x14ac:dyDescent="0.2">
      <c r="A125" s="102" t="s">
        <v>378</v>
      </c>
      <c r="B125" s="279" t="s">
        <v>205</v>
      </c>
      <c r="C125" s="96">
        <f t="shared" si="20"/>
        <v>0</v>
      </c>
      <c r="D125" s="280" t="s">
        <v>205</v>
      </c>
      <c r="E125" s="96">
        <f t="shared" si="21"/>
        <v>0</v>
      </c>
      <c r="F125" s="97" t="s">
        <v>205</v>
      </c>
      <c r="G125" s="96">
        <f t="shared" si="17"/>
        <v>0</v>
      </c>
      <c r="H125" s="98" t="s">
        <v>205</v>
      </c>
      <c r="I125" s="96">
        <f t="shared" si="22"/>
        <v>0</v>
      </c>
      <c r="J125" s="281" t="s">
        <v>205</v>
      </c>
      <c r="K125" s="96">
        <f t="shared" si="18"/>
        <v>0</v>
      </c>
      <c r="L125" s="133" t="s">
        <v>205</v>
      </c>
      <c r="M125" s="99">
        <f t="shared" ref="M125" si="30">IF(L125="Y", 1, 0)</f>
        <v>0</v>
      </c>
    </row>
    <row r="126" spans="1:13" x14ac:dyDescent="0.2">
      <c r="A126" s="102" t="s">
        <v>379</v>
      </c>
      <c r="B126" s="279" t="s">
        <v>205</v>
      </c>
      <c r="C126" s="96">
        <f t="shared" si="20"/>
        <v>0</v>
      </c>
      <c r="D126" s="280" t="s">
        <v>205</v>
      </c>
      <c r="E126" s="96">
        <f t="shared" si="21"/>
        <v>0</v>
      </c>
      <c r="F126" s="97" t="s">
        <v>205</v>
      </c>
      <c r="G126" s="96">
        <f t="shared" si="17"/>
        <v>0</v>
      </c>
      <c r="H126" s="98" t="s">
        <v>205</v>
      </c>
      <c r="I126" s="96">
        <f t="shared" si="22"/>
        <v>0</v>
      </c>
      <c r="J126" s="281" t="s">
        <v>205</v>
      </c>
      <c r="K126" s="96">
        <f t="shared" si="18"/>
        <v>0</v>
      </c>
      <c r="L126" s="133" t="s">
        <v>205</v>
      </c>
      <c r="M126" s="99">
        <f t="shared" si="23"/>
        <v>0</v>
      </c>
    </row>
    <row r="127" spans="1:13" x14ac:dyDescent="0.2">
      <c r="A127" s="102" t="s">
        <v>307</v>
      </c>
      <c r="B127" s="279" t="s">
        <v>205</v>
      </c>
      <c r="C127" s="96">
        <f t="shared" ref="C127:C133" si="31">IF(B127="Y", 2, 0)</f>
        <v>0</v>
      </c>
      <c r="D127" s="280" t="s">
        <v>205</v>
      </c>
      <c r="E127" s="96">
        <f t="shared" ref="E127:E133" si="32">IF(D127="Y", 2, 0)</f>
        <v>0</v>
      </c>
      <c r="F127" s="97" t="s">
        <v>205</v>
      </c>
      <c r="G127" s="96">
        <f>IF(F127="Y", 2, 0)</f>
        <v>0</v>
      </c>
      <c r="H127" s="98" t="s">
        <v>205</v>
      </c>
      <c r="I127" s="96">
        <f>IF(H127="Y", 2, 0)</f>
        <v>0</v>
      </c>
      <c r="J127" s="281" t="s">
        <v>205</v>
      </c>
      <c r="K127" s="96">
        <f t="shared" si="18"/>
        <v>0</v>
      </c>
      <c r="L127" s="133" t="s">
        <v>205</v>
      </c>
      <c r="M127" s="99">
        <f t="shared" si="23"/>
        <v>0</v>
      </c>
    </row>
    <row r="128" spans="1:13" x14ac:dyDescent="0.2">
      <c r="A128" s="102" t="s">
        <v>380</v>
      </c>
      <c r="B128" s="279" t="s">
        <v>205</v>
      </c>
      <c r="C128" s="96">
        <f t="shared" si="31"/>
        <v>0</v>
      </c>
      <c r="D128" s="280" t="s">
        <v>205</v>
      </c>
      <c r="E128" s="96">
        <f t="shared" si="32"/>
        <v>0</v>
      </c>
      <c r="F128" s="97" t="s">
        <v>205</v>
      </c>
      <c r="G128" s="96">
        <f>IF(F128="Y", 1, 0)</f>
        <v>0</v>
      </c>
      <c r="H128" s="98" t="s">
        <v>205</v>
      </c>
      <c r="I128" s="96">
        <f>IF(H128="Y", 1, 0)</f>
        <v>0</v>
      </c>
      <c r="J128" s="281" t="s">
        <v>205</v>
      </c>
      <c r="K128" s="96">
        <f>IF(J128="Y", -1, 0)</f>
        <v>0</v>
      </c>
      <c r="L128" s="133" t="s">
        <v>205</v>
      </c>
      <c r="M128" s="99">
        <f t="shared" si="23"/>
        <v>0</v>
      </c>
    </row>
    <row r="129" spans="1:15" x14ac:dyDescent="0.2">
      <c r="A129" s="102" t="s">
        <v>381</v>
      </c>
      <c r="B129" s="279" t="s">
        <v>205</v>
      </c>
      <c r="C129" s="96">
        <f>IF(B129="Y", 1, 0)</f>
        <v>0</v>
      </c>
      <c r="D129" s="280" t="s">
        <v>205</v>
      </c>
      <c r="E129" s="96">
        <f>IF(D129="Y", 1, 0)</f>
        <v>0</v>
      </c>
      <c r="F129" s="97" t="s">
        <v>205</v>
      </c>
      <c r="G129" s="96">
        <f>IF(F129="Y", 1, 0)</f>
        <v>0</v>
      </c>
      <c r="H129" s="98" t="s">
        <v>205</v>
      </c>
      <c r="I129" s="96">
        <f>IF(H129="Y", 1, 0)</f>
        <v>0</v>
      </c>
      <c r="J129" s="281" t="s">
        <v>205</v>
      </c>
      <c r="K129" s="96">
        <f>IF(J129="Y", 1, 0)</f>
        <v>0</v>
      </c>
      <c r="L129" s="133" t="s">
        <v>205</v>
      </c>
      <c r="M129" s="99">
        <f t="shared" si="23"/>
        <v>0</v>
      </c>
    </row>
    <row r="130" spans="1:15" x14ac:dyDescent="0.2">
      <c r="A130" s="102" t="s">
        <v>382</v>
      </c>
      <c r="B130" s="279" t="s">
        <v>205</v>
      </c>
      <c r="C130" s="96">
        <f t="shared" si="31"/>
        <v>0</v>
      </c>
      <c r="D130" s="280" t="s">
        <v>205</v>
      </c>
      <c r="E130" s="96">
        <f t="shared" si="32"/>
        <v>0</v>
      </c>
      <c r="F130" s="97" t="s">
        <v>205</v>
      </c>
      <c r="G130" s="96">
        <f>IF(F130="Y", 1, 0)</f>
        <v>0</v>
      </c>
      <c r="H130" s="98" t="s">
        <v>205</v>
      </c>
      <c r="I130" s="96">
        <f>IF(H130="Y", 1, 0)</f>
        <v>0</v>
      </c>
      <c r="J130" s="281" t="s">
        <v>205</v>
      </c>
      <c r="K130" s="96">
        <f>IF(J130="Y", -1, 0)</f>
        <v>0</v>
      </c>
      <c r="L130" s="133" t="s">
        <v>205</v>
      </c>
      <c r="M130" s="99">
        <f t="shared" si="23"/>
        <v>0</v>
      </c>
    </row>
    <row r="131" spans="1:15" x14ac:dyDescent="0.2">
      <c r="A131" s="102" t="s">
        <v>383</v>
      </c>
      <c r="B131" s="279" t="s">
        <v>205</v>
      </c>
      <c r="C131" s="96">
        <f t="shared" si="31"/>
        <v>0</v>
      </c>
      <c r="D131" s="280" t="s">
        <v>205</v>
      </c>
      <c r="E131" s="96">
        <f t="shared" si="32"/>
        <v>0</v>
      </c>
      <c r="F131" s="97" t="s">
        <v>205</v>
      </c>
      <c r="G131" s="96">
        <f>IF(F131="Y", 1, 0)</f>
        <v>0</v>
      </c>
      <c r="H131" s="98" t="s">
        <v>205</v>
      </c>
      <c r="I131" s="96">
        <f>IF(H131="Y", 1, 0)</f>
        <v>0</v>
      </c>
      <c r="J131" s="281" t="s">
        <v>205</v>
      </c>
      <c r="K131" s="96">
        <f>IF(J131="Y", -1, 0)</f>
        <v>0</v>
      </c>
      <c r="L131" s="133" t="s">
        <v>205</v>
      </c>
      <c r="M131" s="99">
        <f t="shared" si="23"/>
        <v>0</v>
      </c>
    </row>
    <row r="132" spans="1:15" x14ac:dyDescent="0.2">
      <c r="A132" s="102" t="s">
        <v>276</v>
      </c>
      <c r="B132" s="279" t="s">
        <v>205</v>
      </c>
      <c r="C132" s="96">
        <f t="shared" si="31"/>
        <v>0</v>
      </c>
      <c r="D132" s="280" t="s">
        <v>205</v>
      </c>
      <c r="E132" s="96">
        <f t="shared" si="32"/>
        <v>0</v>
      </c>
      <c r="F132" s="97" t="s">
        <v>205</v>
      </c>
      <c r="G132" s="96">
        <f>IF(F132="Y", 1, 0)</f>
        <v>0</v>
      </c>
      <c r="H132" s="98" t="s">
        <v>205</v>
      </c>
      <c r="I132" s="96">
        <f>IF(H132="Y", 1, 0)</f>
        <v>0</v>
      </c>
      <c r="J132" s="281" t="s">
        <v>205</v>
      </c>
      <c r="K132" s="96">
        <f>IF(J132="Y", 1, 0)</f>
        <v>0</v>
      </c>
      <c r="L132" s="133" t="s">
        <v>205</v>
      </c>
      <c r="M132" s="99">
        <f t="shared" si="23"/>
        <v>0</v>
      </c>
    </row>
    <row r="133" spans="1:15" ht="13.5" thickBot="1" x14ac:dyDescent="0.25">
      <c r="A133" s="122" t="s">
        <v>384</v>
      </c>
      <c r="B133" s="282" t="s">
        <v>205</v>
      </c>
      <c r="C133" s="104">
        <f t="shared" si="31"/>
        <v>0</v>
      </c>
      <c r="D133" s="283" t="s">
        <v>205</v>
      </c>
      <c r="E133" s="104">
        <f t="shared" si="32"/>
        <v>0</v>
      </c>
      <c r="F133" s="105" t="s">
        <v>205</v>
      </c>
      <c r="G133" s="104">
        <f>IF(F133="Y", 2, 0)</f>
        <v>0</v>
      </c>
      <c r="H133" s="106" t="s">
        <v>205</v>
      </c>
      <c r="I133" s="104">
        <f>IF(H133="Y", 2, 0)</f>
        <v>0</v>
      </c>
      <c r="J133" s="284" t="s">
        <v>205</v>
      </c>
      <c r="K133" s="104">
        <f>IF(J133="Y", 2, 0)</f>
        <v>0</v>
      </c>
      <c r="L133" s="134" t="s">
        <v>205</v>
      </c>
      <c r="M133" s="107">
        <f>IF(L133="Y", 2, 0)</f>
        <v>0</v>
      </c>
      <c r="N133" s="88"/>
    </row>
    <row r="134" spans="1:15" ht="13.5" thickBot="1" x14ac:dyDescent="0.25">
      <c r="A134" s="131" t="s">
        <v>309</v>
      </c>
      <c r="B134" s="285"/>
      <c r="D134" s="286"/>
      <c r="F134" s="108"/>
      <c r="H134" s="109"/>
      <c r="J134" s="287"/>
      <c r="L134" s="135"/>
    </row>
    <row r="135" spans="1:15" x14ac:dyDescent="0.2">
      <c r="A135" s="113" t="s">
        <v>385</v>
      </c>
      <c r="B135" s="276" t="s">
        <v>205</v>
      </c>
      <c r="C135" s="91">
        <f>IF(B135="Y", 2, 0)</f>
        <v>0</v>
      </c>
      <c r="D135" s="277" t="s">
        <v>205</v>
      </c>
      <c r="E135" s="91">
        <f>IF(D135="Y", 2, 0)</f>
        <v>0</v>
      </c>
      <c r="F135" s="92" t="s">
        <v>205</v>
      </c>
      <c r="G135" s="91">
        <f>IF(F135="Y", 2, 0)</f>
        <v>0</v>
      </c>
      <c r="H135" s="93" t="s">
        <v>205</v>
      </c>
      <c r="I135" s="91">
        <f>IF(H135="Y", 2, 0)</f>
        <v>0</v>
      </c>
      <c r="J135" s="278" t="s">
        <v>205</v>
      </c>
      <c r="K135" s="91">
        <f>IF(J135="Y", 2, 0)</f>
        <v>0</v>
      </c>
      <c r="L135" s="132" t="s">
        <v>205</v>
      </c>
      <c r="M135" s="94">
        <f>IF(L135="Y", 2, 0)</f>
        <v>0</v>
      </c>
    </row>
    <row r="136" spans="1:15" x14ac:dyDescent="0.2">
      <c r="A136" s="102" t="s">
        <v>386</v>
      </c>
      <c r="B136" s="279" t="s">
        <v>205</v>
      </c>
      <c r="C136" s="96">
        <f t="shared" ref="C136:C137" si="33">IF(B136="Y", 2, 0)</f>
        <v>0</v>
      </c>
      <c r="D136" s="280" t="s">
        <v>205</v>
      </c>
      <c r="E136" s="96">
        <f t="shared" ref="E136:E137" si="34">IF(D136="Y", 2, 0)</f>
        <v>0</v>
      </c>
      <c r="F136" s="97" t="s">
        <v>205</v>
      </c>
      <c r="G136" s="96">
        <f t="shared" ref="G136:G137" si="35">IF(F136="Y", 2, 0)</f>
        <v>0</v>
      </c>
      <c r="H136" s="98" t="s">
        <v>205</v>
      </c>
      <c r="I136" s="96">
        <f t="shared" ref="I136:I137" si="36">IF(H136="Y", 2, 0)</f>
        <v>0</v>
      </c>
      <c r="J136" s="281" t="s">
        <v>205</v>
      </c>
      <c r="K136" s="96">
        <f t="shared" ref="K136:K137" si="37">IF(J136="Y", 2, 0)</f>
        <v>0</v>
      </c>
      <c r="L136" s="133" t="s">
        <v>251</v>
      </c>
      <c r="M136" s="99">
        <f t="shared" ref="M136:M137" si="38">IF(L136="Y", 2, 0)</f>
        <v>2</v>
      </c>
      <c r="O136" s="60" t="s">
        <v>457</v>
      </c>
    </row>
    <row r="137" spans="1:15" ht="13.5" thickBot="1" x14ac:dyDescent="0.25">
      <c r="A137" s="122" t="s">
        <v>387</v>
      </c>
      <c r="B137" s="282" t="s">
        <v>205</v>
      </c>
      <c r="C137" s="104">
        <f t="shared" si="33"/>
        <v>0</v>
      </c>
      <c r="D137" s="283" t="s">
        <v>205</v>
      </c>
      <c r="E137" s="104">
        <f t="shared" si="34"/>
        <v>0</v>
      </c>
      <c r="F137" s="105" t="s">
        <v>205</v>
      </c>
      <c r="G137" s="104">
        <f t="shared" si="35"/>
        <v>0</v>
      </c>
      <c r="H137" s="106" t="s">
        <v>205</v>
      </c>
      <c r="I137" s="104">
        <f t="shared" si="36"/>
        <v>0</v>
      </c>
      <c r="J137" s="284" t="s">
        <v>205</v>
      </c>
      <c r="K137" s="104">
        <f t="shared" si="37"/>
        <v>0</v>
      </c>
      <c r="L137" s="134" t="s">
        <v>205</v>
      </c>
      <c r="M137" s="107">
        <f t="shared" si="38"/>
        <v>0</v>
      </c>
    </row>
    <row r="138" spans="1:15" ht="13.5" thickBot="1" x14ac:dyDescent="0.25">
      <c r="A138" s="131" t="s">
        <v>388</v>
      </c>
      <c r="B138" s="285"/>
      <c r="D138" s="286"/>
      <c r="F138" s="108"/>
      <c r="H138" s="109"/>
      <c r="J138" s="287"/>
      <c r="L138" s="135"/>
    </row>
    <row r="139" spans="1:15" x14ac:dyDescent="0.2">
      <c r="A139" s="113" t="s">
        <v>389</v>
      </c>
      <c r="B139" s="276" t="s">
        <v>205</v>
      </c>
      <c r="C139" s="91">
        <f>IF(B139="Y", 2, 0)</f>
        <v>0</v>
      </c>
      <c r="D139" s="277" t="s">
        <v>205</v>
      </c>
      <c r="E139" s="91">
        <f>IF(D139="Y", 2, 0)</f>
        <v>0</v>
      </c>
      <c r="F139" s="92" t="s">
        <v>205</v>
      </c>
      <c r="G139" s="91">
        <f>IF(F139="Y", 2, 0)</f>
        <v>0</v>
      </c>
      <c r="H139" s="93" t="s">
        <v>205</v>
      </c>
      <c r="I139" s="91">
        <f>IF(H139="Y", 2, 0)</f>
        <v>0</v>
      </c>
      <c r="J139" s="278" t="s">
        <v>205</v>
      </c>
      <c r="K139" s="91">
        <f>IF(J139="Y", 2, 0)</f>
        <v>0</v>
      </c>
      <c r="L139" s="132" t="s">
        <v>251</v>
      </c>
      <c r="M139" s="94">
        <f>IF(L139="Y", 2, 0)</f>
        <v>2</v>
      </c>
      <c r="N139" s="136"/>
      <c r="O139" s="60" t="s">
        <v>458</v>
      </c>
    </row>
    <row r="140" spans="1:15" x14ac:dyDescent="0.2">
      <c r="A140" s="102" t="s">
        <v>390</v>
      </c>
      <c r="B140" s="279" t="s">
        <v>205</v>
      </c>
      <c r="C140" s="96">
        <f>IF(B140="Y", 1, 0)</f>
        <v>0</v>
      </c>
      <c r="D140" s="280" t="s">
        <v>205</v>
      </c>
      <c r="E140" s="96">
        <f>IF(D140="Y", 1, 0)</f>
        <v>0</v>
      </c>
      <c r="F140" s="97" t="s">
        <v>205</v>
      </c>
      <c r="G140" s="96">
        <f>IF(F140="Y", 1, 0)</f>
        <v>0</v>
      </c>
      <c r="H140" s="98" t="s">
        <v>205</v>
      </c>
      <c r="I140" s="96">
        <f>IF(H140="Y", 1, 0)</f>
        <v>0</v>
      </c>
      <c r="J140" s="281" t="s">
        <v>205</v>
      </c>
      <c r="K140" s="96">
        <f>IF(J140="Y", 1, 0)</f>
        <v>0</v>
      </c>
      <c r="L140" s="133" t="s">
        <v>205</v>
      </c>
      <c r="M140" s="99">
        <f>IF(L140="Y", 1, 0)</f>
        <v>0</v>
      </c>
    </row>
    <row r="141" spans="1:15" x14ac:dyDescent="0.2">
      <c r="A141" s="102" t="s">
        <v>391</v>
      </c>
      <c r="B141" s="279" t="s">
        <v>205</v>
      </c>
      <c r="C141" s="96">
        <f>IF(B141="Y", 1, 0)</f>
        <v>0</v>
      </c>
      <c r="D141" s="280" t="s">
        <v>205</v>
      </c>
      <c r="E141" s="96">
        <f>IF(D141="Y", 1, 0)</f>
        <v>0</v>
      </c>
      <c r="F141" s="97" t="s">
        <v>205</v>
      </c>
      <c r="G141" s="96">
        <f>IF(F141="Y", 1, 0)</f>
        <v>0</v>
      </c>
      <c r="H141" s="98" t="s">
        <v>205</v>
      </c>
      <c r="I141" s="96">
        <f>IF(H141="Y", 1, 0)</f>
        <v>0</v>
      </c>
      <c r="J141" s="281" t="s">
        <v>205</v>
      </c>
      <c r="K141" s="96">
        <f>IF(J141="Y", 1, 0)</f>
        <v>0</v>
      </c>
      <c r="L141" s="133" t="s">
        <v>205</v>
      </c>
      <c r="M141" s="99">
        <f>IF(L141="Y", 1, 0)</f>
        <v>0</v>
      </c>
    </row>
    <row r="142" spans="1:15" x14ac:dyDescent="0.2">
      <c r="A142" s="102" t="s">
        <v>392</v>
      </c>
      <c r="B142" s="279" t="s">
        <v>205</v>
      </c>
      <c r="C142" s="96">
        <f t="shared" ref="C142:C146" si="39">IF(B142="Y", 2, 0)</f>
        <v>0</v>
      </c>
      <c r="D142" s="280" t="s">
        <v>205</v>
      </c>
      <c r="E142" s="96">
        <f t="shared" ref="E142:E146" si="40">IF(D142="Y", 2, 0)</f>
        <v>0</v>
      </c>
      <c r="F142" s="97" t="s">
        <v>205</v>
      </c>
      <c r="G142" s="96">
        <f t="shared" ref="G142:G146" si="41">IF(F142="Y", 2, 0)</f>
        <v>0</v>
      </c>
      <c r="H142" s="98" t="s">
        <v>205</v>
      </c>
      <c r="I142" s="96">
        <f t="shared" ref="I142:I146" si="42">IF(H142="Y", 2, 0)</f>
        <v>0</v>
      </c>
      <c r="J142" s="281" t="s">
        <v>205</v>
      </c>
      <c r="K142" s="96">
        <f t="shared" ref="K142:K146" si="43">IF(J142="Y", 2, 0)</f>
        <v>0</v>
      </c>
      <c r="L142" s="133" t="s">
        <v>205</v>
      </c>
      <c r="M142" s="99">
        <f t="shared" ref="M142:M146" si="44">IF(L142="Y", 2, 0)</f>
        <v>0</v>
      </c>
      <c r="O142" s="60" t="s">
        <v>459</v>
      </c>
    </row>
    <row r="143" spans="1:15" x14ac:dyDescent="0.2">
      <c r="A143" s="102" t="s">
        <v>393</v>
      </c>
      <c r="B143" s="279" t="s">
        <v>205</v>
      </c>
      <c r="C143" s="96">
        <f>IF(B143="Y", 1, 0)</f>
        <v>0</v>
      </c>
      <c r="D143" s="280" t="s">
        <v>205</v>
      </c>
      <c r="E143" s="96">
        <f>IF(D143="Y", 1, 0)</f>
        <v>0</v>
      </c>
      <c r="F143" s="97" t="s">
        <v>205</v>
      </c>
      <c r="G143" s="96">
        <f>IF(F143="Y", 1, 0)</f>
        <v>0</v>
      </c>
      <c r="H143" s="98" t="s">
        <v>205</v>
      </c>
      <c r="I143" s="96">
        <f>IF(H143="Y", 1, 0)</f>
        <v>0</v>
      </c>
      <c r="J143" s="281" t="s">
        <v>205</v>
      </c>
      <c r="K143" s="96">
        <f>IF(J143="Y", 1, 0)</f>
        <v>0</v>
      </c>
      <c r="L143" s="133" t="s">
        <v>251</v>
      </c>
      <c r="M143" s="99">
        <f>IF(L143="Y", 1, 0)</f>
        <v>1</v>
      </c>
    </row>
    <row r="144" spans="1:15" x14ac:dyDescent="0.2">
      <c r="A144" s="102" t="s">
        <v>394</v>
      </c>
      <c r="B144" s="279" t="s">
        <v>205</v>
      </c>
      <c r="C144" s="96">
        <f>IF(B144="Y", 1, 0)</f>
        <v>0</v>
      </c>
      <c r="D144" s="280" t="s">
        <v>205</v>
      </c>
      <c r="E144" s="96">
        <f>IF(D144="Y", 1, 0)</f>
        <v>0</v>
      </c>
      <c r="F144" s="97" t="s">
        <v>205</v>
      </c>
      <c r="G144" s="96">
        <f>IF(F144="Y", 1, 0)</f>
        <v>0</v>
      </c>
      <c r="H144" s="98" t="s">
        <v>205</v>
      </c>
      <c r="I144" s="96">
        <f>IF(H144="Y", 1, 0)</f>
        <v>0</v>
      </c>
      <c r="J144" s="281" t="s">
        <v>205</v>
      </c>
      <c r="K144" s="96">
        <f>IF(J144="Y", 1, 0)</f>
        <v>0</v>
      </c>
      <c r="L144" s="133" t="s">
        <v>205</v>
      </c>
      <c r="M144" s="99">
        <f>IF(L144="Y", 1, 0)</f>
        <v>0</v>
      </c>
    </row>
    <row r="145" spans="1:15" x14ac:dyDescent="0.2">
      <c r="A145" s="102" t="s">
        <v>395</v>
      </c>
      <c r="B145" s="279" t="s">
        <v>205</v>
      </c>
      <c r="C145" s="96">
        <f t="shared" si="39"/>
        <v>0</v>
      </c>
      <c r="D145" s="280" t="s">
        <v>205</v>
      </c>
      <c r="E145" s="96">
        <f t="shared" si="40"/>
        <v>0</v>
      </c>
      <c r="F145" s="97" t="s">
        <v>205</v>
      </c>
      <c r="G145" s="96">
        <f t="shared" si="41"/>
        <v>0</v>
      </c>
      <c r="H145" s="98" t="s">
        <v>205</v>
      </c>
      <c r="I145" s="96">
        <f t="shared" si="42"/>
        <v>0</v>
      </c>
      <c r="J145" s="281" t="s">
        <v>205</v>
      </c>
      <c r="K145" s="96">
        <f t="shared" si="43"/>
        <v>0</v>
      </c>
      <c r="L145" s="133" t="s">
        <v>205</v>
      </c>
      <c r="M145" s="99">
        <f t="shared" si="44"/>
        <v>0</v>
      </c>
      <c r="O145" s="60" t="s">
        <v>460</v>
      </c>
    </row>
    <row r="146" spans="1:15" ht="13.5" thickBot="1" x14ac:dyDescent="0.25">
      <c r="A146" s="122" t="s">
        <v>396</v>
      </c>
      <c r="B146" s="282" t="s">
        <v>205</v>
      </c>
      <c r="C146" s="104">
        <f t="shared" si="39"/>
        <v>0</v>
      </c>
      <c r="D146" s="283" t="s">
        <v>205</v>
      </c>
      <c r="E146" s="104">
        <f t="shared" si="40"/>
        <v>0</v>
      </c>
      <c r="F146" s="105" t="s">
        <v>205</v>
      </c>
      <c r="G146" s="104">
        <f t="shared" si="41"/>
        <v>0</v>
      </c>
      <c r="H146" s="106" t="s">
        <v>205</v>
      </c>
      <c r="I146" s="104">
        <f t="shared" si="42"/>
        <v>0</v>
      </c>
      <c r="J146" s="284" t="s">
        <v>205</v>
      </c>
      <c r="K146" s="104">
        <f t="shared" si="43"/>
        <v>0</v>
      </c>
      <c r="L146" s="134" t="s">
        <v>205</v>
      </c>
      <c r="M146" s="107">
        <f t="shared" si="44"/>
        <v>0</v>
      </c>
    </row>
    <row r="147" spans="1:15" ht="13.5" thickBot="1" x14ac:dyDescent="0.25">
      <c r="A147" s="131" t="s">
        <v>397</v>
      </c>
      <c r="B147" s="285"/>
      <c r="D147" s="286"/>
      <c r="F147" s="108"/>
      <c r="H147" s="109"/>
      <c r="J147" s="287"/>
      <c r="L147" s="135"/>
    </row>
    <row r="148" spans="1:15" x14ac:dyDescent="0.2">
      <c r="A148" s="113" t="s">
        <v>398</v>
      </c>
      <c r="B148" s="276" t="s">
        <v>205</v>
      </c>
      <c r="C148" s="91">
        <f>IF(B148="Y", 1, 0)</f>
        <v>0</v>
      </c>
      <c r="D148" s="277" t="s">
        <v>205</v>
      </c>
      <c r="E148" s="91">
        <f>IF(D148="Y", 1, 0)</f>
        <v>0</v>
      </c>
      <c r="F148" s="92" t="s">
        <v>205</v>
      </c>
      <c r="G148" s="91">
        <f>IF(F148="Y", 1, 0)</f>
        <v>0</v>
      </c>
      <c r="H148" s="93" t="s">
        <v>205</v>
      </c>
      <c r="I148" s="91">
        <f>IF(H148="Y", 1, 0)</f>
        <v>0</v>
      </c>
      <c r="J148" s="278" t="s">
        <v>205</v>
      </c>
      <c r="K148" s="91">
        <f>IF(J148="Y", 1, 0)</f>
        <v>0</v>
      </c>
      <c r="L148" s="132" t="s">
        <v>251</v>
      </c>
      <c r="M148" s="94">
        <f>IF(L148="Y", 1, 0)</f>
        <v>1</v>
      </c>
    </row>
    <row r="149" spans="1:15" ht="13.5" thickBot="1" x14ac:dyDescent="0.25">
      <c r="A149" s="122" t="s">
        <v>399</v>
      </c>
      <c r="B149" s="282" t="s">
        <v>205</v>
      </c>
      <c r="C149" s="104">
        <f>IF(B149="Y", 1, 0)</f>
        <v>0</v>
      </c>
      <c r="D149" s="283" t="s">
        <v>205</v>
      </c>
      <c r="E149" s="104">
        <f>IF(D149="Y", 1, 0)</f>
        <v>0</v>
      </c>
      <c r="F149" s="105" t="s">
        <v>205</v>
      </c>
      <c r="G149" s="104">
        <f>IF(F149="Y", 1, 0)</f>
        <v>0</v>
      </c>
      <c r="H149" s="106" t="s">
        <v>205</v>
      </c>
      <c r="I149" s="104">
        <f>IF(H149="Y", 1, 0)</f>
        <v>0</v>
      </c>
      <c r="J149" s="284" t="s">
        <v>205</v>
      </c>
      <c r="K149" s="104">
        <f>IF(J149="Y", 1, 0)</f>
        <v>0</v>
      </c>
      <c r="L149" s="134" t="s">
        <v>251</v>
      </c>
      <c r="M149" s="107">
        <f>IF(L149="Y", 1, 0)</f>
        <v>1</v>
      </c>
    </row>
    <row r="150" spans="1:15" x14ac:dyDescent="0.2">
      <c r="A150" s="88"/>
      <c r="N150" s="88"/>
      <c r="O150" s="88"/>
    </row>
    <row r="151" spans="1:15" x14ac:dyDescent="0.2">
      <c r="A151" s="137" t="s">
        <v>400</v>
      </c>
      <c r="C151" s="88">
        <f>SUM(C2:C149)</f>
        <v>0</v>
      </c>
      <c r="E151" s="88">
        <f>SUM(E2:E149)</f>
        <v>0</v>
      </c>
      <c r="G151" s="88">
        <f>SUM(G2:G149)</f>
        <v>0</v>
      </c>
      <c r="I151" s="88">
        <f>SUM(I2:I133)</f>
        <v>0</v>
      </c>
      <c r="K151" s="88">
        <f>SUM(K2:K133)</f>
        <v>0</v>
      </c>
      <c r="M151" s="88">
        <f>SUM(M2:M149)</f>
        <v>7</v>
      </c>
    </row>
    <row r="152" spans="1:15" x14ac:dyDescent="0.2">
      <c r="A152" s="137" t="s">
        <v>401</v>
      </c>
      <c r="C152" s="88">
        <v>148</v>
      </c>
      <c r="E152" s="88">
        <v>143</v>
      </c>
      <c r="G152" s="88">
        <v>128</v>
      </c>
      <c r="I152" s="88">
        <v>114</v>
      </c>
      <c r="K152" s="88">
        <v>99</v>
      </c>
      <c r="M152" s="88">
        <v>53</v>
      </c>
    </row>
    <row r="153" spans="1:15" x14ac:dyDescent="0.2">
      <c r="A153" s="137" t="s">
        <v>402</v>
      </c>
      <c r="C153" s="138">
        <f>C151/C152</f>
        <v>0</v>
      </c>
      <c r="E153" s="138">
        <f>E151/E152</f>
        <v>0</v>
      </c>
      <c r="G153" s="139">
        <f>G151/G152</f>
        <v>0</v>
      </c>
      <c r="I153" s="138">
        <f>I151/I152</f>
        <v>0</v>
      </c>
      <c r="K153" s="138">
        <f>K151/K152</f>
        <v>0</v>
      </c>
      <c r="M153" s="138">
        <f>M151/M152</f>
        <v>0.13207547169811321</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73A4BB37-4750-48AE-BD6B-747647919802}">
      <formula1>"-,Y"</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830D9-0D8D-4058-B6BB-60EB32A85BBD}">
  <dimension ref="A1:M100"/>
  <sheetViews>
    <sheetView topLeftCell="D46"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478</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387" t="s">
        <v>218</v>
      </c>
      <c r="E5" s="387" t="s">
        <v>220</v>
      </c>
      <c r="F5" s="386" t="s">
        <v>250</v>
      </c>
      <c r="G5" s="384">
        <f>IF(F5="Y", 'read first'!$B$23, 0)</f>
        <v>0</v>
      </c>
      <c r="H5" s="378" t="s">
        <v>217</v>
      </c>
      <c r="I5" s="378" t="s">
        <v>770</v>
      </c>
    </row>
    <row r="6" spans="2:9" ht="46.5" customHeight="1" x14ac:dyDescent="0.25">
      <c r="B6" s="552"/>
      <c r="C6" s="548"/>
      <c r="D6" s="387" t="s">
        <v>179</v>
      </c>
      <c r="E6" s="387" t="s">
        <v>221</v>
      </c>
      <c r="F6" s="386" t="s">
        <v>250</v>
      </c>
      <c r="G6" s="384">
        <f>IF(F6="Y", 'read first'!$B$23, 0)</f>
        <v>0</v>
      </c>
      <c r="H6" s="378" t="s">
        <v>196</v>
      </c>
      <c r="I6" s="378"/>
    </row>
    <row r="7" spans="2:9" ht="58.5" customHeight="1" x14ac:dyDescent="0.25">
      <c r="B7" s="378" t="s">
        <v>10</v>
      </c>
      <c r="C7" s="19" t="s">
        <v>11</v>
      </c>
      <c r="D7" s="387" t="s">
        <v>12</v>
      </c>
      <c r="E7" s="387" t="s">
        <v>222</v>
      </c>
      <c r="F7" s="386" t="s">
        <v>251</v>
      </c>
      <c r="G7" s="384">
        <f>IF(F7="Y", 'read first'!$B$23, 0)</f>
        <v>2.2229999999999999</v>
      </c>
      <c r="H7" s="378" t="s">
        <v>176</v>
      </c>
      <c r="I7" s="378"/>
    </row>
    <row r="8" spans="2:9" ht="40.5" customHeight="1" x14ac:dyDescent="0.25">
      <c r="B8" s="551" t="s">
        <v>14</v>
      </c>
      <c r="C8" s="19" t="s">
        <v>15</v>
      </c>
      <c r="D8" s="387" t="s">
        <v>197</v>
      </c>
      <c r="E8" s="387" t="s">
        <v>223</v>
      </c>
      <c r="F8" s="386" t="s">
        <v>251</v>
      </c>
      <c r="G8" s="384">
        <f>IF(F8="Y", 'read first'!$B$23, 0)</f>
        <v>2.2229999999999999</v>
      </c>
      <c r="H8" s="378" t="s">
        <v>16</v>
      </c>
      <c r="I8" s="378"/>
    </row>
    <row r="9" spans="2:9" ht="36.75" customHeight="1" x14ac:dyDescent="0.25">
      <c r="B9" s="552"/>
      <c r="C9" s="19" t="s">
        <v>17</v>
      </c>
      <c r="D9" s="387" t="s">
        <v>180</v>
      </c>
      <c r="E9" s="387" t="s">
        <v>224</v>
      </c>
      <c r="F9" s="386" t="s">
        <v>250</v>
      </c>
      <c r="G9" s="384">
        <f>IF(F9="Y", 'read first'!$B$23, 0)</f>
        <v>0</v>
      </c>
      <c r="H9" s="378" t="s">
        <v>18</v>
      </c>
      <c r="I9" s="378"/>
    </row>
    <row r="10" spans="2:9" ht="46.5" customHeight="1" x14ac:dyDescent="0.25">
      <c r="B10" s="378" t="s">
        <v>19</v>
      </c>
      <c r="C10" s="19" t="s">
        <v>20</v>
      </c>
      <c r="D10" s="387" t="s">
        <v>415</v>
      </c>
      <c r="E10" s="387" t="s">
        <v>225</v>
      </c>
      <c r="F10" s="386" t="s">
        <v>251</v>
      </c>
      <c r="G10" s="384">
        <f>IF(F10="Y", 'read first'!$B$23, 0)</f>
        <v>2.2229999999999999</v>
      </c>
      <c r="H10" s="378" t="s">
        <v>175</v>
      </c>
      <c r="I10" s="378"/>
    </row>
    <row r="11" spans="2:9" ht="30" x14ac:dyDescent="0.25">
      <c r="B11" s="554" t="s">
        <v>22</v>
      </c>
      <c r="C11" s="19" t="s">
        <v>23</v>
      </c>
      <c r="D11" s="387" t="s">
        <v>24</v>
      </c>
      <c r="E11" s="387" t="s">
        <v>226</v>
      </c>
      <c r="F11" s="386" t="s">
        <v>250</v>
      </c>
      <c r="G11" s="384">
        <f>IF(F11="Y", 'read first'!$B$23, 0)</f>
        <v>0</v>
      </c>
      <c r="H11" s="378" t="s">
        <v>25</v>
      </c>
      <c r="I11" s="378"/>
    </row>
    <row r="12" spans="2:9" ht="93.75" customHeight="1" x14ac:dyDescent="0.25">
      <c r="B12" s="554"/>
      <c r="C12" s="378" t="s">
        <v>26</v>
      </c>
      <c r="D12" s="20" t="s">
        <v>198</v>
      </c>
      <c r="E12" s="20" t="s">
        <v>227</v>
      </c>
      <c r="F12" s="35" t="s">
        <v>251</v>
      </c>
      <c r="G12" s="384">
        <f>IF(F12="Y", 'read first'!$B$23, 0)</f>
        <v>2.2229999999999999</v>
      </c>
      <c r="H12" s="31" t="s">
        <v>177</v>
      </c>
      <c r="I12" s="391" t="s">
        <v>714</v>
      </c>
    </row>
    <row r="13" spans="2:9" ht="55.5" customHeight="1" x14ac:dyDescent="0.25">
      <c r="B13" s="378" t="s">
        <v>28</v>
      </c>
      <c r="C13" s="19" t="s">
        <v>29</v>
      </c>
      <c r="D13" s="20" t="s">
        <v>199</v>
      </c>
      <c r="E13" s="20" t="s">
        <v>227</v>
      </c>
      <c r="F13" s="35" t="s">
        <v>250</v>
      </c>
      <c r="G13" s="384">
        <f>IF(F13="Y", 'read first'!$B$23, 0)</f>
        <v>0</v>
      </c>
      <c r="H13" s="31" t="s">
        <v>30</v>
      </c>
      <c r="I13" s="391" t="s">
        <v>590</v>
      </c>
    </row>
    <row r="14" spans="2:9" x14ac:dyDescent="0.25">
      <c r="D14" s="21" t="s">
        <v>31</v>
      </c>
      <c r="E14" s="21"/>
      <c r="G14" s="384">
        <f>SUM(G5:G13)</f>
        <v>8.8919999999999995</v>
      </c>
    </row>
    <row r="15" spans="2:9" x14ac:dyDescent="0.25">
      <c r="D15" s="21"/>
      <c r="E15" s="21"/>
      <c r="G15" s="22">
        <f>G14/'read first'!$B$24</f>
        <v>0.44444444444444448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380" t="s">
        <v>182</v>
      </c>
      <c r="E19" s="380" t="s">
        <v>228</v>
      </c>
      <c r="F19" s="386" t="s">
        <v>250</v>
      </c>
      <c r="G19" s="381">
        <f>IF(F19="Y", 'read first'!$C$23, 0)</f>
        <v>0</v>
      </c>
      <c r="H19" s="379" t="s">
        <v>200</v>
      </c>
      <c r="I19" s="379"/>
    </row>
    <row r="20" spans="2:9" ht="54" customHeight="1" x14ac:dyDescent="0.25">
      <c r="B20" s="549"/>
      <c r="C20" s="1" t="s">
        <v>35</v>
      </c>
      <c r="D20" s="556" t="s">
        <v>36</v>
      </c>
      <c r="E20" s="556" t="s">
        <v>227</v>
      </c>
      <c r="F20" s="562" t="s">
        <v>251</v>
      </c>
      <c r="G20" s="565">
        <f>IF(F20="Y", 'read first'!$C$23, 0)</f>
        <v>1.65</v>
      </c>
      <c r="H20" s="555" t="s">
        <v>183</v>
      </c>
      <c r="I20" s="555" t="s">
        <v>768</v>
      </c>
    </row>
    <row r="21" spans="2:9" ht="23.25" customHeight="1" x14ac:dyDescent="0.25">
      <c r="B21" s="549"/>
      <c r="C21" s="19" t="s">
        <v>37</v>
      </c>
      <c r="D21" s="557"/>
      <c r="E21" s="557"/>
      <c r="F21" s="563"/>
      <c r="G21" s="566">
        <f>IF(F21="Y", 'read first'!$C$23, 0)</f>
        <v>0</v>
      </c>
      <c r="H21" s="549"/>
      <c r="I21" s="549"/>
    </row>
    <row r="22" spans="2:9" ht="30" x14ac:dyDescent="0.25">
      <c r="B22" s="550"/>
      <c r="C22" s="382"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382" t="s">
        <v>252</v>
      </c>
      <c r="I23" s="382"/>
    </row>
    <row r="24" spans="2:9" ht="75" customHeight="1" x14ac:dyDescent="0.25">
      <c r="B24" s="543"/>
      <c r="C24" s="547"/>
      <c r="D24" s="56" t="s">
        <v>43</v>
      </c>
      <c r="E24" s="56" t="s">
        <v>227</v>
      </c>
      <c r="F24" s="35" t="s">
        <v>514</v>
      </c>
      <c r="G24" s="57" cm="1">
        <f t="array" ref="G24">_xlfn.IFS(F24="H", 'read first'!I23, F24="M",'read first'!I24, F24="L",'read first'!I25, F24="neg",'read first'!I26)</f>
        <v>0</v>
      </c>
      <c r="H24" s="53" t="s">
        <v>206</v>
      </c>
      <c r="I24" s="549" t="s">
        <v>769</v>
      </c>
    </row>
    <row r="25" spans="2:9" ht="36" customHeight="1" x14ac:dyDescent="0.25">
      <c r="B25" s="543"/>
      <c r="C25" s="548"/>
      <c r="D25" s="27" t="s">
        <v>201</v>
      </c>
      <c r="E25" s="27" t="s">
        <v>227</v>
      </c>
      <c r="F25" s="35" t="s">
        <v>251</v>
      </c>
      <c r="G25" s="384">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715</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384">
        <f>IF(F29="Y", 0.83, 0)</f>
        <v>0.83</v>
      </c>
      <c r="H29" s="577" t="s">
        <v>167</v>
      </c>
      <c r="I29" s="578" t="s">
        <v>716</v>
      </c>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386" t="s">
        <v>250</v>
      </c>
      <c r="G32" s="384">
        <f>IF(F32="Y",'read first'!$C$23, 0)</f>
        <v>0</v>
      </c>
      <c r="H32" s="554" t="s">
        <v>166</v>
      </c>
      <c r="I32" s="554"/>
    </row>
    <row r="33" spans="2:9" ht="57.95" customHeight="1" x14ac:dyDescent="0.25">
      <c r="B33" s="543"/>
      <c r="C33" s="547"/>
      <c r="D33" s="30" t="s">
        <v>57</v>
      </c>
      <c r="E33" s="30" t="s">
        <v>232</v>
      </c>
      <c r="F33" s="386" t="s">
        <v>251</v>
      </c>
      <c r="G33" s="384">
        <f>IF(F33="Y", 'read first'!$C$23, 0)</f>
        <v>1.65</v>
      </c>
      <c r="H33" s="554"/>
      <c r="I33" s="554"/>
    </row>
    <row r="34" spans="2:9" ht="52.5" customHeight="1" x14ac:dyDescent="0.25">
      <c r="B34" s="543"/>
      <c r="C34" s="548"/>
      <c r="D34" s="30" t="s">
        <v>184</v>
      </c>
      <c r="E34" s="30" t="s">
        <v>233</v>
      </c>
      <c r="F34" s="386" t="s">
        <v>251</v>
      </c>
      <c r="G34" s="384">
        <f>IF(F34="Y", 'read first'!$C$23, 0)</f>
        <v>1.65</v>
      </c>
      <c r="H34" s="554"/>
      <c r="I34" s="554"/>
    </row>
    <row r="35" spans="2:9" ht="38.1" customHeight="1" x14ac:dyDescent="0.25">
      <c r="B35" s="543"/>
      <c r="C35" s="382" t="s">
        <v>58</v>
      </c>
      <c r="D35" s="28" t="s">
        <v>59</v>
      </c>
      <c r="E35" s="28" t="s">
        <v>227</v>
      </c>
      <c r="F35" s="35" t="s">
        <v>251</v>
      </c>
      <c r="G35" s="384">
        <f>IF(F35="Y", 'read first'!$C$23, 0)</f>
        <v>1.65</v>
      </c>
      <c r="H35" s="31" t="s">
        <v>203</v>
      </c>
      <c r="I35" s="391" t="s">
        <v>717</v>
      </c>
    </row>
    <row r="36" spans="2:9" ht="60" customHeight="1" x14ac:dyDescent="0.25">
      <c r="B36" s="382" t="s">
        <v>60</v>
      </c>
      <c r="C36" s="19" t="s">
        <v>61</v>
      </c>
      <c r="D36" s="30" t="s">
        <v>62</v>
      </c>
      <c r="E36" s="30" t="s">
        <v>234</v>
      </c>
      <c r="F36" s="386" t="s">
        <v>251</v>
      </c>
      <c r="G36" s="384">
        <f>IF(F36="Y", 'read first'!$C$23, 0)</f>
        <v>1.65</v>
      </c>
      <c r="H36" s="378" t="s">
        <v>178</v>
      </c>
      <c r="I36" s="378"/>
    </row>
    <row r="37" spans="2:9" x14ac:dyDescent="0.25">
      <c r="D37" s="21" t="s">
        <v>31</v>
      </c>
      <c r="E37" s="21"/>
      <c r="G37" s="384">
        <f>SUM(G19:G36)</f>
        <v>12.38</v>
      </c>
    </row>
    <row r="38" spans="2:9" x14ac:dyDescent="0.25">
      <c r="D38" s="21"/>
      <c r="E38" s="21"/>
      <c r="G38" s="22">
        <f>G37/'read first'!$C$24</f>
        <v>0.62525252525252539</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387" t="s">
        <v>67</v>
      </c>
      <c r="E42" s="387" t="s">
        <v>235</v>
      </c>
      <c r="F42" s="386" t="s">
        <v>251</v>
      </c>
      <c r="G42" s="384">
        <f>IF(F42="Y", 'read first'!$D$23, 0)</f>
        <v>2.2000000000000002</v>
      </c>
      <c r="H42" s="378" t="s">
        <v>68</v>
      </c>
      <c r="I42" s="378"/>
    </row>
    <row r="43" spans="2:9" ht="30" customHeight="1" x14ac:dyDescent="0.25">
      <c r="B43" s="549"/>
      <c r="C43" s="19" t="s">
        <v>69</v>
      </c>
      <c r="D43" s="385" t="s">
        <v>70</v>
      </c>
      <c r="E43" s="74" t="s">
        <v>227</v>
      </c>
      <c r="F43" s="386" t="s">
        <v>250</v>
      </c>
      <c r="G43" s="384">
        <f>IF(F43="Y", 'read first'!$D$23, 0)</f>
        <v>0</v>
      </c>
      <c r="H43" s="378" t="s">
        <v>71</v>
      </c>
      <c r="I43" s="378"/>
    </row>
    <row r="44" spans="2:9" ht="30" x14ac:dyDescent="0.25">
      <c r="B44" s="550"/>
      <c r="C44" s="19" t="s">
        <v>72</v>
      </c>
      <c r="D44" s="387" t="s">
        <v>73</v>
      </c>
      <c r="E44" s="387" t="s">
        <v>227</v>
      </c>
      <c r="F44" s="386" t="s">
        <v>251</v>
      </c>
      <c r="G44" s="384">
        <f>IF(F44="Y", 'read first'!$D$23, 0)</f>
        <v>2.2000000000000002</v>
      </c>
      <c r="H44" s="378" t="s">
        <v>74</v>
      </c>
      <c r="I44" s="378"/>
    </row>
    <row r="45" spans="2:9" ht="30" x14ac:dyDescent="0.25">
      <c r="B45" s="382" t="s">
        <v>75</v>
      </c>
      <c r="C45" s="19" t="s">
        <v>76</v>
      </c>
      <c r="D45" s="387" t="s">
        <v>77</v>
      </c>
      <c r="E45" s="387" t="s">
        <v>227</v>
      </c>
      <c r="F45" s="386" t="s">
        <v>251</v>
      </c>
      <c r="G45" s="384">
        <f>IF(F45="Y", 'read first'!$D$23, 0)</f>
        <v>2.2000000000000002</v>
      </c>
      <c r="H45" s="378" t="s">
        <v>78</v>
      </c>
      <c r="I45" s="378"/>
    </row>
    <row r="46" spans="2:9" ht="37.5" customHeight="1" x14ac:dyDescent="0.25">
      <c r="B46" s="33" t="s">
        <v>79</v>
      </c>
      <c r="C46" s="33" t="s">
        <v>80</v>
      </c>
      <c r="D46" s="34" t="s">
        <v>81</v>
      </c>
      <c r="E46" s="34" t="s">
        <v>227</v>
      </c>
      <c r="F46" s="35" t="s">
        <v>250</v>
      </c>
      <c r="G46" s="384">
        <f>IF(F46="Y", 'read first'!$D$23, 0)</f>
        <v>0</v>
      </c>
      <c r="H46" s="31" t="s">
        <v>165</v>
      </c>
      <c r="I46" s="391" t="s">
        <v>718</v>
      </c>
    </row>
    <row r="47" spans="2:9" ht="69" customHeight="1" x14ac:dyDescent="0.25">
      <c r="B47" s="382" t="s">
        <v>82</v>
      </c>
      <c r="C47" s="19" t="s">
        <v>83</v>
      </c>
      <c r="D47" s="387" t="s">
        <v>84</v>
      </c>
      <c r="E47" s="387" t="s">
        <v>227</v>
      </c>
      <c r="F47" s="386" t="s">
        <v>251</v>
      </c>
      <c r="G47" s="384">
        <f>IF(F47="Y", 'read first'!$D$23, 0)</f>
        <v>2.2000000000000002</v>
      </c>
      <c r="H47" s="378" t="s">
        <v>85</v>
      </c>
      <c r="I47" s="378"/>
    </row>
    <row r="48" spans="2:9" ht="30" x14ac:dyDescent="0.25">
      <c r="B48" s="382" t="s">
        <v>86</v>
      </c>
      <c r="C48" s="19" t="s">
        <v>87</v>
      </c>
      <c r="D48" s="387" t="s">
        <v>88</v>
      </c>
      <c r="E48" s="387" t="s">
        <v>236</v>
      </c>
      <c r="F48" s="386" t="s">
        <v>251</v>
      </c>
      <c r="G48" s="384">
        <f>IF(F48="Y", 'read first'!$D$23, 0)</f>
        <v>2.2000000000000002</v>
      </c>
      <c r="H48" s="378" t="s">
        <v>89</v>
      </c>
      <c r="I48" s="378"/>
    </row>
    <row r="49" spans="2:9" ht="45" x14ac:dyDescent="0.25">
      <c r="B49" s="382" t="s">
        <v>90</v>
      </c>
      <c r="C49" s="19" t="s">
        <v>91</v>
      </c>
      <c r="D49" s="387" t="s">
        <v>92</v>
      </c>
      <c r="E49" s="387" t="s">
        <v>237</v>
      </c>
      <c r="F49" s="386" t="s">
        <v>251</v>
      </c>
      <c r="G49" s="384">
        <f>IF(F49="Y", 'read first'!$D$23, 0)</f>
        <v>2.2000000000000002</v>
      </c>
      <c r="H49" s="378" t="s">
        <v>93</v>
      </c>
      <c r="I49" s="378"/>
    </row>
    <row r="50" spans="2:9" x14ac:dyDescent="0.25">
      <c r="B50" s="37"/>
      <c r="G50" s="384">
        <f>SUM(G42:G49)</f>
        <v>13.2</v>
      </c>
    </row>
    <row r="51" spans="2:9" x14ac:dyDescent="0.25">
      <c r="B51" s="37"/>
      <c r="G51" s="22">
        <f>G50/'read first'!$D$24</f>
        <v>0.66666666666666663</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387" t="s">
        <v>97</v>
      </c>
      <c r="E55" s="75" t="s">
        <v>227</v>
      </c>
      <c r="F55" s="386" t="s">
        <v>251</v>
      </c>
      <c r="G55" s="384">
        <f>IF(F55="Y", 'read first'!$E$23, 0)</f>
        <v>2.5</v>
      </c>
      <c r="H55" s="383" t="s">
        <v>98</v>
      </c>
      <c r="I55" s="383"/>
    </row>
    <row r="56" spans="2:9" ht="38.1" customHeight="1" x14ac:dyDescent="0.25">
      <c r="B56" s="543"/>
      <c r="C56" s="19" t="s">
        <v>99</v>
      </c>
      <c r="D56" s="387" t="s">
        <v>100</v>
      </c>
      <c r="E56" s="75" t="s">
        <v>227</v>
      </c>
      <c r="F56" s="386" t="s">
        <v>250</v>
      </c>
      <c r="G56" s="384">
        <f>IF(F56="Y", 'read first'!$E$23, 0)</f>
        <v>0</v>
      </c>
      <c r="H56" s="383" t="s">
        <v>101</v>
      </c>
      <c r="I56" s="383" t="s">
        <v>719</v>
      </c>
    </row>
    <row r="57" spans="2:9" ht="51" customHeight="1" x14ac:dyDescent="0.25">
      <c r="B57" s="382" t="s">
        <v>102</v>
      </c>
      <c r="C57" s="19" t="s">
        <v>44</v>
      </c>
      <c r="D57" s="387" t="s">
        <v>103</v>
      </c>
      <c r="E57" s="75" t="s">
        <v>227</v>
      </c>
      <c r="F57" s="39" t="str">
        <f>F26</f>
        <v>Y</v>
      </c>
      <c r="G57" s="384">
        <f>IF(F57="Y", 'read first'!$E$23, 0)</f>
        <v>2.5</v>
      </c>
      <c r="H57" s="383" t="s">
        <v>207</v>
      </c>
      <c r="I57" s="383"/>
    </row>
    <row r="58" spans="2:9" ht="49.5" customHeight="1" x14ac:dyDescent="0.25">
      <c r="B58" s="382" t="s">
        <v>104</v>
      </c>
      <c r="C58" s="19" t="s">
        <v>96</v>
      </c>
      <c r="D58" s="387" t="s">
        <v>131</v>
      </c>
      <c r="E58" s="75" t="s">
        <v>230</v>
      </c>
      <c r="F58" s="39" t="s">
        <v>210</v>
      </c>
      <c r="G58" s="384">
        <f>G29+G30</f>
        <v>0.83</v>
      </c>
      <c r="H58" s="383" t="s">
        <v>208</v>
      </c>
      <c r="I58" s="383"/>
    </row>
    <row r="59" spans="2:9" ht="37.5" customHeight="1" x14ac:dyDescent="0.25">
      <c r="B59" s="543" t="s">
        <v>105</v>
      </c>
      <c r="C59" s="19" t="s">
        <v>72</v>
      </c>
      <c r="D59" s="387" t="s">
        <v>106</v>
      </c>
      <c r="E59" s="75" t="s">
        <v>227</v>
      </c>
      <c r="F59" s="386" t="s">
        <v>251</v>
      </c>
      <c r="G59" s="384">
        <f>IF(F59="Y", 'read first'!$E$23, 0)</f>
        <v>2.5</v>
      </c>
      <c r="H59" s="383" t="s">
        <v>132</v>
      </c>
      <c r="I59" s="383"/>
    </row>
    <row r="60" spans="2:9" ht="38.1" customHeight="1" x14ac:dyDescent="0.25">
      <c r="B60" s="543"/>
      <c r="C60" s="19" t="s">
        <v>99</v>
      </c>
      <c r="D60" s="387" t="s">
        <v>133</v>
      </c>
      <c r="E60" s="75" t="s">
        <v>238</v>
      </c>
      <c r="F60" s="386" t="s">
        <v>251</v>
      </c>
      <c r="G60" s="384">
        <f>IF(F60="Y", 'read first'!$E$23, 0)</f>
        <v>2.5</v>
      </c>
      <c r="H60" s="383" t="s">
        <v>134</v>
      </c>
      <c r="I60" s="383"/>
    </row>
    <row r="61" spans="2:9" ht="30" x14ac:dyDescent="0.25">
      <c r="B61" s="382" t="s">
        <v>107</v>
      </c>
      <c r="C61" s="19" t="s">
        <v>108</v>
      </c>
      <c r="D61" s="387" t="s">
        <v>185</v>
      </c>
      <c r="E61" s="75" t="s">
        <v>239</v>
      </c>
      <c r="F61" s="386" t="s">
        <v>251</v>
      </c>
      <c r="G61" s="384">
        <f>IF(F61="Y", 'read first'!$E$23, 0)</f>
        <v>2.5</v>
      </c>
      <c r="H61" s="383" t="s">
        <v>135</v>
      </c>
      <c r="I61" s="383"/>
    </row>
    <row r="62" spans="2:9" ht="38.1" customHeight="1" x14ac:dyDescent="0.25">
      <c r="B62" s="382" t="s">
        <v>109</v>
      </c>
      <c r="C62" s="19" t="s">
        <v>110</v>
      </c>
      <c r="D62" s="387" t="s">
        <v>111</v>
      </c>
      <c r="E62" s="75" t="s">
        <v>227</v>
      </c>
      <c r="F62" s="386" t="s">
        <v>251</v>
      </c>
      <c r="G62" s="384">
        <f>IF(F62="Y", 'read first'!$E$23, 0)</f>
        <v>2.5</v>
      </c>
      <c r="H62" s="383" t="s">
        <v>136</v>
      </c>
      <c r="I62" s="383"/>
    </row>
    <row r="63" spans="2:9" x14ac:dyDescent="0.25">
      <c r="G63" s="384">
        <f>SUM(G55:G62)</f>
        <v>15.83</v>
      </c>
    </row>
    <row r="64" spans="2:9" x14ac:dyDescent="0.25">
      <c r="G64" s="41">
        <f>G63/'read first'!$E$24</f>
        <v>0.79149999999999998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382" t="s">
        <v>121</v>
      </c>
      <c r="C68" s="19" t="s">
        <v>170</v>
      </c>
      <c r="D68" s="387" t="s">
        <v>171</v>
      </c>
      <c r="E68" s="387" t="s">
        <v>226</v>
      </c>
      <c r="F68" s="386" t="str">
        <f>F11</f>
        <v>N</v>
      </c>
      <c r="G68" s="384">
        <f>IF(F68="Y", 'read first'!$G$23, 0)</f>
        <v>0</v>
      </c>
      <c r="H68" s="382" t="s">
        <v>427</v>
      </c>
      <c r="I68" s="382"/>
    </row>
    <row r="69" spans="1:13" s="4" customFormat="1" ht="67.5" customHeight="1" x14ac:dyDescent="0.25">
      <c r="A69" s="3"/>
      <c r="B69" s="382" t="s">
        <v>122</v>
      </c>
      <c r="C69" s="19" t="s">
        <v>123</v>
      </c>
      <c r="D69" s="387" t="s">
        <v>124</v>
      </c>
      <c r="E69" s="387" t="s">
        <v>240</v>
      </c>
      <c r="F69" s="386" t="s">
        <v>251</v>
      </c>
      <c r="G69" s="384">
        <f>IF(F69="Y", 'read first'!$G$23, 0)</f>
        <v>2</v>
      </c>
      <c r="H69" s="382" t="s">
        <v>143</v>
      </c>
      <c r="I69" s="382"/>
      <c r="J69" s="59"/>
      <c r="K69" s="59"/>
      <c r="L69" s="59"/>
      <c r="M69" s="59"/>
    </row>
    <row r="70" spans="1:13" s="4" customFormat="1" ht="74.25" customHeight="1" x14ac:dyDescent="0.25">
      <c r="A70" s="3"/>
      <c r="B70" s="382" t="s">
        <v>125</v>
      </c>
      <c r="C70" s="19" t="s">
        <v>144</v>
      </c>
      <c r="D70" s="387" t="s">
        <v>126</v>
      </c>
      <c r="E70" s="387" t="s">
        <v>241</v>
      </c>
      <c r="F70" s="386" t="s">
        <v>251</v>
      </c>
      <c r="G70" s="384">
        <f>IF(F70="Y", 'read first'!$G$23, 0)</f>
        <v>2</v>
      </c>
      <c r="H70" s="382" t="s">
        <v>142</v>
      </c>
      <c r="I70" s="382"/>
      <c r="J70" s="59"/>
      <c r="K70" s="59"/>
      <c r="L70" s="59"/>
      <c r="M70" s="59"/>
    </row>
    <row r="71" spans="1:13" s="4" customFormat="1" ht="64.5" customHeight="1" x14ac:dyDescent="0.25">
      <c r="A71" s="3"/>
      <c r="B71" s="382" t="s">
        <v>127</v>
      </c>
      <c r="C71" s="19" t="s">
        <v>128</v>
      </c>
      <c r="D71" s="387" t="s">
        <v>129</v>
      </c>
      <c r="E71" s="387" t="s">
        <v>242</v>
      </c>
      <c r="F71" s="386" t="s">
        <v>250</v>
      </c>
      <c r="G71" s="384">
        <f>IF(F71="Y", 'read first'!$G$23, 0)</f>
        <v>0</v>
      </c>
      <c r="H71" s="382" t="s">
        <v>169</v>
      </c>
      <c r="I71" s="382"/>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384">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382" t="s">
        <v>187</v>
      </c>
      <c r="B79" s="382" t="s">
        <v>114</v>
      </c>
      <c r="C79" s="36" t="s">
        <v>145</v>
      </c>
      <c r="D79" s="387" t="s">
        <v>164</v>
      </c>
      <c r="E79" s="387" t="s">
        <v>244</v>
      </c>
      <c r="F79" s="386" t="s">
        <v>205</v>
      </c>
      <c r="G79" s="44">
        <f>IF(F79="Y", 'read first'!$F$23, 0)</f>
        <v>0</v>
      </c>
      <c r="H79" s="45" t="s">
        <v>146</v>
      </c>
    </row>
    <row r="80" spans="1:13" ht="45" x14ac:dyDescent="0.25">
      <c r="A80" s="379" t="s">
        <v>188</v>
      </c>
      <c r="B80" s="379" t="s">
        <v>115</v>
      </c>
      <c r="C80" s="36" t="s">
        <v>145</v>
      </c>
      <c r="D80" s="385" t="s">
        <v>116</v>
      </c>
      <c r="E80" s="385" t="s">
        <v>245</v>
      </c>
      <c r="F80" s="386" t="s">
        <v>205</v>
      </c>
      <c r="G80" s="44">
        <f>IF(F80="Y", 'read first'!$F$23, 0)</f>
        <v>0</v>
      </c>
      <c r="H80" s="47" t="s">
        <v>147</v>
      </c>
    </row>
    <row r="81" spans="1:8" x14ac:dyDescent="0.25">
      <c r="A81" s="555" t="s">
        <v>189</v>
      </c>
      <c r="B81" s="587" t="s">
        <v>117</v>
      </c>
      <c r="C81" s="48" t="s">
        <v>118</v>
      </c>
      <c r="D81" s="387" t="s">
        <v>51</v>
      </c>
      <c r="E81" s="387" t="s">
        <v>246</v>
      </c>
      <c r="F81" s="386" t="str">
        <f>F29</f>
        <v>Y</v>
      </c>
      <c r="G81" s="44">
        <f>IF(F81="Y", 1, 0)</f>
        <v>1</v>
      </c>
      <c r="H81" s="551" t="s">
        <v>52</v>
      </c>
    </row>
    <row r="82" spans="1:8" x14ac:dyDescent="0.25">
      <c r="A82" s="586"/>
      <c r="B82" s="588"/>
      <c r="C82" s="48" t="s">
        <v>119</v>
      </c>
      <c r="D82" s="582" t="s">
        <v>53</v>
      </c>
      <c r="E82" s="590" t="s">
        <v>247</v>
      </c>
      <c r="F82" s="590" t="str">
        <f>F30</f>
        <v>N</v>
      </c>
      <c r="G82" s="593">
        <f t="shared" ref="G82:G83" si="0">IF(F82="Y", 1, 0)</f>
        <v>0</v>
      </c>
      <c r="H82" s="586"/>
    </row>
    <row r="83" spans="1:8" x14ac:dyDescent="0.25">
      <c r="A83" s="586"/>
      <c r="B83" s="589"/>
      <c r="C83" s="48" t="s">
        <v>130</v>
      </c>
      <c r="D83" s="552"/>
      <c r="E83" s="591"/>
      <c r="F83" s="592"/>
      <c r="G83" s="594">
        <f t="shared" si="0"/>
        <v>0</v>
      </c>
      <c r="H83" s="552"/>
    </row>
    <row r="84" spans="1:8" ht="58.5" customHeight="1" x14ac:dyDescent="0.25">
      <c r="A84" s="552"/>
      <c r="B84" s="382" t="s">
        <v>138</v>
      </c>
      <c r="C84" s="19" t="s">
        <v>148</v>
      </c>
      <c r="D84" s="387" t="s">
        <v>149</v>
      </c>
      <c r="E84" s="387" t="s">
        <v>248</v>
      </c>
      <c r="F84" s="386" t="s">
        <v>205</v>
      </c>
      <c r="G84" s="44">
        <f>IF(F84="Y", 'read first'!$F$23, 0)</f>
        <v>0</v>
      </c>
      <c r="H84" s="383" t="s">
        <v>150</v>
      </c>
    </row>
    <row r="85" spans="1:8" ht="60" x14ac:dyDescent="0.25">
      <c r="A85" s="379" t="s">
        <v>190</v>
      </c>
      <c r="B85" s="49" t="s">
        <v>151</v>
      </c>
      <c r="C85" s="378" t="s">
        <v>152</v>
      </c>
      <c r="D85" s="20" t="s">
        <v>162</v>
      </c>
      <c r="E85" s="20" t="s">
        <v>227</v>
      </c>
      <c r="F85" s="35" t="s">
        <v>205</v>
      </c>
      <c r="G85" s="44">
        <f>IF(F85="Y", 'read first'!$F$23, 0)</f>
        <v>0</v>
      </c>
      <c r="H85" s="20" t="s">
        <v>153</v>
      </c>
    </row>
    <row r="86" spans="1:8" ht="45" x14ac:dyDescent="0.25">
      <c r="A86" s="382" t="s">
        <v>191</v>
      </c>
      <c r="B86" s="382" t="s">
        <v>154</v>
      </c>
      <c r="C86" s="382" t="s">
        <v>155</v>
      </c>
      <c r="D86" s="20" t="s">
        <v>163</v>
      </c>
      <c r="E86" s="20" t="s">
        <v>227</v>
      </c>
      <c r="F86" s="35" t="s">
        <v>205</v>
      </c>
      <c r="G86" s="44">
        <f>IF(F86="Y", 'read first'!$F$23, 0)</f>
        <v>0</v>
      </c>
      <c r="H86" s="20" t="s">
        <v>156</v>
      </c>
    </row>
    <row r="87" spans="1:8" ht="47.25" customHeight="1" x14ac:dyDescent="0.25">
      <c r="A87" s="587" t="s">
        <v>192</v>
      </c>
      <c r="B87" s="554" t="s">
        <v>22</v>
      </c>
      <c r="C87" s="19" t="s">
        <v>23</v>
      </c>
      <c r="D87" s="387" t="s">
        <v>24</v>
      </c>
      <c r="E87" s="387" t="s">
        <v>226</v>
      </c>
      <c r="F87" s="386" t="str">
        <f>F11</f>
        <v>N</v>
      </c>
      <c r="G87" s="384">
        <f>IF(F87="Y", 'read first'!$F$23, 0)</f>
        <v>0</v>
      </c>
      <c r="H87" s="378" t="s">
        <v>25</v>
      </c>
    </row>
    <row r="88" spans="1:8" ht="67.5" customHeight="1" x14ac:dyDescent="0.25">
      <c r="A88" s="595"/>
      <c r="B88" s="554"/>
      <c r="C88" s="378" t="s">
        <v>26</v>
      </c>
      <c r="D88" s="20" t="s">
        <v>27</v>
      </c>
      <c r="E88" s="20" t="s">
        <v>227</v>
      </c>
      <c r="F88" s="35" t="s">
        <v>205</v>
      </c>
      <c r="G88" s="44">
        <f>IF(F88="Y", 'read first'!$F$23, 0)</f>
        <v>0</v>
      </c>
      <c r="H88" s="20" t="s">
        <v>157</v>
      </c>
    </row>
    <row r="89" spans="1:8" ht="38.25" customHeight="1" x14ac:dyDescent="0.25">
      <c r="A89" s="555" t="s">
        <v>193</v>
      </c>
      <c r="B89" s="555" t="s">
        <v>65</v>
      </c>
      <c r="C89" s="19" t="s">
        <v>66</v>
      </c>
      <c r="D89" s="387" t="s">
        <v>67</v>
      </c>
      <c r="E89" s="387" t="s">
        <v>235</v>
      </c>
      <c r="F89" s="386" t="str">
        <f>F42</f>
        <v>Y</v>
      </c>
      <c r="G89" s="44">
        <f>IF(F89="Y", 'read first'!$F$23, 0)</f>
        <v>2</v>
      </c>
      <c r="H89" s="378" t="s">
        <v>68</v>
      </c>
    </row>
    <row r="90" spans="1:8" ht="30" x14ac:dyDescent="0.25">
      <c r="A90" s="586"/>
      <c r="B90" s="549"/>
      <c r="C90" s="19" t="s">
        <v>69</v>
      </c>
      <c r="D90" s="385" t="s">
        <v>70</v>
      </c>
      <c r="E90" s="74" t="s">
        <v>227</v>
      </c>
      <c r="F90" s="386" t="str">
        <f>F43</f>
        <v>N</v>
      </c>
      <c r="G90" s="44">
        <f>IF(F90="Y", 'read first'!$F$23, 0)</f>
        <v>0</v>
      </c>
      <c r="H90" s="378" t="s">
        <v>71</v>
      </c>
    </row>
    <row r="91" spans="1:8" ht="36.75" customHeight="1" x14ac:dyDescent="0.25">
      <c r="A91" s="586"/>
      <c r="B91" s="550"/>
      <c r="C91" s="19" t="s">
        <v>72</v>
      </c>
      <c r="D91" s="387" t="s">
        <v>73</v>
      </c>
      <c r="E91" s="387" t="s">
        <v>227</v>
      </c>
      <c r="F91" s="386" t="str">
        <f>F60</f>
        <v>Y</v>
      </c>
      <c r="G91" s="44">
        <f>IF(F91="Y", 'read first'!$F$23, 0)</f>
        <v>2</v>
      </c>
      <c r="H91" s="378" t="s">
        <v>74</v>
      </c>
    </row>
    <row r="92" spans="1:8" ht="28.5" customHeight="1" x14ac:dyDescent="0.25">
      <c r="A92" s="596" t="s">
        <v>194</v>
      </c>
      <c r="B92" s="551" t="s">
        <v>6</v>
      </c>
      <c r="C92" s="553" t="s">
        <v>7</v>
      </c>
      <c r="D92" s="387" t="s">
        <v>173</v>
      </c>
      <c r="E92" s="387" t="s">
        <v>220</v>
      </c>
      <c r="F92" s="386" t="str">
        <f>F5</f>
        <v>N</v>
      </c>
      <c r="G92" s="44">
        <f>IF(F92="Y", 'read first'!$F$23, 0)</f>
        <v>0</v>
      </c>
      <c r="H92" s="378" t="s">
        <v>8</v>
      </c>
    </row>
    <row r="93" spans="1:8" ht="30" x14ac:dyDescent="0.25">
      <c r="A93" s="597"/>
      <c r="B93" s="552"/>
      <c r="C93" s="548"/>
      <c r="D93" s="387" t="s">
        <v>179</v>
      </c>
      <c r="E93" s="387" t="s">
        <v>221</v>
      </c>
      <c r="F93" s="386" t="str">
        <f>F6</f>
        <v>N</v>
      </c>
      <c r="G93" s="44">
        <f>IF(F93="Y", 'read first'!$F$23, 0)</f>
        <v>0</v>
      </c>
      <c r="H93" s="378" t="s">
        <v>9</v>
      </c>
    </row>
    <row r="94" spans="1:8" ht="30" x14ac:dyDescent="0.25">
      <c r="A94" s="597"/>
      <c r="B94" s="378" t="s">
        <v>10</v>
      </c>
      <c r="C94" s="19" t="s">
        <v>11</v>
      </c>
      <c r="D94" s="387" t="s">
        <v>12</v>
      </c>
      <c r="E94" s="387" t="s">
        <v>222</v>
      </c>
      <c r="F94" s="386" t="str">
        <f>F7</f>
        <v>Y</v>
      </c>
      <c r="G94" s="44">
        <f>IF(F94="Y", 'read first'!$F$23, 0)</f>
        <v>2</v>
      </c>
      <c r="H94" s="378" t="s">
        <v>13</v>
      </c>
    </row>
    <row r="95" spans="1:8" ht="45" x14ac:dyDescent="0.25">
      <c r="A95" s="597"/>
      <c r="B95" s="378" t="s">
        <v>19</v>
      </c>
      <c r="C95" s="19" t="s">
        <v>20</v>
      </c>
      <c r="D95" s="387" t="s">
        <v>415</v>
      </c>
      <c r="E95" s="387" t="s">
        <v>225</v>
      </c>
      <c r="F95" s="386" t="str">
        <f>F10</f>
        <v>Y</v>
      </c>
      <c r="G95" s="44">
        <f>IF(F95="Y", 'read first'!$F$23, 0)</f>
        <v>2</v>
      </c>
      <c r="H95" s="378" t="s">
        <v>21</v>
      </c>
    </row>
    <row r="96" spans="1:8" ht="30" x14ac:dyDescent="0.25">
      <c r="A96" s="597"/>
      <c r="B96" s="554" t="s">
        <v>22</v>
      </c>
      <c r="C96" s="19" t="s">
        <v>23</v>
      </c>
      <c r="D96" s="387" t="s">
        <v>24</v>
      </c>
      <c r="E96" s="387" t="s">
        <v>226</v>
      </c>
      <c r="F96" s="386" t="str">
        <f>F11</f>
        <v>N</v>
      </c>
      <c r="G96" s="44">
        <f>IF(F96="Y", 'read first'!$F$23, 0)</f>
        <v>0</v>
      </c>
      <c r="H96" s="378" t="s">
        <v>25</v>
      </c>
    </row>
    <row r="97" spans="1:8" ht="34.5" customHeight="1" x14ac:dyDescent="0.25">
      <c r="A97" s="598"/>
      <c r="B97" s="554"/>
      <c r="C97" s="378" t="s">
        <v>26</v>
      </c>
      <c r="D97" s="20" t="s">
        <v>27</v>
      </c>
      <c r="E97" s="20" t="s">
        <v>227</v>
      </c>
      <c r="F97" s="35" t="s">
        <v>205</v>
      </c>
      <c r="G97" s="44">
        <f>IF(F97="Y", 'read first'!$F$23, 0)</f>
        <v>0</v>
      </c>
      <c r="H97" s="20" t="s">
        <v>174</v>
      </c>
    </row>
    <row r="98" spans="1:8" ht="33.75" customHeight="1" x14ac:dyDescent="0.25">
      <c r="A98" s="378" t="s">
        <v>195</v>
      </c>
      <c r="B98" s="378" t="s">
        <v>158</v>
      </c>
      <c r="C98" s="378" t="s">
        <v>159</v>
      </c>
      <c r="D98" s="387" t="s">
        <v>160</v>
      </c>
      <c r="E98" s="75" t="s">
        <v>227</v>
      </c>
      <c r="F98" s="386" t="s">
        <v>205</v>
      </c>
      <c r="G98" s="44">
        <f>IF(F98="Y", 'read first'!$F$23, 0)</f>
        <v>0</v>
      </c>
      <c r="H98" s="383" t="s">
        <v>161</v>
      </c>
    </row>
    <row r="99" spans="1:8" x14ac:dyDescent="0.25">
      <c r="G99" s="44">
        <f>SUM(G79:G98)</f>
        <v>9</v>
      </c>
    </row>
    <row r="100" spans="1:8" x14ac:dyDescent="0.25">
      <c r="G100" s="22" t="s">
        <v>227</v>
      </c>
    </row>
  </sheetData>
  <mergeCells count="58">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466DD9D4-ED95-46F4-BFB0-600DDA1AD0C6}">
      <formula1>"-,H, M, L, NEG"</formula1>
    </dataValidation>
    <dataValidation type="list" allowBlank="1" showInputMessage="1" showErrorMessage="1" sqref="F5:F13 F25:F26 F42:F49 F79:F81 F84:F95 F29:F30 F32:F36 F19:F22 F55:F56 F59:F62 F68:F73 F97:F98" xr:uid="{C127FCE2-C9C1-4182-ABA1-17A2B3BD6448}">
      <formula1>"-,Y,N"</formula1>
    </dataValidation>
    <dataValidation type="list" allowBlank="1" showInputMessage="1" showErrorMessage="1" sqref="H23" xr:uid="{8B398304-6F11-4346-9603-B7D349871ED9}">
      <formula1>"[Choose from list], Regional Boulevard, Community Boulevard, Regional Street, Community Street, Industrial Street, Regional Trail, Greenway"</formula1>
    </dataValidation>
  </dataValidations>
  <hyperlinks>
    <hyperlink ref="C5:C6" r:id="rId1" display="Equity Focus Area map layer" xr:uid="{6AE2F335-7B4C-4751-98C8-5EF6C06480C9}"/>
    <hyperlink ref="C7" r:id="rId2" display="Economic Value Atlas walkability and Community Service accessibility score" xr:uid="{79F597FB-684C-4DE0-82F8-F26E6EE934C3}"/>
    <hyperlink ref="C8" r:id="rId3" display="Regional Barometer: Life expectancy at birth layer" xr:uid="{132763B5-B1AF-4B51-9314-F8033F8F3B6D}"/>
    <hyperlink ref="C10" r:id="rId4" display="Economic Value Atlas: Job access layers (for both low and middle/high wage jobs)" xr:uid="{75F14FD4-C5D8-46EA-A2C6-4882E254EEF0}"/>
    <hyperlink ref="C11" r:id="rId5" display="·         Regional Investment Measure project list" xr:uid="{8B27B0F8-6A03-4BF0-A72A-5173426241CA}"/>
    <hyperlink ref="C19" r:id="rId6" display="HCC network map" xr:uid="{B4A43851-9D32-4137-9A78-3285B05FE468}"/>
    <hyperlink ref="C23" r:id="rId7" display="Regional Trails and Greenways network" xr:uid="{31979B21-32C2-436E-A5B9-73A0AB396E46}"/>
    <hyperlink ref="C29" r:id="rId8" display="·         Regional Bike Network Map" xr:uid="{C2B2D90D-3660-4133-8BD4-8A5B972F3C81}"/>
    <hyperlink ref="C26" r:id="rId9" display="·         Livable Streets design guide" xr:uid="{4482421B-6A3D-4512-9107-F91BA3F6F576}"/>
    <hyperlink ref="C32" r:id="rId10" display="·         Economic Value Atlas Mobility map layer" xr:uid="{AA1C2C25-05D2-4D5F-AC7B-91D0E98168A3}"/>
    <hyperlink ref="C36" r:id="rId11" display="Safe Routes to School Regional Framework school map" xr:uid="{B7BA686C-DA7A-4440-A721-8A0E0828C86E}"/>
    <hyperlink ref="C45" r:id="rId12" xr:uid="{81FE7BE8-B1AB-4A38-9753-6721388A14A1}"/>
    <hyperlink ref="C47" r:id="rId13" xr:uid="{015E17F0-4ACA-48F0-BE0F-4F43907471EA}"/>
    <hyperlink ref="C48" r:id="rId14" xr:uid="{D68C4AC9-F016-4AC5-ABC1-B581E32D5D2C}"/>
    <hyperlink ref="C49" r:id="rId15" xr:uid="{5C8DA20B-728B-40C7-AD92-018F7A7DB0D4}"/>
    <hyperlink ref="C55" r:id="rId16" xr:uid="{594DADF8-AF44-4E78-A4E5-3F36B1B8834A}"/>
    <hyperlink ref="C58" r:id="rId17" xr:uid="{27BB2874-F85E-4851-AC4C-B68EF879178F}"/>
    <hyperlink ref="C56" r:id="rId18" display="Congestion Management Process network" xr:uid="{10A03F8C-0905-433A-8E26-8CAE43AB4F5E}"/>
    <hyperlink ref="C60" r:id="rId19" display="Congestion Management Process network map" xr:uid="{B8402AF0-5AC2-4EED-BB63-F1290F11B966}"/>
    <hyperlink ref="C62" r:id="rId20" xr:uid="{8B8EFA07-F9A3-4DDA-B7ED-BA92E8D37320}"/>
    <hyperlink ref="C61" r:id="rId21" xr:uid="{AB057498-0333-45EF-910B-418AB3742992}"/>
    <hyperlink ref="C44" r:id="rId22" xr:uid="{BEC48CDA-E868-42D7-8D1F-E24FA926B5B5}"/>
    <hyperlink ref="C42" r:id="rId23" location="/" display="TriMet Prioritzed Access to Transit map" xr:uid="{5CB05934-C8BB-4F0C-91D4-D071F72CB5FC}"/>
    <hyperlink ref="C43" r:id="rId24" xr:uid="{10DEE782-86A1-4AA3-986C-211539E02FAB}"/>
    <hyperlink ref="C9" r:id="rId25" display="Regional Barometer: Diesel particulate matter concentration layer" xr:uid="{AB81E6FB-47BC-45BA-8CDE-D509D5FD13B4}"/>
    <hyperlink ref="C21" r:id="rId26" display="https://tooledesign.maps.arcgis.com/apps/MapSeries/index.html?appid=69225c1c028c440bbcef6ca40365f854" xr:uid="{0580A05C-63BA-44A5-AB84-A563F5EC10BE}"/>
    <hyperlink ref="C13" r:id="rId27" xr:uid="{C796913E-53DA-4570-BDA8-59E44003AFA4}"/>
    <hyperlink ref="C30" r:id="rId28" xr:uid="{DE5884A4-7F42-46BE-9D0A-2FAA4DBBAA4A}"/>
    <hyperlink ref="C31" r:id="rId29" xr:uid="{54FD06F0-49AF-4AC4-9955-10B9A504D307}"/>
    <hyperlink ref="C57" r:id="rId30" display="·         Livable Streets design guide" xr:uid="{4BA4EB72-47F5-4F9F-B38D-502B19D7B7E6}"/>
    <hyperlink ref="C59" r:id="rId31" xr:uid="{CFB7885D-14C1-45C0-97E4-8B526345B1C5}"/>
    <hyperlink ref="C72" r:id="rId32" xr:uid="{8779EE1D-B40A-47CD-B623-2F7A047FD538}"/>
    <hyperlink ref="C73" r:id="rId33" display="FHWA: Intermodal connector list" xr:uid="{864CC379-D802-484C-9BFD-0F50C06FC276}"/>
    <hyperlink ref="C71" r:id="rId34" xr:uid="{F96DFB07-0D3D-4D51-BF74-049645DE98F6}"/>
    <hyperlink ref="C70" r:id="rId35" xr:uid="{8FB107C1-9E5B-494F-9242-C68952220430}"/>
    <hyperlink ref="C69" r:id="rId36" xr:uid="{42FB9475-0504-439C-A708-04A26DD32CF3}"/>
    <hyperlink ref="C81" r:id="rId37" display="·         Regional Bike Network Map" xr:uid="{08AA9424-4242-4B13-B901-8E61DD12664D}"/>
    <hyperlink ref="C82" r:id="rId38" xr:uid="{9AD9A40E-E378-4D71-88B9-691B4CA0C41B}"/>
    <hyperlink ref="C83" r:id="rId39" xr:uid="{49B9B23E-C53C-4DC7-AFAF-DBF3AD22086E}"/>
    <hyperlink ref="C92:C93" r:id="rId40" display="Equity Focus Area map layer" xr:uid="{9494B4C5-CA6D-48F9-B002-8317F6F7BD35}"/>
    <hyperlink ref="C94" r:id="rId41" display="Economic Value Atlas walkability and Community Service accessibility score" xr:uid="{06617742-4E12-4378-8F51-B02911426CAD}"/>
    <hyperlink ref="C95" r:id="rId42" display="Economic Value Atlas: Job access layers (for both low and middle/high wage jobs)" xr:uid="{D75293E0-AF12-48BF-874B-7E87A50439A8}"/>
    <hyperlink ref="C96" r:id="rId43" display="·         Regional Investment Measure project list" xr:uid="{FB37B4BC-D0F9-4490-B748-CF46EF048CB4}"/>
    <hyperlink ref="C91" r:id="rId44" xr:uid="{FB6EB91C-8C10-4541-A958-E78089D9E589}"/>
    <hyperlink ref="C89" r:id="rId45" location="/" display="TriMet Prioritzed Access to Transit map" xr:uid="{AD565B97-068D-4BE0-97E4-9100E028A1E3}"/>
    <hyperlink ref="C90" r:id="rId46" xr:uid="{CC43488D-B07E-462C-89CE-B5BE1A19F4B9}"/>
    <hyperlink ref="C87" r:id="rId47" display="·         Regional Investment Measure project list" xr:uid="{95FF16B8-8073-4651-950D-5E6223DA6D00}"/>
    <hyperlink ref="C84" r:id="rId48" display="Bond trail acquisition prioritization tool " xr:uid="{C06FE33D-2C5F-4FF5-A124-283AD8875FD1}"/>
    <hyperlink ref="C68" r:id="rId49" display="On Regional Investment Measure project list " xr:uid="{FFAAC9BE-A52F-4E8A-9149-4EB7EE77E749}"/>
    <hyperlink ref="C20" r:id="rId50" xr:uid="{A9648B88-C8B6-4FB9-A2FA-1F7F0EDA9932}"/>
  </hyperlinks>
  <pageMargins left="0.7" right="0.7" top="0.75" bottom="0.75" header="0.3" footer="0.3"/>
  <pageSetup orientation="portrait" r:id="rId51"/>
  <legacyDrawing r:id="rId5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F23B4-7CB1-4D82-9F37-BE13A9A04E7B}">
  <dimension ref="A1:O153"/>
  <sheetViews>
    <sheetView topLeftCell="A121" workbookViewId="0">
      <selection activeCell="G105" sqref="G105"/>
    </sheetView>
  </sheetViews>
  <sheetFormatPr defaultColWidth="9" defaultRowHeight="12.75" x14ac:dyDescent="0.2"/>
  <cols>
    <col min="1" max="1" width="45.5" style="60" customWidth="1"/>
    <col min="2" max="5" width="4.625" style="89" customWidth="1"/>
    <col min="6" max="7" width="4.625" style="88" customWidth="1"/>
    <col min="8" max="13" width="4.625" style="89" customWidth="1"/>
    <col min="14" max="16384" width="9" style="60"/>
  </cols>
  <sheetData>
    <row r="1" spans="1:13" s="86" customFormat="1" ht="25.5" customHeight="1" thickBot="1" x14ac:dyDescent="0.3">
      <c r="A1" s="85" t="s">
        <v>479</v>
      </c>
      <c r="B1" s="601" t="s">
        <v>253</v>
      </c>
      <c r="C1" s="601"/>
      <c r="D1" s="602" t="s">
        <v>254</v>
      </c>
      <c r="E1" s="602"/>
      <c r="F1" s="640" t="s">
        <v>255</v>
      </c>
      <c r="G1" s="640"/>
      <c r="H1" s="632" t="s">
        <v>256</v>
      </c>
      <c r="I1" s="632"/>
      <c r="J1" s="605" t="s">
        <v>257</v>
      </c>
      <c r="K1" s="606"/>
      <c r="L1" s="599" t="s">
        <v>258</v>
      </c>
      <c r="M1" s="600"/>
    </row>
    <row r="2" spans="1:13" ht="13.5" thickBot="1" x14ac:dyDescent="0.25">
      <c r="A2" s="87" t="s">
        <v>259</v>
      </c>
    </row>
    <row r="3" spans="1:13" x14ac:dyDescent="0.2">
      <c r="A3" s="90" t="s">
        <v>260</v>
      </c>
      <c r="B3" s="141"/>
      <c r="C3" s="142"/>
      <c r="D3" s="143"/>
      <c r="E3" s="142"/>
      <c r="F3" s="92"/>
      <c r="G3" s="91"/>
      <c r="H3" s="191"/>
      <c r="I3" s="142"/>
      <c r="J3" s="164"/>
      <c r="K3" s="165"/>
    </row>
    <row r="4" spans="1:13" x14ac:dyDescent="0.2">
      <c r="A4" s="95" t="s">
        <v>261</v>
      </c>
      <c r="B4" s="144" t="s">
        <v>205</v>
      </c>
      <c r="C4" s="145">
        <f>IF(B4="Y", 2, 0)</f>
        <v>0</v>
      </c>
      <c r="D4" s="146" t="s">
        <v>205</v>
      </c>
      <c r="E4" s="145">
        <f t="shared" ref="E4:E5" si="0">IF(D4="Y", 2, 0)</f>
        <v>0</v>
      </c>
      <c r="F4" s="97" t="s">
        <v>205</v>
      </c>
      <c r="G4" s="96">
        <f t="shared" ref="G4:G7" si="1">IF(F4="Y", 1, 0)</f>
        <v>0</v>
      </c>
      <c r="H4" s="192" t="s">
        <v>205</v>
      </c>
      <c r="I4" s="145">
        <f t="shared" ref="I4:I5" si="2">IF(H4="Y", 1, 0)</f>
        <v>0</v>
      </c>
      <c r="J4" s="166" t="s">
        <v>205</v>
      </c>
      <c r="K4" s="167">
        <f>IF(J4="Y", -1, 0)</f>
        <v>0</v>
      </c>
    </row>
    <row r="5" spans="1:13" x14ac:dyDescent="0.2">
      <c r="A5" s="95" t="s">
        <v>262</v>
      </c>
      <c r="B5" s="144" t="s">
        <v>205</v>
      </c>
      <c r="C5" s="145">
        <f>IF(B5="Y", 1, 0)</f>
        <v>0</v>
      </c>
      <c r="D5" s="146" t="s">
        <v>205</v>
      </c>
      <c r="E5" s="145">
        <f t="shared" si="0"/>
        <v>0</v>
      </c>
      <c r="F5" s="97" t="s">
        <v>205</v>
      </c>
      <c r="G5" s="96">
        <f t="shared" si="1"/>
        <v>0</v>
      </c>
      <c r="H5" s="192" t="s">
        <v>205</v>
      </c>
      <c r="I5" s="145">
        <f t="shared" si="2"/>
        <v>0</v>
      </c>
      <c r="J5" s="166" t="s">
        <v>205</v>
      </c>
      <c r="K5" s="167">
        <f>IF(J5="Y", -1, 0)</f>
        <v>0</v>
      </c>
    </row>
    <row r="6" spans="1:13" x14ac:dyDescent="0.2">
      <c r="A6" s="100" t="s">
        <v>403</v>
      </c>
      <c r="B6" s="144"/>
      <c r="C6" s="145"/>
      <c r="D6" s="146"/>
      <c r="E6" s="145"/>
      <c r="F6" s="97"/>
      <c r="G6" s="96"/>
      <c r="H6" s="192"/>
      <c r="I6" s="145"/>
      <c r="J6" s="166"/>
      <c r="K6" s="167"/>
    </row>
    <row r="7" spans="1:13" x14ac:dyDescent="0.2">
      <c r="A7" s="101" t="s">
        <v>263</v>
      </c>
      <c r="B7" s="144" t="s">
        <v>205</v>
      </c>
      <c r="C7" s="145">
        <f>IF(B7="Y", -1, 0)</f>
        <v>0</v>
      </c>
      <c r="D7" s="146" t="s">
        <v>205</v>
      </c>
      <c r="E7" s="145">
        <f>IF(D7="Y", -1, 0)</f>
        <v>0</v>
      </c>
      <c r="F7" s="97" t="s">
        <v>251</v>
      </c>
      <c r="G7" s="96">
        <f t="shared" si="1"/>
        <v>1</v>
      </c>
      <c r="H7" s="192" t="s">
        <v>205</v>
      </c>
      <c r="I7" s="145">
        <f t="shared" ref="I7" si="3">IF(H7="Y", 2, 0)</f>
        <v>0</v>
      </c>
      <c r="J7" s="166" t="s">
        <v>205</v>
      </c>
      <c r="K7" s="167">
        <f>IF(J7="Y", 2, 0)</f>
        <v>0</v>
      </c>
    </row>
    <row r="8" spans="1:13" x14ac:dyDescent="0.2">
      <c r="A8" s="101" t="s">
        <v>264</v>
      </c>
      <c r="B8" s="144" t="s">
        <v>205</v>
      </c>
      <c r="C8" s="145">
        <f t="shared" ref="C8:K9" si="4">IF(B8="Y", 1, 0)</f>
        <v>0</v>
      </c>
      <c r="D8" s="146" t="s">
        <v>205</v>
      </c>
      <c r="E8" s="145">
        <f t="shared" si="4"/>
        <v>0</v>
      </c>
      <c r="F8" s="97" t="s">
        <v>205</v>
      </c>
      <c r="G8" s="96">
        <f t="shared" si="4"/>
        <v>0</v>
      </c>
      <c r="H8" s="192" t="s">
        <v>205</v>
      </c>
      <c r="I8" s="145">
        <f t="shared" si="4"/>
        <v>0</v>
      </c>
      <c r="J8" s="166" t="s">
        <v>205</v>
      </c>
      <c r="K8" s="167">
        <f t="shared" si="4"/>
        <v>0</v>
      </c>
    </row>
    <row r="9" spans="1:13" x14ac:dyDescent="0.2">
      <c r="A9" s="101" t="s">
        <v>265</v>
      </c>
      <c r="B9" s="144" t="s">
        <v>205</v>
      </c>
      <c r="C9" s="145">
        <f t="shared" ref="C9" si="5">IF(B9="Y", 2, 0)</f>
        <v>0</v>
      </c>
      <c r="D9" s="146" t="s">
        <v>205</v>
      </c>
      <c r="E9" s="145">
        <f t="shared" ref="E9" si="6">IF(D9="Y", 2, 0)</f>
        <v>0</v>
      </c>
      <c r="F9" s="97" t="s">
        <v>205</v>
      </c>
      <c r="G9" s="96">
        <f t="shared" si="4"/>
        <v>0</v>
      </c>
      <c r="H9" s="192" t="s">
        <v>205</v>
      </c>
      <c r="I9" s="145">
        <f t="shared" si="4"/>
        <v>0</v>
      </c>
      <c r="J9" s="166" t="s">
        <v>205</v>
      </c>
      <c r="K9" s="167">
        <f t="shared" si="4"/>
        <v>0</v>
      </c>
    </row>
    <row r="10" spans="1:13" x14ac:dyDescent="0.2">
      <c r="A10" s="102" t="s">
        <v>266</v>
      </c>
      <c r="B10" s="144" t="s">
        <v>205</v>
      </c>
      <c r="C10" s="145">
        <f>IF(B10="Y", 1, 0)</f>
        <v>0</v>
      </c>
      <c r="D10" s="146" t="s">
        <v>205</v>
      </c>
      <c r="E10" s="145">
        <f>IF(D10="Y", 1, 0)</f>
        <v>0</v>
      </c>
      <c r="F10" s="97" t="s">
        <v>251</v>
      </c>
      <c r="G10" s="96">
        <f>IF(F10="Y", 1, 0)</f>
        <v>1</v>
      </c>
      <c r="H10" s="192" t="s">
        <v>205</v>
      </c>
      <c r="I10" s="145">
        <f>IF(H10="Y", 1, 0)</f>
        <v>0</v>
      </c>
      <c r="J10" s="166" t="s">
        <v>205</v>
      </c>
      <c r="K10" s="167">
        <f>IF(J10="Y", 1, 0)</f>
        <v>0</v>
      </c>
    </row>
    <row r="11" spans="1:13" x14ac:dyDescent="0.2">
      <c r="A11" s="100" t="s">
        <v>404</v>
      </c>
      <c r="B11" s="144"/>
      <c r="C11" s="145"/>
      <c r="D11" s="146"/>
      <c r="E11" s="145"/>
      <c r="F11" s="97"/>
      <c r="G11" s="96"/>
      <c r="H11" s="192"/>
      <c r="I11" s="145"/>
      <c r="J11" s="166"/>
      <c r="K11" s="167"/>
    </row>
    <row r="12" spans="1:13" x14ac:dyDescent="0.2">
      <c r="A12" s="101" t="s">
        <v>267</v>
      </c>
      <c r="B12" s="144" t="s">
        <v>205</v>
      </c>
      <c r="C12" s="145">
        <f>IF(B12="Y", -1, 0)</f>
        <v>0</v>
      </c>
      <c r="D12" s="146" t="s">
        <v>205</v>
      </c>
      <c r="E12" s="145">
        <f>IF(D12="Y", -1, 0)</f>
        <v>0</v>
      </c>
      <c r="F12" s="97" t="s">
        <v>205</v>
      </c>
      <c r="G12" s="96">
        <f>IF(F12="Y", -1, 0)</f>
        <v>0</v>
      </c>
      <c r="H12" s="192" t="s">
        <v>205</v>
      </c>
      <c r="I12" s="145">
        <f>IF(H12="Y", -1, 0)</f>
        <v>0</v>
      </c>
      <c r="J12" s="166" t="s">
        <v>205</v>
      </c>
      <c r="K12" s="167">
        <f>IF(J12="Y", 1, 0)</f>
        <v>0</v>
      </c>
    </row>
    <row r="13" spans="1:13" ht="13.5" thickBot="1" x14ac:dyDescent="0.25">
      <c r="A13" s="103" t="s">
        <v>268</v>
      </c>
      <c r="B13" s="147" t="s">
        <v>205</v>
      </c>
      <c r="C13" s="148">
        <f t="shared" ref="C13" si="7">IF(B13="Y", 2, 0)</f>
        <v>0</v>
      </c>
      <c r="D13" s="149" t="s">
        <v>205</v>
      </c>
      <c r="E13" s="148">
        <f t="shared" ref="E13" si="8">IF(D13="Y", 2, 0)</f>
        <v>0</v>
      </c>
      <c r="F13" s="105" t="s">
        <v>205</v>
      </c>
      <c r="G13" s="104">
        <f t="shared" ref="G13" si="9">IF(F13="Y", 2, 0)</f>
        <v>0</v>
      </c>
      <c r="H13" s="193" t="s">
        <v>205</v>
      </c>
      <c r="I13" s="148">
        <f t="shared" ref="I13" si="10">IF(H13="Y", 2, 0)</f>
        <v>0</v>
      </c>
      <c r="J13" s="168" t="s">
        <v>205</v>
      </c>
      <c r="K13" s="169">
        <f t="shared" ref="K13" si="11">IF(J13="Y", 2, 0)</f>
        <v>0</v>
      </c>
    </row>
    <row r="14" spans="1:13" ht="13.5" thickBot="1" x14ac:dyDescent="0.25">
      <c r="A14" s="87" t="s">
        <v>269</v>
      </c>
      <c r="F14" s="89"/>
      <c r="G14" s="89"/>
    </row>
    <row r="15" spans="1:13" x14ac:dyDescent="0.2">
      <c r="A15" s="90" t="s">
        <v>270</v>
      </c>
      <c r="B15" s="141" t="s">
        <v>205</v>
      </c>
      <c r="C15" s="142">
        <f>IF(B15="Y", -1, 0)</f>
        <v>0</v>
      </c>
      <c r="D15" s="143" t="s">
        <v>205</v>
      </c>
      <c r="E15" s="142">
        <f>IF(D15="Y", -1, 0)</f>
        <v>0</v>
      </c>
      <c r="F15" s="92" t="s">
        <v>205</v>
      </c>
      <c r="G15" s="91">
        <f>IF(F15="Y", -1, 0)</f>
        <v>0</v>
      </c>
      <c r="H15" s="191" t="s">
        <v>205</v>
      </c>
      <c r="I15" s="142">
        <f>IF(H15="Y", -1, 0)</f>
        <v>0</v>
      </c>
      <c r="J15" s="164" t="s">
        <v>205</v>
      </c>
      <c r="K15" s="165">
        <f>IF(J15="Y", -1, 0)</f>
        <v>0</v>
      </c>
    </row>
    <row r="16" spans="1:13" x14ac:dyDescent="0.2">
      <c r="A16" s="100" t="s">
        <v>271</v>
      </c>
      <c r="B16" s="144" t="s">
        <v>205</v>
      </c>
      <c r="C16" s="145">
        <f>IF(B16="Y", 2, 0)</f>
        <v>0</v>
      </c>
      <c r="D16" s="146" t="s">
        <v>205</v>
      </c>
      <c r="E16" s="145">
        <f>IF(D16="Y", 2, 0)</f>
        <v>0</v>
      </c>
      <c r="F16" s="97" t="s">
        <v>205</v>
      </c>
      <c r="G16" s="96">
        <f>IF(F16="Y", 2, 0)</f>
        <v>0</v>
      </c>
      <c r="H16" s="192" t="s">
        <v>205</v>
      </c>
      <c r="I16" s="145">
        <f>IF(H16="Y", 2, 0)</f>
        <v>0</v>
      </c>
      <c r="J16" s="166" t="s">
        <v>205</v>
      </c>
      <c r="K16" s="167">
        <f>IF(J16="Y", 2, 0)</f>
        <v>0</v>
      </c>
    </row>
    <row r="17" spans="1:11" x14ac:dyDescent="0.2">
      <c r="A17" s="100" t="s">
        <v>272</v>
      </c>
      <c r="B17" s="144" t="s">
        <v>205</v>
      </c>
      <c r="C17" s="145">
        <f>IF(B17="Y", 2, 0)</f>
        <v>0</v>
      </c>
      <c r="D17" s="146" t="s">
        <v>205</v>
      </c>
      <c r="E17" s="145">
        <f>IF(D17="Y", 2, 0)</f>
        <v>0</v>
      </c>
      <c r="F17" s="97" t="s">
        <v>205</v>
      </c>
      <c r="G17" s="96">
        <f t="shared" ref="G17" si="12">IF(F17="Y", 1, 0)</f>
        <v>0</v>
      </c>
      <c r="H17" s="192" t="s">
        <v>205</v>
      </c>
      <c r="I17" s="145">
        <f t="shared" ref="I17" si="13">IF(H17="Y", 1, 0)</f>
        <v>0</v>
      </c>
      <c r="J17" s="166" t="s">
        <v>205</v>
      </c>
      <c r="K17" s="167">
        <f>IF(J17="Y", -1, 0)</f>
        <v>0</v>
      </c>
    </row>
    <row r="18" spans="1:11" x14ac:dyDescent="0.2">
      <c r="A18" s="100" t="s">
        <v>273</v>
      </c>
      <c r="B18" s="144" t="s">
        <v>205</v>
      </c>
      <c r="C18" s="145">
        <f>IF(B18="Y", -1, 0)</f>
        <v>0</v>
      </c>
      <c r="D18" s="146" t="s">
        <v>205</v>
      </c>
      <c r="E18" s="145">
        <f>IF(D18="Y", -1, 0)</f>
        <v>0</v>
      </c>
      <c r="F18" s="97" t="s">
        <v>205</v>
      </c>
      <c r="G18" s="96">
        <f>IF(F18="Y", -1, 0)</f>
        <v>0</v>
      </c>
      <c r="H18" s="192" t="s">
        <v>205</v>
      </c>
      <c r="I18" s="145">
        <f>IF(H18="Y", -1, 0)</f>
        <v>0</v>
      </c>
      <c r="J18" s="166" t="s">
        <v>205</v>
      </c>
      <c r="K18" s="167">
        <f>IF(J18="Y", 2, 0)</f>
        <v>0</v>
      </c>
    </row>
    <row r="19" spans="1:11" x14ac:dyDescent="0.2">
      <c r="A19" s="100" t="s">
        <v>274</v>
      </c>
      <c r="B19" s="144" t="s">
        <v>205</v>
      </c>
      <c r="C19" s="145">
        <f>IF(B19="Y", 2, 0)</f>
        <v>0</v>
      </c>
      <c r="D19" s="146" t="s">
        <v>205</v>
      </c>
      <c r="E19" s="145">
        <f>IF(D19="Y", 2, 0)</f>
        <v>0</v>
      </c>
      <c r="F19" s="97" t="s">
        <v>205</v>
      </c>
      <c r="G19" s="96">
        <f>IF(F19="Y", 2, 0)</f>
        <v>0</v>
      </c>
      <c r="H19" s="192" t="s">
        <v>205</v>
      </c>
      <c r="I19" s="145">
        <f>IF(H19="Y", 2, 0)</f>
        <v>0</v>
      </c>
      <c r="J19" s="166" t="s">
        <v>205</v>
      </c>
      <c r="K19" s="167">
        <f>IF(J19="Y", 1, 0)</f>
        <v>0</v>
      </c>
    </row>
    <row r="20" spans="1:11" x14ac:dyDescent="0.2">
      <c r="A20" s="100" t="s">
        <v>275</v>
      </c>
      <c r="B20" s="144" t="s">
        <v>205</v>
      </c>
      <c r="C20" s="145">
        <f>IF(B20="Y", 2, 0)</f>
        <v>0</v>
      </c>
      <c r="D20" s="146" t="s">
        <v>205</v>
      </c>
      <c r="E20" s="145">
        <f>IF(D20="Y", 2, 0)</f>
        <v>0</v>
      </c>
      <c r="F20" s="97" t="s">
        <v>205</v>
      </c>
      <c r="G20" s="96">
        <f>IF(F20="Y", 2, 0)</f>
        <v>0</v>
      </c>
      <c r="H20" s="192" t="s">
        <v>205</v>
      </c>
      <c r="I20" s="145">
        <f>IF(H20="Y", 2, 0)</f>
        <v>0</v>
      </c>
      <c r="J20" s="166" t="s">
        <v>205</v>
      </c>
      <c r="K20" s="167">
        <f>IF(J20="Y", 2, 0)</f>
        <v>0</v>
      </c>
    </row>
    <row r="21" spans="1:11" ht="13.5" thickBot="1" x14ac:dyDescent="0.25">
      <c r="A21" s="110" t="s">
        <v>276</v>
      </c>
      <c r="B21" s="147" t="s">
        <v>205</v>
      </c>
      <c r="C21" s="148">
        <f>IF(B21="Y", 2, 0)</f>
        <v>0</v>
      </c>
      <c r="D21" s="149" t="s">
        <v>205</v>
      </c>
      <c r="E21" s="148">
        <f>IF(D21="Y", 2, 0)</f>
        <v>0</v>
      </c>
      <c r="F21" s="105" t="s">
        <v>205</v>
      </c>
      <c r="G21" s="104">
        <f>IF(F21="Y", 2, 0)</f>
        <v>0</v>
      </c>
      <c r="H21" s="193" t="s">
        <v>205</v>
      </c>
      <c r="I21" s="148">
        <f>IF(H21="Y", 2, 0)</f>
        <v>0</v>
      </c>
      <c r="J21" s="168" t="s">
        <v>205</v>
      </c>
      <c r="K21" s="169">
        <f>IF(J21="Y", 1, 0)</f>
        <v>0</v>
      </c>
    </row>
    <row r="22" spans="1:11" ht="13.5" thickBot="1" x14ac:dyDescent="0.25">
      <c r="A22" s="87" t="s">
        <v>277</v>
      </c>
      <c r="F22" s="89"/>
      <c r="G22" s="89"/>
    </row>
    <row r="23" spans="1:11" x14ac:dyDescent="0.2">
      <c r="A23" s="90" t="s">
        <v>278</v>
      </c>
      <c r="B23" s="141" t="s">
        <v>205</v>
      </c>
      <c r="C23" s="142">
        <f>IF(B23="Y", 1, 0)</f>
        <v>0</v>
      </c>
      <c r="D23" s="143" t="s">
        <v>205</v>
      </c>
      <c r="E23" s="142">
        <f>IF(D23="Y", 2, 0)</f>
        <v>0</v>
      </c>
      <c r="F23" s="92" t="s">
        <v>205</v>
      </c>
      <c r="G23" s="91">
        <f>IF(F23="Y", 1, 0)</f>
        <v>0</v>
      </c>
      <c r="H23" s="191" t="s">
        <v>205</v>
      </c>
      <c r="I23" s="142">
        <f>IF(H23="Y", 1, 0)</f>
        <v>0</v>
      </c>
      <c r="J23" s="164" t="s">
        <v>205</v>
      </c>
      <c r="K23" s="165">
        <f>IF(J23="Y", 1, 0)</f>
        <v>0</v>
      </c>
    </row>
    <row r="24" spans="1:11" x14ac:dyDescent="0.2">
      <c r="A24" s="100" t="s">
        <v>279</v>
      </c>
      <c r="B24" s="144" t="s">
        <v>205</v>
      </c>
      <c r="C24" s="145">
        <f>IF(B24="Y", 2, 0)</f>
        <v>0</v>
      </c>
      <c r="D24" s="146" t="s">
        <v>205</v>
      </c>
      <c r="E24" s="145">
        <f>IF(D24="Y", 2, 0)</f>
        <v>0</v>
      </c>
      <c r="F24" s="97" t="s">
        <v>205</v>
      </c>
      <c r="G24" s="96">
        <f>IF(F24="Y", -1, 0)</f>
        <v>0</v>
      </c>
      <c r="H24" s="192" t="s">
        <v>205</v>
      </c>
      <c r="I24" s="145">
        <f>IF(H24="Y", 1, 0)</f>
        <v>0</v>
      </c>
      <c r="J24" s="166" t="s">
        <v>205</v>
      </c>
      <c r="K24" s="167">
        <f>IF(J24="Y", -1, 0)</f>
        <v>0</v>
      </c>
    </row>
    <row r="25" spans="1:11" x14ac:dyDescent="0.2">
      <c r="A25" s="100" t="s">
        <v>280</v>
      </c>
      <c r="B25" s="144" t="s">
        <v>205</v>
      </c>
      <c r="C25" s="145">
        <f>IF(B25="Y", 1, 0)</f>
        <v>0</v>
      </c>
      <c r="D25" s="146" t="s">
        <v>205</v>
      </c>
      <c r="E25" s="145">
        <f>IF(D25="Y", 1, 0)</f>
        <v>0</v>
      </c>
      <c r="F25" s="97" t="s">
        <v>205</v>
      </c>
      <c r="G25" s="96">
        <f>IF(F25="Y", 1, 0)</f>
        <v>0</v>
      </c>
      <c r="H25" s="192" t="s">
        <v>205</v>
      </c>
      <c r="I25" s="145">
        <f>IF(H25="Y", 1, 0)</f>
        <v>0</v>
      </c>
      <c r="J25" s="166" t="s">
        <v>205</v>
      </c>
      <c r="K25" s="167">
        <f>IF(J25="Y", 1, 0)</f>
        <v>0</v>
      </c>
    </row>
    <row r="26" spans="1:11" x14ac:dyDescent="0.2">
      <c r="A26" s="100" t="s">
        <v>281</v>
      </c>
      <c r="B26" s="144" t="s">
        <v>205</v>
      </c>
      <c r="C26" s="145">
        <f>IF(B26="Y", 1, 0)</f>
        <v>0</v>
      </c>
      <c r="D26" s="146" t="s">
        <v>205</v>
      </c>
      <c r="E26" s="145">
        <f>IF(D26="Y", 1, 0)</f>
        <v>0</v>
      </c>
      <c r="F26" s="97" t="s">
        <v>205</v>
      </c>
      <c r="G26" s="96">
        <f>IF(F26="Y", 1, 0)</f>
        <v>0</v>
      </c>
      <c r="H26" s="192" t="s">
        <v>205</v>
      </c>
      <c r="I26" s="145">
        <f>IF(H26="Y", 1, 0)</f>
        <v>0</v>
      </c>
      <c r="J26" s="166" t="s">
        <v>205</v>
      </c>
      <c r="K26" s="167">
        <f>IF(J26="Y", -1, 0)</f>
        <v>0</v>
      </c>
    </row>
    <row r="27" spans="1:11" x14ac:dyDescent="0.2">
      <c r="A27" s="100" t="s">
        <v>282</v>
      </c>
      <c r="B27" s="144" t="s">
        <v>205</v>
      </c>
      <c r="C27" s="145">
        <f>IF(B27="Y", 1, 0)</f>
        <v>0</v>
      </c>
      <c r="D27" s="146" t="s">
        <v>205</v>
      </c>
      <c r="E27" s="145">
        <f>IF(D27="Y", 1, 0)</f>
        <v>0</v>
      </c>
      <c r="F27" s="97" t="s">
        <v>205</v>
      </c>
      <c r="G27" s="96">
        <f>IF(F27="Y", -1, 0)</f>
        <v>0</v>
      </c>
      <c r="H27" s="192" t="s">
        <v>205</v>
      </c>
      <c r="I27" s="145">
        <f>IF(H27="Y", -1, 0)</f>
        <v>0</v>
      </c>
      <c r="J27" s="166" t="s">
        <v>205</v>
      </c>
      <c r="K27" s="167">
        <f>IF(J27="Y", -1, 0)</f>
        <v>0</v>
      </c>
    </row>
    <row r="28" spans="1:11" x14ac:dyDescent="0.2">
      <c r="A28" s="100" t="s">
        <v>283</v>
      </c>
      <c r="B28" s="144" t="s">
        <v>205</v>
      </c>
      <c r="C28" s="145">
        <f>IF(B28="Y", 1, 0)</f>
        <v>0</v>
      </c>
      <c r="D28" s="146" t="s">
        <v>205</v>
      </c>
      <c r="E28" s="145">
        <f>IF(D28="Y", 1, 0)</f>
        <v>0</v>
      </c>
      <c r="F28" s="97" t="s">
        <v>205</v>
      </c>
      <c r="G28" s="96">
        <f>IF(F28="Y", 1, 0)</f>
        <v>0</v>
      </c>
      <c r="H28" s="192" t="s">
        <v>205</v>
      </c>
      <c r="I28" s="145">
        <f>IF(H28="Y", 1, 0)</f>
        <v>0</v>
      </c>
      <c r="J28" s="166" t="s">
        <v>205</v>
      </c>
      <c r="K28" s="167">
        <f>IF(J28="Y", 1, 0)</f>
        <v>0</v>
      </c>
    </row>
    <row r="29" spans="1:11" x14ac:dyDescent="0.2">
      <c r="A29" s="100" t="s">
        <v>284</v>
      </c>
      <c r="B29" s="144" t="s">
        <v>205</v>
      </c>
      <c r="C29" s="145">
        <f>IF(B29="Y", 2, 0)</f>
        <v>0</v>
      </c>
      <c r="D29" s="146" t="s">
        <v>205</v>
      </c>
      <c r="E29" s="145">
        <f>IF(D29="Y", 2, 0)</f>
        <v>0</v>
      </c>
      <c r="F29" s="97" t="s">
        <v>205</v>
      </c>
      <c r="G29" s="96">
        <f>IF(F29="Y", 2, 0)</f>
        <v>0</v>
      </c>
      <c r="H29" s="192" t="s">
        <v>205</v>
      </c>
      <c r="I29" s="145">
        <f>IF(H29="Y", 2, 0)</f>
        <v>0</v>
      </c>
      <c r="J29" s="166" t="s">
        <v>205</v>
      </c>
      <c r="K29" s="167">
        <f>IF(J29="Y", 2, 0)</f>
        <v>0</v>
      </c>
    </row>
    <row r="30" spans="1:11" x14ac:dyDescent="0.2">
      <c r="A30" s="100" t="s">
        <v>285</v>
      </c>
      <c r="B30" s="144" t="s">
        <v>205</v>
      </c>
      <c r="C30" s="145">
        <f>IF(B30="Y", 2, 0)</f>
        <v>0</v>
      </c>
      <c r="D30" s="146" t="s">
        <v>205</v>
      </c>
      <c r="E30" s="145">
        <f>IF(D30="Y", 2, 0)</f>
        <v>0</v>
      </c>
      <c r="F30" s="97" t="s">
        <v>205</v>
      </c>
      <c r="G30" s="96">
        <f>IF(F30="Y", 1, 0)</f>
        <v>0</v>
      </c>
      <c r="H30" s="192" t="s">
        <v>205</v>
      </c>
      <c r="I30" s="145">
        <f>IF(H30="Y", 1, 0)</f>
        <v>0</v>
      </c>
      <c r="J30" s="166" t="s">
        <v>205</v>
      </c>
      <c r="K30" s="167">
        <f>IF(J30="Y", 2, 0)</f>
        <v>0</v>
      </c>
    </row>
    <row r="31" spans="1:11" x14ac:dyDescent="0.2">
      <c r="A31" s="100" t="s">
        <v>286</v>
      </c>
      <c r="B31" s="144" t="s">
        <v>205</v>
      </c>
      <c r="C31" s="145">
        <f>IF(B31="Y", 1, 0)</f>
        <v>0</v>
      </c>
      <c r="D31" s="146" t="s">
        <v>205</v>
      </c>
      <c r="E31" s="145">
        <f>IF(D31="Y", 2, 0)</f>
        <v>0</v>
      </c>
      <c r="F31" s="97" t="s">
        <v>205</v>
      </c>
      <c r="G31" s="96">
        <f>IF(F31="Y", 2, 0)</f>
        <v>0</v>
      </c>
      <c r="H31" s="192" t="s">
        <v>205</v>
      </c>
      <c r="I31" s="145">
        <f>IF(H31="Y", 2, 0)</f>
        <v>0</v>
      </c>
      <c r="J31" s="166" t="s">
        <v>205</v>
      </c>
      <c r="K31" s="167">
        <f>IF(J31="Y", 1, 0)</f>
        <v>0</v>
      </c>
    </row>
    <row r="32" spans="1:11" ht="13.5" thickBot="1" x14ac:dyDescent="0.25">
      <c r="A32" s="110" t="s">
        <v>287</v>
      </c>
      <c r="B32" s="147" t="s">
        <v>205</v>
      </c>
      <c r="C32" s="148">
        <f>IF(B32="Y", -1, 0)</f>
        <v>0</v>
      </c>
      <c r="D32" s="149" t="s">
        <v>205</v>
      </c>
      <c r="E32" s="148">
        <f>IF(D32="Y", -1, 0)</f>
        <v>0</v>
      </c>
      <c r="F32" s="105" t="s">
        <v>205</v>
      </c>
      <c r="G32" s="104">
        <f>IF(F32="Y", 1, 0)</f>
        <v>0</v>
      </c>
      <c r="H32" s="193" t="s">
        <v>205</v>
      </c>
      <c r="I32" s="148">
        <f>IF(H32="Y", 1, 0)</f>
        <v>0</v>
      </c>
      <c r="J32" s="168" t="s">
        <v>205</v>
      </c>
      <c r="K32" s="169">
        <f>IF(J32="Y", 1, 0)</f>
        <v>0</v>
      </c>
    </row>
    <row r="33" spans="1:11" ht="13.5" thickBot="1" x14ac:dyDescent="0.25">
      <c r="A33" s="87" t="s">
        <v>288</v>
      </c>
      <c r="F33" s="89"/>
      <c r="G33" s="89"/>
    </row>
    <row r="34" spans="1:11" x14ac:dyDescent="0.2">
      <c r="A34" s="113" t="s">
        <v>289</v>
      </c>
      <c r="B34" s="141"/>
      <c r="C34" s="142"/>
      <c r="D34" s="143"/>
      <c r="E34" s="142"/>
      <c r="F34" s="92"/>
      <c r="G34" s="91"/>
      <c r="H34" s="191"/>
      <c r="I34" s="142"/>
      <c r="J34" s="164"/>
      <c r="K34" s="165"/>
    </row>
    <row r="35" spans="1:11" x14ac:dyDescent="0.2">
      <c r="A35" s="101" t="s">
        <v>290</v>
      </c>
      <c r="B35" s="144" t="s">
        <v>205</v>
      </c>
      <c r="C35" s="145">
        <f>IF(B35="Y", 1, 0)</f>
        <v>0</v>
      </c>
      <c r="D35" s="146" t="s">
        <v>205</v>
      </c>
      <c r="E35" s="145">
        <f>IF(D35="Y", 1, 0)</f>
        <v>0</v>
      </c>
      <c r="F35" s="97" t="s">
        <v>205</v>
      </c>
      <c r="G35" s="96">
        <f>IF(F35="Y", 1, 0)</f>
        <v>0</v>
      </c>
      <c r="H35" s="192" t="s">
        <v>205</v>
      </c>
      <c r="I35" s="145">
        <f>IF(H35="Y", 1, 0)</f>
        <v>0</v>
      </c>
      <c r="J35" s="166" t="s">
        <v>205</v>
      </c>
      <c r="K35" s="167">
        <f>IF(J35="Y", -1, 0)</f>
        <v>0</v>
      </c>
    </row>
    <row r="36" spans="1:11" x14ac:dyDescent="0.2">
      <c r="A36" s="101" t="s">
        <v>291</v>
      </c>
      <c r="B36" s="144" t="s">
        <v>205</v>
      </c>
      <c r="C36" s="145">
        <f>IF(B36="Y", 2, 0)</f>
        <v>0</v>
      </c>
      <c r="D36" s="146" t="s">
        <v>205</v>
      </c>
      <c r="E36" s="145">
        <f>IF(D36="Y", 2, 0)</f>
        <v>0</v>
      </c>
      <c r="F36" s="97" t="s">
        <v>205</v>
      </c>
      <c r="G36" s="96">
        <f>IF(F36="Y", 2, 0)</f>
        <v>0</v>
      </c>
      <c r="H36" s="192" t="s">
        <v>205</v>
      </c>
      <c r="I36" s="145">
        <f>IF(H36="Y", 2, 0)</f>
        <v>0</v>
      </c>
      <c r="J36" s="166" t="s">
        <v>205</v>
      </c>
      <c r="K36" s="167">
        <f>IF(J36="Y", -1, 0)</f>
        <v>0</v>
      </c>
    </row>
    <row r="37" spans="1:11" x14ac:dyDescent="0.2">
      <c r="A37" s="101" t="s">
        <v>292</v>
      </c>
      <c r="B37" s="144" t="s">
        <v>205</v>
      </c>
      <c r="C37" s="145">
        <f>IF(B37="Y", 1, 0)</f>
        <v>0</v>
      </c>
      <c r="D37" s="146" t="s">
        <v>205</v>
      </c>
      <c r="E37" s="145">
        <f>IF(D37="Y", 1, 0)</f>
        <v>0</v>
      </c>
      <c r="F37" s="97" t="s">
        <v>205</v>
      </c>
      <c r="G37" s="96">
        <f>IF(F37="Y", 2, 0)</f>
        <v>0</v>
      </c>
      <c r="H37" s="192" t="s">
        <v>205</v>
      </c>
      <c r="I37" s="145">
        <f>IF(H37="Y", 2, 0)</f>
        <v>0</v>
      </c>
      <c r="J37" s="166" t="s">
        <v>205</v>
      </c>
      <c r="K37" s="167">
        <f>IF(J37="Y", 2, 0)</f>
        <v>0</v>
      </c>
    </row>
    <row r="38" spans="1:11" x14ac:dyDescent="0.2">
      <c r="A38" s="101" t="s">
        <v>293</v>
      </c>
      <c r="B38" s="144" t="s">
        <v>205</v>
      </c>
      <c r="C38" s="145">
        <f>IF(B38="Y", 1, 0)</f>
        <v>0</v>
      </c>
      <c r="D38" s="146" t="s">
        <v>205</v>
      </c>
      <c r="E38" s="145">
        <f>IF(D38="Y", 1, 0)</f>
        <v>0</v>
      </c>
      <c r="F38" s="97" t="s">
        <v>205</v>
      </c>
      <c r="G38" s="96">
        <f>IF(F38="Y", 1, 0)</f>
        <v>0</v>
      </c>
      <c r="H38" s="192" t="s">
        <v>205</v>
      </c>
      <c r="I38" s="145">
        <f>IF(H38="Y", 1, 0)</f>
        <v>0</v>
      </c>
      <c r="J38" s="166" t="s">
        <v>205</v>
      </c>
      <c r="K38" s="167">
        <f>IF(J38="Y", 2, 0)</f>
        <v>0</v>
      </c>
    </row>
    <row r="39" spans="1:11" ht="13.5" thickBot="1" x14ac:dyDescent="0.25">
      <c r="A39" s="114" t="s">
        <v>294</v>
      </c>
      <c r="B39" s="154" t="s">
        <v>205</v>
      </c>
      <c r="C39" s="155">
        <f>IF(B39="Y", -1, 0)</f>
        <v>0</v>
      </c>
      <c r="D39" s="156" t="s">
        <v>205</v>
      </c>
      <c r="E39" s="155">
        <f>IF(D39="Y", -1, 0)</f>
        <v>0</v>
      </c>
      <c r="F39" s="116" t="s">
        <v>205</v>
      </c>
      <c r="G39" s="115">
        <f>IF(F39="Y", -1, 0)</f>
        <v>0</v>
      </c>
      <c r="H39" s="196" t="s">
        <v>205</v>
      </c>
      <c r="I39" s="155">
        <f>IF(H39="Y", -1, 0)</f>
        <v>0</v>
      </c>
      <c r="J39" s="172" t="s">
        <v>205</v>
      </c>
      <c r="K39" s="173">
        <f>IF(J39="Y", 1, 0)</f>
        <v>0</v>
      </c>
    </row>
    <row r="40" spans="1:11" ht="13.5" thickTop="1" x14ac:dyDescent="0.2">
      <c r="A40" s="118" t="s">
        <v>295</v>
      </c>
      <c r="B40" s="157" t="s">
        <v>205</v>
      </c>
      <c r="C40" s="158">
        <f>IF(B40="Y", 1, 0)</f>
        <v>0</v>
      </c>
      <c r="D40" s="159" t="s">
        <v>205</v>
      </c>
      <c r="E40" s="158">
        <f>IF(D40="Y", 1, 0)</f>
        <v>0</v>
      </c>
      <c r="F40" s="120" t="s">
        <v>251</v>
      </c>
      <c r="G40" s="119">
        <f>IF(F40="Y", 1, 0)</f>
        <v>1</v>
      </c>
      <c r="H40" s="197" t="s">
        <v>205</v>
      </c>
      <c r="I40" s="158">
        <f>IF(H40="Y", 1, 0)</f>
        <v>0</v>
      </c>
      <c r="J40" s="174" t="s">
        <v>205</v>
      </c>
      <c r="K40" s="175">
        <f>IF(J40="Y", 2, 0)</f>
        <v>0</v>
      </c>
    </row>
    <row r="41" spans="1:11" ht="13.5" thickBot="1" x14ac:dyDescent="0.25">
      <c r="A41" s="122" t="s">
        <v>296</v>
      </c>
      <c r="B41" s="147" t="s">
        <v>205</v>
      </c>
      <c r="C41" s="148">
        <f>IF(B41="Y", -1, 0)</f>
        <v>0</v>
      </c>
      <c r="D41" s="149" t="s">
        <v>205</v>
      </c>
      <c r="E41" s="148">
        <f>IF(D41="Y", -1, 0)</f>
        <v>0</v>
      </c>
      <c r="F41" s="105" t="s">
        <v>251</v>
      </c>
      <c r="G41" s="104">
        <f>IF(F41="Y", 1, 0)</f>
        <v>1</v>
      </c>
      <c r="H41" s="193" t="s">
        <v>205</v>
      </c>
      <c r="I41" s="148">
        <f>IF(H41="Y", 1, 0)</f>
        <v>0</v>
      </c>
      <c r="J41" s="168" t="s">
        <v>205</v>
      </c>
      <c r="K41" s="169">
        <f>IF(J41="Y", 2, 0)</f>
        <v>0</v>
      </c>
    </row>
    <row r="42" spans="1:11" ht="13.5" thickBot="1" x14ac:dyDescent="0.25">
      <c r="A42" s="87" t="s">
        <v>297</v>
      </c>
      <c r="F42" s="89"/>
      <c r="G42" s="89"/>
    </row>
    <row r="43" spans="1:11" x14ac:dyDescent="0.2">
      <c r="A43" s="113" t="s">
        <v>298</v>
      </c>
      <c r="B43" s="141" t="s">
        <v>205</v>
      </c>
      <c r="C43" s="142">
        <f>IF(B43="Y", 2, 0)</f>
        <v>0</v>
      </c>
      <c r="D43" s="143" t="s">
        <v>205</v>
      </c>
      <c r="E43" s="142">
        <f>IF(D43="Y", 1, 0)</f>
        <v>0</v>
      </c>
      <c r="F43" s="92" t="s">
        <v>205</v>
      </c>
      <c r="G43" s="91">
        <f>IF(F43="Y", 2, 0)</f>
        <v>0</v>
      </c>
      <c r="H43" s="191" t="s">
        <v>205</v>
      </c>
      <c r="I43" s="142">
        <f>IF(H43="Y", 1, 0)</f>
        <v>0</v>
      </c>
      <c r="J43" s="164" t="s">
        <v>205</v>
      </c>
      <c r="K43" s="165">
        <f>IF(J43="Y", 1, 0)</f>
        <v>0</v>
      </c>
    </row>
    <row r="44" spans="1:11" x14ac:dyDescent="0.2">
      <c r="A44" s="102" t="s">
        <v>299</v>
      </c>
      <c r="B44" s="144" t="s">
        <v>205</v>
      </c>
      <c r="C44" s="145">
        <f>IF(B44="Y", 2, 0)</f>
        <v>0</v>
      </c>
      <c r="D44" s="146" t="s">
        <v>205</v>
      </c>
      <c r="E44" s="145">
        <f>IF(D44="Y", 2, 0)</f>
        <v>0</v>
      </c>
      <c r="F44" s="97" t="s">
        <v>205</v>
      </c>
      <c r="G44" s="96">
        <f>IF(F44="Y", 2, 0)</f>
        <v>0</v>
      </c>
      <c r="H44" s="192" t="s">
        <v>205</v>
      </c>
      <c r="I44" s="145">
        <f>IF(H44="Y", 2, 0)</f>
        <v>0</v>
      </c>
      <c r="J44" s="166" t="s">
        <v>205</v>
      </c>
      <c r="K44" s="167">
        <f>IF(J44="Y", 2, 0)</f>
        <v>0</v>
      </c>
    </row>
    <row r="45" spans="1:11" x14ac:dyDescent="0.2">
      <c r="A45" s="102" t="s">
        <v>295</v>
      </c>
      <c r="B45" s="144" t="s">
        <v>205</v>
      </c>
      <c r="C45" s="145">
        <f>IF(B45="Y", 1, 0)</f>
        <v>0</v>
      </c>
      <c r="D45" s="146" t="s">
        <v>205</v>
      </c>
      <c r="E45" s="145">
        <f>IF(D45="Y", 1, 0)</f>
        <v>0</v>
      </c>
      <c r="F45" s="97" t="s">
        <v>251</v>
      </c>
      <c r="G45" s="96">
        <f>IF(F45="Y", 1, 0)</f>
        <v>1</v>
      </c>
      <c r="H45" s="192" t="s">
        <v>205</v>
      </c>
      <c r="I45" s="145">
        <f>IF(H45="Y", 1, 0)</f>
        <v>0</v>
      </c>
      <c r="J45" s="166" t="s">
        <v>205</v>
      </c>
      <c r="K45" s="167">
        <f>IF(J45="Y", 2, 0)</f>
        <v>0</v>
      </c>
    </row>
    <row r="46" spans="1:11" x14ac:dyDescent="0.2">
      <c r="A46" s="102" t="s">
        <v>300</v>
      </c>
      <c r="B46" s="144" t="s">
        <v>205</v>
      </c>
      <c r="C46" s="145">
        <f>IF(B46="Y", -1, 0)</f>
        <v>0</v>
      </c>
      <c r="D46" s="146" t="s">
        <v>205</v>
      </c>
      <c r="E46" s="145">
        <f>IF(D46="Y", -1, 0)</f>
        <v>0</v>
      </c>
      <c r="F46" s="97" t="s">
        <v>251</v>
      </c>
      <c r="G46" s="96">
        <f>IF(F46="Y", 1, 0)</f>
        <v>1</v>
      </c>
      <c r="H46" s="192" t="s">
        <v>205</v>
      </c>
      <c r="I46" s="145">
        <f>IF(H46="Y", 1, 0)</f>
        <v>0</v>
      </c>
      <c r="J46" s="166" t="s">
        <v>205</v>
      </c>
      <c r="K46" s="167">
        <f>IF(J46="Y", 2, 0)</f>
        <v>0</v>
      </c>
    </row>
    <row r="47" spans="1:11" x14ac:dyDescent="0.2">
      <c r="A47" s="102" t="s">
        <v>301</v>
      </c>
      <c r="B47" s="144" t="s">
        <v>205</v>
      </c>
      <c r="C47" s="145">
        <f>IF(B47="Y", 2, 0)</f>
        <v>0</v>
      </c>
      <c r="D47" s="146" t="s">
        <v>205</v>
      </c>
      <c r="E47" s="145">
        <f>IF(D47="Y", 2, 0)</f>
        <v>0</v>
      </c>
      <c r="F47" s="97" t="s">
        <v>205</v>
      </c>
      <c r="G47" s="96">
        <f>IF(F47="Y", 2, 0)</f>
        <v>0</v>
      </c>
      <c r="H47" s="192" t="s">
        <v>205</v>
      </c>
      <c r="I47" s="145">
        <f>IF(H47="Y", 2, 0)</f>
        <v>0</v>
      </c>
      <c r="J47" s="166" t="s">
        <v>205</v>
      </c>
      <c r="K47" s="167">
        <f>IF(J47="Y", -1, 0)</f>
        <v>0</v>
      </c>
    </row>
    <row r="48" spans="1:11" x14ac:dyDescent="0.2">
      <c r="A48" s="102" t="s">
        <v>302</v>
      </c>
      <c r="B48" s="144" t="s">
        <v>205</v>
      </c>
      <c r="C48" s="145">
        <f>IF(B48="Y", 1, 0)</f>
        <v>0</v>
      </c>
      <c r="D48" s="146" t="s">
        <v>205</v>
      </c>
      <c r="E48" s="145">
        <f>IF(D48="Y", -1, 0)</f>
        <v>0</v>
      </c>
      <c r="F48" s="97" t="s">
        <v>205</v>
      </c>
      <c r="G48" s="96">
        <f>IF(F48="Y", 1, 0)</f>
        <v>0</v>
      </c>
      <c r="H48" s="192" t="s">
        <v>205</v>
      </c>
      <c r="I48" s="145">
        <f>IF(H48="Y", -1, 0)</f>
        <v>0</v>
      </c>
      <c r="J48" s="166" t="s">
        <v>205</v>
      </c>
      <c r="K48" s="167">
        <f>IF(J48="Y", 1, 0)</f>
        <v>0</v>
      </c>
    </row>
    <row r="49" spans="1:11" x14ac:dyDescent="0.2">
      <c r="A49" s="102" t="s">
        <v>303</v>
      </c>
      <c r="B49" s="144" t="s">
        <v>205</v>
      </c>
      <c r="C49" s="145">
        <f>IF(B49="Y", 2, 0)</f>
        <v>0</v>
      </c>
      <c r="D49" s="146" t="s">
        <v>205</v>
      </c>
      <c r="E49" s="145">
        <f>IF(D49="Y", 2, 0)</f>
        <v>0</v>
      </c>
      <c r="F49" s="97" t="s">
        <v>251</v>
      </c>
      <c r="G49" s="96">
        <f>IF(F49="Y", 2, 0)</f>
        <v>2</v>
      </c>
      <c r="H49" s="192" t="s">
        <v>205</v>
      </c>
      <c r="I49" s="145">
        <f>IF(H49="Y", 2, 0)</f>
        <v>0</v>
      </c>
      <c r="J49" s="166" t="s">
        <v>205</v>
      </c>
      <c r="K49" s="167">
        <f>IF(J49="Y", -1, 0)</f>
        <v>0</v>
      </c>
    </row>
    <row r="50" spans="1:11" x14ac:dyDescent="0.2">
      <c r="A50" s="102" t="s">
        <v>304</v>
      </c>
      <c r="B50" s="144" t="s">
        <v>205</v>
      </c>
      <c r="C50" s="145">
        <f>IF(B50="Y", -1, 0)</f>
        <v>0</v>
      </c>
      <c r="D50" s="146" t="s">
        <v>205</v>
      </c>
      <c r="E50" s="145">
        <f>IF(D50="Y", -1, 0)</f>
        <v>0</v>
      </c>
      <c r="F50" s="97" t="s">
        <v>205</v>
      </c>
      <c r="G50" s="96">
        <f>IF(F50="Y", -1, 0)</f>
        <v>0</v>
      </c>
      <c r="H50" s="192" t="s">
        <v>205</v>
      </c>
      <c r="I50" s="145">
        <f>IF(H50="Y", -1, 0)</f>
        <v>0</v>
      </c>
      <c r="J50" s="166" t="s">
        <v>205</v>
      </c>
      <c r="K50" s="167">
        <f>IF(J50="Y", 1, 0)</f>
        <v>0</v>
      </c>
    </row>
    <row r="51" spans="1:11" ht="13.5" thickBot="1" x14ac:dyDescent="0.25">
      <c r="A51" s="122" t="s">
        <v>305</v>
      </c>
      <c r="B51" s="147" t="s">
        <v>205</v>
      </c>
      <c r="C51" s="148">
        <f>IF(B51="Y", 1, 0)</f>
        <v>0</v>
      </c>
      <c r="D51" s="149" t="s">
        <v>205</v>
      </c>
      <c r="E51" s="148">
        <f>IF(D51="Y", 2, 0)</f>
        <v>0</v>
      </c>
      <c r="F51" s="105" t="s">
        <v>205</v>
      </c>
      <c r="G51" s="104">
        <f>IF(F51="Y", 1, 0)</f>
        <v>0</v>
      </c>
      <c r="H51" s="193" t="s">
        <v>205</v>
      </c>
      <c r="I51" s="148">
        <f>IF(H51="Y", 2, 0)</f>
        <v>0</v>
      </c>
      <c r="J51" s="168" t="s">
        <v>205</v>
      </c>
      <c r="K51" s="169">
        <f>IF(J51="Y", 1, 0)</f>
        <v>0</v>
      </c>
    </row>
    <row r="52" spans="1:11" ht="13.5" thickBot="1" x14ac:dyDescent="0.25">
      <c r="A52" s="87" t="s">
        <v>306</v>
      </c>
      <c r="F52" s="89"/>
      <c r="G52" s="89"/>
    </row>
    <row r="53" spans="1:11" x14ac:dyDescent="0.2">
      <c r="A53" s="113" t="s">
        <v>307</v>
      </c>
      <c r="B53" s="141" t="s">
        <v>205</v>
      </c>
      <c r="C53" s="142">
        <f>IF(B53="Y", 2, 0)</f>
        <v>0</v>
      </c>
      <c r="D53" s="143" t="s">
        <v>205</v>
      </c>
      <c r="E53" s="142">
        <f t="shared" ref="E53:E58" si="14">IF(D53="Y", 1, 0)</f>
        <v>0</v>
      </c>
      <c r="F53" s="92" t="s">
        <v>205</v>
      </c>
      <c r="G53" s="91">
        <f>IF(F53="Y", 2, 0)</f>
        <v>0</v>
      </c>
      <c r="H53" s="191" t="s">
        <v>205</v>
      </c>
      <c r="I53" s="142">
        <f>IF(H53="Y", 2, 0)</f>
        <v>0</v>
      </c>
      <c r="J53" s="164" t="s">
        <v>205</v>
      </c>
      <c r="K53" s="165">
        <f>IF(J53="Y", 1, 0)</f>
        <v>0</v>
      </c>
    </row>
    <row r="54" spans="1:11" x14ac:dyDescent="0.2">
      <c r="A54" s="102" t="s">
        <v>308</v>
      </c>
      <c r="B54" s="144" t="s">
        <v>205</v>
      </c>
      <c r="C54" s="145">
        <f>IF(B54="Y", 2, 0)</f>
        <v>0</v>
      </c>
      <c r="D54" s="146" t="s">
        <v>205</v>
      </c>
      <c r="E54" s="145">
        <f t="shared" si="14"/>
        <v>0</v>
      </c>
      <c r="F54" s="97" t="s">
        <v>205</v>
      </c>
      <c r="G54" s="96">
        <f>IF(F54="Y", 2, 0)</f>
        <v>0</v>
      </c>
      <c r="H54" s="192" t="s">
        <v>205</v>
      </c>
      <c r="I54" s="145">
        <f>IF(H54="Y", 1, 0)</f>
        <v>0</v>
      </c>
      <c r="J54" s="166" t="s">
        <v>205</v>
      </c>
      <c r="K54" s="167">
        <f>IF(J54="Y", 1, 0)</f>
        <v>0</v>
      </c>
    </row>
    <row r="55" spans="1:11" x14ac:dyDescent="0.2">
      <c r="A55" s="102" t="s">
        <v>309</v>
      </c>
      <c r="B55" s="144" t="s">
        <v>205</v>
      </c>
      <c r="C55" s="145">
        <f>IF(B55="Y", 2, 0)</f>
        <v>0</v>
      </c>
      <c r="D55" s="146" t="s">
        <v>205</v>
      </c>
      <c r="E55" s="145">
        <f t="shared" si="14"/>
        <v>0</v>
      </c>
      <c r="F55" s="97" t="s">
        <v>205</v>
      </c>
      <c r="G55" s="96">
        <f>IF(F55="Y", 2, 0)</f>
        <v>0</v>
      </c>
      <c r="H55" s="192" t="s">
        <v>205</v>
      </c>
      <c r="I55" s="145">
        <f>IF(H55="Y", 2, 0)</f>
        <v>0</v>
      </c>
      <c r="J55" s="166" t="s">
        <v>205</v>
      </c>
      <c r="K55" s="167">
        <f>IF(J55="Y", 2, 0)</f>
        <v>0</v>
      </c>
    </row>
    <row r="56" spans="1:11" x14ac:dyDescent="0.2">
      <c r="A56" s="102" t="s">
        <v>310</v>
      </c>
      <c r="B56" s="144" t="s">
        <v>205</v>
      </c>
      <c r="C56" s="145">
        <f>IF(B56="Y", 2, 0)</f>
        <v>0</v>
      </c>
      <c r="D56" s="146" t="s">
        <v>205</v>
      </c>
      <c r="E56" s="145">
        <f t="shared" si="14"/>
        <v>0</v>
      </c>
      <c r="F56" s="97" t="s">
        <v>205</v>
      </c>
      <c r="G56" s="96">
        <f>IF(F56="Y", 2, 0)</f>
        <v>0</v>
      </c>
      <c r="H56" s="192" t="s">
        <v>205</v>
      </c>
      <c r="I56" s="145">
        <f>IF(H56="Y", 1, 0)</f>
        <v>0</v>
      </c>
      <c r="J56" s="166" t="s">
        <v>205</v>
      </c>
      <c r="K56" s="167">
        <f>IF(J56="Y", -1, 0)</f>
        <v>0</v>
      </c>
    </row>
    <row r="57" spans="1:11" x14ac:dyDescent="0.2">
      <c r="A57" s="102" t="s">
        <v>311</v>
      </c>
      <c r="B57" s="144" t="s">
        <v>205</v>
      </c>
      <c r="C57" s="145">
        <f>IF(B57="Y", 2, 0)</f>
        <v>0</v>
      </c>
      <c r="D57" s="146" t="s">
        <v>205</v>
      </c>
      <c r="E57" s="145">
        <f t="shared" si="14"/>
        <v>0</v>
      </c>
      <c r="F57" s="97" t="s">
        <v>205</v>
      </c>
      <c r="G57" s="96">
        <f>IF(F57="Y", 2, 0)</f>
        <v>0</v>
      </c>
      <c r="H57" s="192" t="s">
        <v>205</v>
      </c>
      <c r="I57" s="145">
        <f>IF(H57="Y", 1, 0)</f>
        <v>0</v>
      </c>
      <c r="J57" s="166" t="s">
        <v>205</v>
      </c>
      <c r="K57" s="167">
        <f>IF(J57="Y", 1, 0)</f>
        <v>0</v>
      </c>
    </row>
    <row r="58" spans="1:11" x14ac:dyDescent="0.2">
      <c r="A58" s="102" t="s">
        <v>312</v>
      </c>
      <c r="B58" s="144" t="s">
        <v>205</v>
      </c>
      <c r="C58" s="145">
        <f>IF(B58="Y", 1, 0)</f>
        <v>0</v>
      </c>
      <c r="D58" s="146" t="s">
        <v>205</v>
      </c>
      <c r="E58" s="145">
        <f t="shared" si="14"/>
        <v>0</v>
      </c>
      <c r="F58" s="97" t="s">
        <v>251</v>
      </c>
      <c r="G58" s="96">
        <f>IF(F58="Y", 1, 0)</f>
        <v>1</v>
      </c>
      <c r="H58" s="192" t="s">
        <v>205</v>
      </c>
      <c r="I58" s="145">
        <f>IF(H58="Y", 1, 0)</f>
        <v>0</v>
      </c>
      <c r="J58" s="166" t="s">
        <v>205</v>
      </c>
      <c r="K58" s="167">
        <f>IF(J58="Y", 2, 0)</f>
        <v>0</v>
      </c>
    </row>
    <row r="59" spans="1:11" ht="13.5" thickBot="1" x14ac:dyDescent="0.25">
      <c r="A59" s="122" t="s">
        <v>313</v>
      </c>
      <c r="B59" s="147" t="s">
        <v>205</v>
      </c>
      <c r="C59" s="148">
        <f>IF(B59="Y", -1, 0)</f>
        <v>0</v>
      </c>
      <c r="D59" s="149" t="s">
        <v>205</v>
      </c>
      <c r="E59" s="148">
        <f>IF(D59="Y", -1, 0)</f>
        <v>0</v>
      </c>
      <c r="F59" s="105" t="s">
        <v>205</v>
      </c>
      <c r="G59" s="104">
        <f>IF(F59="Y", -1, 0)</f>
        <v>0</v>
      </c>
      <c r="H59" s="193" t="s">
        <v>205</v>
      </c>
      <c r="I59" s="148">
        <f>IF(H59="Y", -1, 0)</f>
        <v>0</v>
      </c>
      <c r="J59" s="168" t="s">
        <v>205</v>
      </c>
      <c r="K59" s="169">
        <f>IF(J59="Y", 1, 0)</f>
        <v>0</v>
      </c>
    </row>
    <row r="60" spans="1:11" ht="13.5" thickBot="1" x14ac:dyDescent="0.25">
      <c r="A60" s="87" t="s">
        <v>314</v>
      </c>
      <c r="F60" s="89"/>
      <c r="G60" s="89"/>
    </row>
    <row r="61" spans="1:11" x14ac:dyDescent="0.2">
      <c r="A61" s="123" t="s">
        <v>315</v>
      </c>
      <c r="B61" s="141" t="s">
        <v>205</v>
      </c>
      <c r="C61" s="142">
        <f>IF(B61="Y", 2, 0)</f>
        <v>0</v>
      </c>
      <c r="D61" s="143" t="s">
        <v>205</v>
      </c>
      <c r="E61" s="142">
        <f>IF(D61="Y", 1, 0)</f>
        <v>0</v>
      </c>
      <c r="F61" s="92" t="s">
        <v>205</v>
      </c>
      <c r="G61" s="91">
        <f>IF(F61="Y", 2, 0)</f>
        <v>0</v>
      </c>
      <c r="H61" s="191" t="s">
        <v>205</v>
      </c>
      <c r="I61" s="142">
        <f>IF(H61="Y", 1, 0)</f>
        <v>0</v>
      </c>
      <c r="J61" s="164" t="s">
        <v>205</v>
      </c>
      <c r="K61" s="165">
        <f>IF(J61="Y", 1, 0)</f>
        <v>0</v>
      </c>
    </row>
    <row r="62" spans="1:11" x14ac:dyDescent="0.2">
      <c r="A62" s="102" t="s">
        <v>276</v>
      </c>
      <c r="B62" s="144" t="s">
        <v>205</v>
      </c>
      <c r="C62" s="145">
        <f>IF(B62="Y", 2, 0)</f>
        <v>0</v>
      </c>
      <c r="D62" s="146" t="s">
        <v>205</v>
      </c>
      <c r="E62" s="145">
        <f>IF(D62="Y", 2, 0)</f>
        <v>0</v>
      </c>
      <c r="F62" s="97" t="s">
        <v>205</v>
      </c>
      <c r="G62" s="96">
        <f>IF(F62="Y", 2, 0)</f>
        <v>0</v>
      </c>
      <c r="H62" s="192" t="s">
        <v>205</v>
      </c>
      <c r="I62" s="145">
        <f>IF(H62="Y", 2, 0)</f>
        <v>0</v>
      </c>
      <c r="J62" s="166" t="s">
        <v>205</v>
      </c>
      <c r="K62" s="167">
        <f>IF(J62="Y", 1, 0)</f>
        <v>0</v>
      </c>
    </row>
    <row r="63" spans="1:11" x14ac:dyDescent="0.2">
      <c r="A63" s="102" t="s">
        <v>316</v>
      </c>
      <c r="B63" s="144" t="s">
        <v>205</v>
      </c>
      <c r="C63" s="145">
        <f>IF(B63="Y", 1, 0)</f>
        <v>0</v>
      </c>
      <c r="D63" s="146" t="s">
        <v>205</v>
      </c>
      <c r="E63" s="145">
        <f>IF(D63="Y", 1, 0)</f>
        <v>0</v>
      </c>
      <c r="F63" s="97" t="s">
        <v>205</v>
      </c>
      <c r="G63" s="96">
        <f>IF(F63="Y", 1, 0)</f>
        <v>0</v>
      </c>
      <c r="H63" s="192" t="s">
        <v>205</v>
      </c>
      <c r="I63" s="145">
        <f>IF(H63="Y", 1, 0)</f>
        <v>0</v>
      </c>
      <c r="J63" s="166" t="s">
        <v>205</v>
      </c>
      <c r="K63" s="167">
        <f>IF(J63="Y", 1, 0)</f>
        <v>0</v>
      </c>
    </row>
    <row r="64" spans="1:11" x14ac:dyDescent="0.2">
      <c r="A64" s="102" t="s">
        <v>317</v>
      </c>
      <c r="B64" s="144" t="s">
        <v>205</v>
      </c>
      <c r="C64" s="145">
        <f>IF(B64="Y", 2, 0)</f>
        <v>0</v>
      </c>
      <c r="D64" s="146" t="s">
        <v>205</v>
      </c>
      <c r="E64" s="145">
        <f>IF(D64="Y", 2, 0)</f>
        <v>0</v>
      </c>
      <c r="F64" s="97" t="s">
        <v>205</v>
      </c>
      <c r="G64" s="96">
        <f>IF(F64="Y", 2, 0)</f>
        <v>0</v>
      </c>
      <c r="H64" s="192" t="s">
        <v>205</v>
      </c>
      <c r="I64" s="145">
        <f>IF(H64="Y", 2, 0)</f>
        <v>0</v>
      </c>
      <c r="J64" s="166" t="s">
        <v>205</v>
      </c>
      <c r="K64" s="167">
        <f>IF(J64="Y", -1, 0)</f>
        <v>0</v>
      </c>
    </row>
    <row r="65" spans="1:14" x14ac:dyDescent="0.2">
      <c r="A65" s="102" t="s">
        <v>305</v>
      </c>
      <c r="B65" s="144" t="s">
        <v>205</v>
      </c>
      <c r="C65" s="145">
        <f>IF(B65="Y", 1, 0)</f>
        <v>0</v>
      </c>
      <c r="D65" s="146" t="s">
        <v>205</v>
      </c>
      <c r="E65" s="145">
        <f>IF(D65="Y", 2, 0)</f>
        <v>0</v>
      </c>
      <c r="F65" s="97" t="s">
        <v>205</v>
      </c>
      <c r="G65" s="96">
        <f>IF(F65="Y", 1, 0)</f>
        <v>0</v>
      </c>
      <c r="H65" s="192" t="s">
        <v>205</v>
      </c>
      <c r="I65" s="145">
        <f>IF(H65="Y", 2, 0)</f>
        <v>0</v>
      </c>
      <c r="J65" s="166" t="s">
        <v>205</v>
      </c>
      <c r="K65" s="167">
        <f>IF(J65="Y", 1, 0)</f>
        <v>0</v>
      </c>
    </row>
    <row r="66" spans="1:14" x14ac:dyDescent="0.2">
      <c r="A66" s="102" t="s">
        <v>318</v>
      </c>
      <c r="B66" s="144" t="s">
        <v>205</v>
      </c>
      <c r="C66" s="145">
        <f>IF(B66="Y", 2, 0)</f>
        <v>0</v>
      </c>
      <c r="D66" s="146" t="s">
        <v>205</v>
      </c>
      <c r="E66" s="145">
        <f>IF(D66="Y", 1, 0)</f>
        <v>0</v>
      </c>
      <c r="F66" s="97" t="s">
        <v>205</v>
      </c>
      <c r="G66" s="96">
        <f>IF(F66="Y", 2, 0)</f>
        <v>0</v>
      </c>
      <c r="H66" s="192" t="s">
        <v>205</v>
      </c>
      <c r="I66" s="145">
        <f>IF(H66="Y", 1, 0)</f>
        <v>0</v>
      </c>
      <c r="J66" s="166" t="s">
        <v>205</v>
      </c>
      <c r="K66" s="167">
        <f>IF(J66="Y", 1, 0)</f>
        <v>0</v>
      </c>
    </row>
    <row r="67" spans="1:14" x14ac:dyDescent="0.2">
      <c r="A67" s="102" t="s">
        <v>319</v>
      </c>
      <c r="B67" s="144" t="s">
        <v>205</v>
      </c>
      <c r="C67" s="145">
        <f>IF(B67="Y", 2, 0)</f>
        <v>0</v>
      </c>
      <c r="D67" s="146" t="s">
        <v>205</v>
      </c>
      <c r="E67" s="145">
        <f>IF(D67="Y", 2, 0)</f>
        <v>0</v>
      </c>
      <c r="F67" s="97" t="s">
        <v>205</v>
      </c>
      <c r="G67" s="96">
        <f>IF(F67="Y", 2, 0)</f>
        <v>0</v>
      </c>
      <c r="H67" s="192" t="s">
        <v>205</v>
      </c>
      <c r="I67" s="145">
        <f>IF(H67="Y", 2, 0)</f>
        <v>0</v>
      </c>
      <c r="J67" s="166" t="s">
        <v>205</v>
      </c>
      <c r="K67" s="167">
        <f>IF(J67="Y", -1, 0)</f>
        <v>0</v>
      </c>
    </row>
    <row r="68" spans="1:14" x14ac:dyDescent="0.2">
      <c r="A68" s="102" t="s">
        <v>320</v>
      </c>
      <c r="B68" s="144" t="s">
        <v>205</v>
      </c>
      <c r="C68" s="145">
        <f>IF(B68="Y", 2, 0)</f>
        <v>0</v>
      </c>
      <c r="D68" s="146" t="s">
        <v>205</v>
      </c>
      <c r="E68" s="145">
        <f>IF(D68="Y", 2, 0)</f>
        <v>0</v>
      </c>
      <c r="F68" s="97" t="s">
        <v>251</v>
      </c>
      <c r="G68" s="96">
        <f>IF(F68="Y", 2, 0)</f>
        <v>2</v>
      </c>
      <c r="H68" s="192" t="s">
        <v>205</v>
      </c>
      <c r="I68" s="145">
        <f>IF(H68="Y", 2, 0)</f>
        <v>0</v>
      </c>
      <c r="J68" s="166" t="s">
        <v>205</v>
      </c>
      <c r="K68" s="167">
        <f>IF(J68="Y", 1, 0)</f>
        <v>0</v>
      </c>
    </row>
    <row r="69" spans="1:14" x14ac:dyDescent="0.2">
      <c r="A69" s="102" t="s">
        <v>321</v>
      </c>
      <c r="B69" s="144" t="s">
        <v>205</v>
      </c>
      <c r="C69" s="145">
        <f>IF(B69="Y", 2, 0)</f>
        <v>0</v>
      </c>
      <c r="D69" s="146" t="s">
        <v>205</v>
      </c>
      <c r="E69" s="145">
        <f>IF(D69="Y", 2, 0)</f>
        <v>0</v>
      </c>
      <c r="F69" s="97" t="s">
        <v>205</v>
      </c>
      <c r="G69" s="96">
        <f>IF(F69="Y", 1, 0)</f>
        <v>0</v>
      </c>
      <c r="H69" s="192" t="s">
        <v>205</v>
      </c>
      <c r="I69" s="145">
        <f>IF(H69="Y", 1, 0)</f>
        <v>0</v>
      </c>
      <c r="J69" s="166" t="s">
        <v>205</v>
      </c>
      <c r="K69" s="167">
        <f>IF(J69="Y", 1, 0)</f>
        <v>0</v>
      </c>
    </row>
    <row r="70" spans="1:14" x14ac:dyDescent="0.2">
      <c r="A70" s="102" t="s">
        <v>322</v>
      </c>
      <c r="B70" s="144" t="s">
        <v>205</v>
      </c>
      <c r="C70" s="145">
        <f>IF(B70="Y", 2, 0)</f>
        <v>0</v>
      </c>
      <c r="D70" s="146" t="s">
        <v>205</v>
      </c>
      <c r="E70" s="145">
        <f>IF(D70="Y", 2, 0)</f>
        <v>0</v>
      </c>
      <c r="F70" s="97" t="s">
        <v>205</v>
      </c>
      <c r="G70" s="96">
        <f>IF(F70="Y", 2, 0)</f>
        <v>0</v>
      </c>
      <c r="H70" s="192" t="s">
        <v>205</v>
      </c>
      <c r="I70" s="145">
        <f>IF(H70="Y", 2, 0)</f>
        <v>0</v>
      </c>
      <c r="J70" s="166" t="s">
        <v>205</v>
      </c>
      <c r="K70" s="167">
        <f t="shared" ref="K70:K71" si="15">IF(J70="Y", 1, 0)</f>
        <v>0</v>
      </c>
    </row>
    <row r="71" spans="1:14" x14ac:dyDescent="0.2">
      <c r="A71" s="102" t="s">
        <v>323</v>
      </c>
      <c r="B71" s="144" t="s">
        <v>205</v>
      </c>
      <c r="C71" s="145">
        <f>IF(B71="Y", 1, 0)</f>
        <v>0</v>
      </c>
      <c r="D71" s="146" t="s">
        <v>205</v>
      </c>
      <c r="E71" s="145">
        <f>IF(D71="Y", 2, 0)</f>
        <v>0</v>
      </c>
      <c r="F71" s="97" t="s">
        <v>205</v>
      </c>
      <c r="G71" s="96">
        <f>IF(F71="Y", 1, 0)</f>
        <v>0</v>
      </c>
      <c r="H71" s="192" t="s">
        <v>205</v>
      </c>
      <c r="I71" s="145">
        <f>IF(H71="Y", 2, 0)</f>
        <v>0</v>
      </c>
      <c r="J71" s="166" t="s">
        <v>205</v>
      </c>
      <c r="K71" s="167">
        <f t="shared" si="15"/>
        <v>0</v>
      </c>
    </row>
    <row r="72" spans="1:14" x14ac:dyDescent="0.2">
      <c r="A72" s="102" t="s">
        <v>324</v>
      </c>
      <c r="B72" s="144" t="s">
        <v>205</v>
      </c>
      <c r="C72" s="145">
        <f>IF(B72="Y", -1, 0)</f>
        <v>0</v>
      </c>
      <c r="D72" s="146" t="s">
        <v>205</v>
      </c>
      <c r="E72" s="145">
        <f>IF(D72="Y", -1, 0)</f>
        <v>0</v>
      </c>
      <c r="F72" s="97" t="s">
        <v>205</v>
      </c>
      <c r="G72" s="96">
        <f>IF(F72="Y", -1, 0)</f>
        <v>0</v>
      </c>
      <c r="H72" s="192" t="s">
        <v>205</v>
      </c>
      <c r="I72" s="145">
        <f>IF(H72="Y", -1, 0)</f>
        <v>0</v>
      </c>
      <c r="J72" s="166" t="s">
        <v>205</v>
      </c>
      <c r="K72" s="167">
        <f>IF(J72="Y", -1, 0)</f>
        <v>0</v>
      </c>
      <c r="N72" s="88"/>
    </row>
    <row r="73" spans="1:14" x14ac:dyDescent="0.2">
      <c r="A73" s="102" t="s">
        <v>325</v>
      </c>
      <c r="B73" s="144" t="s">
        <v>205</v>
      </c>
      <c r="C73" s="145">
        <f>IF(B73="Y", -1, 0)</f>
        <v>0</v>
      </c>
      <c r="D73" s="146" t="s">
        <v>205</v>
      </c>
      <c r="E73" s="145">
        <f>IF(D73="Y", -1, 0)</f>
        <v>0</v>
      </c>
      <c r="F73" s="97" t="s">
        <v>205</v>
      </c>
      <c r="G73" s="96">
        <f>IF(F73="Y", -1, 0)</f>
        <v>0</v>
      </c>
      <c r="H73" s="192" t="s">
        <v>205</v>
      </c>
      <c r="I73" s="145">
        <f>IF(H73="Y", -1, 0)</f>
        <v>0</v>
      </c>
      <c r="J73" s="166" t="s">
        <v>205</v>
      </c>
      <c r="K73" s="167">
        <f>IF(J73="Y", -1, 0)</f>
        <v>0</v>
      </c>
      <c r="N73" s="88"/>
    </row>
    <row r="74" spans="1:14" ht="13.5" thickBot="1" x14ac:dyDescent="0.25">
      <c r="A74" s="122" t="s">
        <v>326</v>
      </c>
      <c r="B74" s="147" t="s">
        <v>205</v>
      </c>
      <c r="C74" s="148">
        <f>IF(B74="Y", -1, 0)</f>
        <v>0</v>
      </c>
      <c r="D74" s="149" t="s">
        <v>205</v>
      </c>
      <c r="E74" s="148">
        <f>IF(D74="Y", -1, 0)</f>
        <v>0</v>
      </c>
      <c r="F74" s="105" t="s">
        <v>205</v>
      </c>
      <c r="G74" s="104">
        <f>IF(F74="Y", -1, 0)</f>
        <v>0</v>
      </c>
      <c r="H74" s="193" t="s">
        <v>205</v>
      </c>
      <c r="I74" s="148">
        <f>IF(H74="Y", -1, 0)</f>
        <v>0</v>
      </c>
      <c r="J74" s="168" t="s">
        <v>205</v>
      </c>
      <c r="K74" s="169">
        <f>IF(J74="Y", -1, 0)</f>
        <v>0</v>
      </c>
      <c r="N74" s="88"/>
    </row>
    <row r="75" spans="1:14" ht="13.5" thickBot="1" x14ac:dyDescent="0.25">
      <c r="A75" s="87" t="s">
        <v>327</v>
      </c>
      <c r="F75" s="89"/>
      <c r="G75" s="89"/>
      <c r="N75" s="88"/>
    </row>
    <row r="76" spans="1:14" x14ac:dyDescent="0.2">
      <c r="A76" s="124" t="s">
        <v>328</v>
      </c>
      <c r="B76" s="141" t="s">
        <v>205</v>
      </c>
      <c r="C76" s="142">
        <f>IF(B76="Y", -1, 0)</f>
        <v>0</v>
      </c>
      <c r="D76" s="143" t="s">
        <v>205</v>
      </c>
      <c r="E76" s="142">
        <f>IF(D76="Y", 1, 0)</f>
        <v>0</v>
      </c>
      <c r="F76" s="92" t="s">
        <v>205</v>
      </c>
      <c r="G76" s="91">
        <f>IF(F76="Y", -1, 0)</f>
        <v>0</v>
      </c>
      <c r="H76" s="191" t="s">
        <v>205</v>
      </c>
      <c r="I76" s="142">
        <f>IF(H76="Y", 1, 0)</f>
        <v>0</v>
      </c>
      <c r="J76" s="164" t="s">
        <v>205</v>
      </c>
      <c r="K76" s="165">
        <f>IF(J76="Y", -1, 0)</f>
        <v>0</v>
      </c>
      <c r="N76" s="88"/>
    </row>
    <row r="77" spans="1:14" x14ac:dyDescent="0.2">
      <c r="A77" s="101" t="s">
        <v>329</v>
      </c>
      <c r="B77" s="144"/>
      <c r="C77" s="145">
        <f>IF(B77="Y", -1, 0)</f>
        <v>0</v>
      </c>
      <c r="D77" s="146"/>
      <c r="E77" s="145">
        <f>IF(D77="Y", -1, 0)</f>
        <v>0</v>
      </c>
      <c r="F77" s="97" t="s">
        <v>205</v>
      </c>
      <c r="G77" s="96">
        <f>IF(F77="Y", -1, 0)</f>
        <v>0</v>
      </c>
      <c r="H77" s="192"/>
      <c r="I77" s="145">
        <f>IF(H77="Y", -1, 0)</f>
        <v>0</v>
      </c>
      <c r="J77" s="166"/>
      <c r="K77" s="167">
        <f>IF(J77="Y", -1, 0)</f>
        <v>0</v>
      </c>
      <c r="N77" s="88"/>
    </row>
    <row r="78" spans="1:14" x14ac:dyDescent="0.2">
      <c r="A78" s="101" t="s">
        <v>330</v>
      </c>
      <c r="B78" s="144" t="s">
        <v>205</v>
      </c>
      <c r="C78" s="145">
        <f>IF(B78="Y", 1, 0)</f>
        <v>0</v>
      </c>
      <c r="D78" s="146" t="s">
        <v>205</v>
      </c>
      <c r="E78" s="145">
        <f>IF(D78="Y", 1, 0)</f>
        <v>0</v>
      </c>
      <c r="F78" s="97" t="s">
        <v>251</v>
      </c>
      <c r="G78" s="96">
        <f>IF(F78="Y", 1, 0)</f>
        <v>1</v>
      </c>
      <c r="H78" s="192" t="s">
        <v>205</v>
      </c>
      <c r="I78" s="145">
        <f>IF(H78="Y", 1, 0)</f>
        <v>0</v>
      </c>
      <c r="J78" s="166" t="s">
        <v>205</v>
      </c>
      <c r="K78" s="167">
        <f>IF(J78="Y", 1, 0)</f>
        <v>0</v>
      </c>
      <c r="N78" s="88"/>
    </row>
    <row r="79" spans="1:14" x14ac:dyDescent="0.2">
      <c r="A79" s="101" t="s">
        <v>331</v>
      </c>
      <c r="B79" s="144" t="s">
        <v>205</v>
      </c>
      <c r="C79" s="145">
        <f>IF(B79="Y", 2, 0)</f>
        <v>0</v>
      </c>
      <c r="D79" s="146" t="s">
        <v>205</v>
      </c>
      <c r="E79" s="145">
        <f>IF(D79="Y", 2, 0)</f>
        <v>0</v>
      </c>
      <c r="F79" s="97" t="s">
        <v>205</v>
      </c>
      <c r="G79" s="96">
        <f>IF(F79="Y", 2, 0)</f>
        <v>0</v>
      </c>
      <c r="H79" s="192" t="s">
        <v>205</v>
      </c>
      <c r="I79" s="145">
        <f>IF(H79="Y", 2, 0)</f>
        <v>0</v>
      </c>
      <c r="J79" s="166" t="s">
        <v>205</v>
      </c>
      <c r="K79" s="167">
        <f>IF(J79="Y", 2, 0)</f>
        <v>0</v>
      </c>
      <c r="N79" s="88"/>
    </row>
    <row r="80" spans="1:14" x14ac:dyDescent="0.2">
      <c r="A80" s="101" t="s">
        <v>332</v>
      </c>
      <c r="B80" s="144" t="s">
        <v>205</v>
      </c>
      <c r="C80" s="145">
        <f>IF(B80="Y", 1, 0)</f>
        <v>0</v>
      </c>
      <c r="D80" s="146" t="s">
        <v>205</v>
      </c>
      <c r="E80" s="145">
        <f>IF(D80="Y", 1, 0)</f>
        <v>0</v>
      </c>
      <c r="F80" s="97" t="s">
        <v>205</v>
      </c>
      <c r="G80" s="96">
        <f>IF(F80="Y", 1, 0)</f>
        <v>0</v>
      </c>
      <c r="H80" s="192" t="s">
        <v>205</v>
      </c>
      <c r="I80" s="145">
        <f>IF(H80="Y", 1, 0)</f>
        <v>0</v>
      </c>
      <c r="J80" s="166" t="s">
        <v>205</v>
      </c>
      <c r="K80" s="167">
        <f>IF(J80="Y", 1, 0)</f>
        <v>0</v>
      </c>
      <c r="N80" s="88"/>
    </row>
    <row r="81" spans="1:14" x14ac:dyDescent="0.2">
      <c r="A81" s="101" t="s">
        <v>333</v>
      </c>
      <c r="B81" s="144" t="s">
        <v>205</v>
      </c>
      <c r="C81" s="145">
        <f>IF(B81="Y", 1, 0)</f>
        <v>0</v>
      </c>
      <c r="D81" s="146" t="s">
        <v>205</v>
      </c>
      <c r="E81" s="145">
        <f>IF(D81="Y", 1, 0)</f>
        <v>0</v>
      </c>
      <c r="F81" s="97" t="s">
        <v>205</v>
      </c>
      <c r="G81" s="96">
        <f>IF(F81="Y", 1, 0)</f>
        <v>0</v>
      </c>
      <c r="H81" s="192" t="s">
        <v>205</v>
      </c>
      <c r="I81" s="145">
        <f>IF(H81="Y", 1, 0)</f>
        <v>0</v>
      </c>
      <c r="J81" s="166" t="s">
        <v>205</v>
      </c>
      <c r="K81" s="167">
        <f>IF(J81="Y", -1, 0)</f>
        <v>0</v>
      </c>
      <c r="N81" s="88"/>
    </row>
    <row r="82" spans="1:14" x14ac:dyDescent="0.2">
      <c r="A82" s="125" t="s">
        <v>334</v>
      </c>
      <c r="B82" s="144" t="s">
        <v>205</v>
      </c>
      <c r="C82" s="145">
        <f>IF(B82="Y", 1, 0)</f>
        <v>0</v>
      </c>
      <c r="D82" s="146" t="s">
        <v>205</v>
      </c>
      <c r="E82" s="145">
        <f>IF(D82="Y", 1, 0)</f>
        <v>0</v>
      </c>
      <c r="F82" s="97" t="s">
        <v>205</v>
      </c>
      <c r="G82" s="96">
        <f>IF(F82="Y", 1, 0)</f>
        <v>0</v>
      </c>
      <c r="H82" s="192" t="s">
        <v>205</v>
      </c>
      <c r="I82" s="145">
        <f>IF(H82="Y", 1, 0)</f>
        <v>0</v>
      </c>
      <c r="J82" s="166" t="s">
        <v>205</v>
      </c>
      <c r="K82" s="167">
        <f>IF(J82="Y", 2, 0)</f>
        <v>0</v>
      </c>
      <c r="N82" s="88"/>
    </row>
    <row r="83" spans="1:14" ht="13.5" thickBot="1" x14ac:dyDescent="0.25">
      <c r="A83" s="114" t="s">
        <v>335</v>
      </c>
      <c r="B83" s="154" t="s">
        <v>205</v>
      </c>
      <c r="C83" s="155">
        <f>IF(B83="Y", 1, 0)</f>
        <v>0</v>
      </c>
      <c r="D83" s="156" t="s">
        <v>205</v>
      </c>
      <c r="E83" s="155">
        <f>IF(D83="Y", 1, 0)</f>
        <v>0</v>
      </c>
      <c r="F83" s="116" t="s">
        <v>205</v>
      </c>
      <c r="G83" s="115">
        <f>IF(F83="Y", 1, 0)</f>
        <v>0</v>
      </c>
      <c r="H83" s="196" t="s">
        <v>205</v>
      </c>
      <c r="I83" s="155">
        <f>IF(H83="Y", 1, 0)</f>
        <v>0</v>
      </c>
      <c r="J83" s="172" t="s">
        <v>205</v>
      </c>
      <c r="K83" s="173">
        <f>IF(J83="Y", 2, 0)</f>
        <v>0</v>
      </c>
      <c r="N83" s="88"/>
    </row>
    <row r="84" spans="1:14" ht="14.25" thickTop="1" thickBot="1" x14ac:dyDescent="0.25">
      <c r="A84" s="126" t="s">
        <v>336</v>
      </c>
      <c r="B84" s="160" t="s">
        <v>205</v>
      </c>
      <c r="C84" s="161">
        <f>IF(B84="Y", 1, 0)</f>
        <v>0</v>
      </c>
      <c r="D84" s="162" t="s">
        <v>205</v>
      </c>
      <c r="E84" s="161">
        <f>IF(D84="Y", 1, 0)</f>
        <v>0</v>
      </c>
      <c r="F84" s="128" t="s">
        <v>205</v>
      </c>
      <c r="G84" s="127">
        <f>IF(F84="Y", 1, 0)</f>
        <v>0</v>
      </c>
      <c r="H84" s="198" t="s">
        <v>205</v>
      </c>
      <c r="I84" s="161">
        <f>IF(H84="Y", 1, 0)</f>
        <v>0</v>
      </c>
      <c r="J84" s="176" t="s">
        <v>205</v>
      </c>
      <c r="K84" s="177">
        <f>IF(J84="Y", 1, 0)</f>
        <v>0</v>
      </c>
      <c r="N84" s="88"/>
    </row>
    <row r="85" spans="1:14" ht="13.5" thickBot="1" x14ac:dyDescent="0.25">
      <c r="A85" s="87" t="s">
        <v>337</v>
      </c>
      <c r="F85" s="89"/>
      <c r="G85" s="89"/>
      <c r="N85" s="88"/>
    </row>
    <row r="86" spans="1:14" x14ac:dyDescent="0.2">
      <c r="A86" s="90" t="s">
        <v>338</v>
      </c>
      <c r="B86" s="141"/>
      <c r="C86" s="142"/>
      <c r="D86" s="143"/>
      <c r="E86" s="142"/>
      <c r="F86" s="92"/>
      <c r="G86" s="91"/>
      <c r="H86" s="191"/>
      <c r="I86" s="142"/>
      <c r="J86" s="164"/>
      <c r="K86" s="165"/>
      <c r="N86" s="88"/>
    </row>
    <row r="87" spans="1:14" x14ac:dyDescent="0.2">
      <c r="A87" s="101" t="s">
        <v>339</v>
      </c>
      <c r="B87" s="144" t="s">
        <v>205</v>
      </c>
      <c r="C87" s="145">
        <f>IF(B87="Y", 2, 0)</f>
        <v>0</v>
      </c>
      <c r="D87" s="146" t="s">
        <v>205</v>
      </c>
      <c r="E87" s="145">
        <f>IF(D87="Y", 2, 0)</f>
        <v>0</v>
      </c>
      <c r="F87" s="97" t="s">
        <v>205</v>
      </c>
      <c r="G87" s="96">
        <f>IF(F87="Y", 2, 0)</f>
        <v>0</v>
      </c>
      <c r="H87" s="192" t="s">
        <v>205</v>
      </c>
      <c r="I87" s="145">
        <f>IF(H87="Y", 2, 0)</f>
        <v>0</v>
      </c>
      <c r="J87" s="166" t="s">
        <v>205</v>
      </c>
      <c r="K87" s="167">
        <f>IF(J87="Y", 2, 0)</f>
        <v>0</v>
      </c>
      <c r="N87" s="88"/>
    </row>
    <row r="88" spans="1:14" x14ac:dyDescent="0.2">
      <c r="A88" s="101" t="s">
        <v>340</v>
      </c>
      <c r="B88" s="144" t="s">
        <v>205</v>
      </c>
      <c r="C88" s="145">
        <f>IF(B88="Y", 1, 0)</f>
        <v>0</v>
      </c>
      <c r="D88" s="146" t="s">
        <v>205</v>
      </c>
      <c r="E88" s="145">
        <f>IF(D88="Y", 1, 0)</f>
        <v>0</v>
      </c>
      <c r="F88" s="97" t="s">
        <v>205</v>
      </c>
      <c r="G88" s="96">
        <f>IF(F88="Y", 1, 0)</f>
        <v>0</v>
      </c>
      <c r="H88" s="192" t="s">
        <v>205</v>
      </c>
      <c r="I88" s="145">
        <f>IF(H88="Y", 1, 0)</f>
        <v>0</v>
      </c>
      <c r="J88" s="166" t="s">
        <v>205</v>
      </c>
      <c r="K88" s="167">
        <f>IF(J88="Y", 1, 0)</f>
        <v>0</v>
      </c>
      <c r="N88" s="88"/>
    </row>
    <row r="89" spans="1:14" x14ac:dyDescent="0.2">
      <c r="A89" s="101" t="s">
        <v>341</v>
      </c>
      <c r="B89" s="144" t="s">
        <v>205</v>
      </c>
      <c r="C89" s="145">
        <f>IF(B89="Y", 1, 0)</f>
        <v>0</v>
      </c>
      <c r="D89" s="146" t="s">
        <v>205</v>
      </c>
      <c r="E89" s="145">
        <f>IF(D89="Y", 1, 0)</f>
        <v>0</v>
      </c>
      <c r="F89" s="97" t="s">
        <v>205</v>
      </c>
      <c r="G89" s="96">
        <f>IF(F89="Y", 1, 0)</f>
        <v>0</v>
      </c>
      <c r="H89" s="192" t="s">
        <v>205</v>
      </c>
      <c r="I89" s="145">
        <f>IF(H89="Y", 1, 0)</f>
        <v>0</v>
      </c>
      <c r="J89" s="166" t="s">
        <v>205</v>
      </c>
      <c r="K89" s="167">
        <f>IF(J89="Y", 1, 0)</f>
        <v>0</v>
      </c>
      <c r="N89" s="88"/>
    </row>
    <row r="90" spans="1:14" x14ac:dyDescent="0.2">
      <c r="A90" s="101" t="s">
        <v>342</v>
      </c>
      <c r="B90" s="144" t="s">
        <v>205</v>
      </c>
      <c r="C90" s="145">
        <f>IF(B90="Y", 2, 0)</f>
        <v>0</v>
      </c>
      <c r="D90" s="146" t="s">
        <v>205</v>
      </c>
      <c r="E90" s="145">
        <f>IF(D90="Y", 2, 0)</f>
        <v>0</v>
      </c>
      <c r="F90" s="97" t="s">
        <v>205</v>
      </c>
      <c r="G90" s="96">
        <f>IF(F90="Y", 2, 0)</f>
        <v>0</v>
      </c>
      <c r="H90" s="192" t="s">
        <v>205</v>
      </c>
      <c r="I90" s="145">
        <f>IF(H90="Y", 2, 0)</f>
        <v>0</v>
      </c>
      <c r="J90" s="166" t="s">
        <v>205</v>
      </c>
      <c r="K90" s="167">
        <f>IF(J90="Y", 2, 0)</f>
        <v>0</v>
      </c>
      <c r="N90" s="88"/>
    </row>
    <row r="91" spans="1:14" ht="13.5" thickBot="1" x14ac:dyDescent="0.25">
      <c r="A91" s="114" t="s">
        <v>343</v>
      </c>
      <c r="B91" s="154" t="s">
        <v>205</v>
      </c>
      <c r="C91" s="155">
        <f>IF(B91="Y", 1, 0)</f>
        <v>0</v>
      </c>
      <c r="D91" s="156" t="s">
        <v>205</v>
      </c>
      <c r="E91" s="155">
        <f>IF(D91="Y", 1, 0)</f>
        <v>0</v>
      </c>
      <c r="F91" s="116" t="s">
        <v>251</v>
      </c>
      <c r="G91" s="115">
        <f>IF(F91="Y", 1, 0)</f>
        <v>1</v>
      </c>
      <c r="H91" s="196" t="s">
        <v>205</v>
      </c>
      <c r="I91" s="155">
        <f>IF(H91="Y", 1, 0)</f>
        <v>0</v>
      </c>
      <c r="J91" s="172" t="s">
        <v>205</v>
      </c>
      <c r="K91" s="173">
        <f>IF(J91="Y", 1, 0)</f>
        <v>0</v>
      </c>
    </row>
    <row r="92" spans="1:14" ht="13.5" thickTop="1" x14ac:dyDescent="0.2">
      <c r="A92" s="130" t="s">
        <v>344</v>
      </c>
      <c r="B92" s="157"/>
      <c r="C92" s="158"/>
      <c r="D92" s="159"/>
      <c r="E92" s="158"/>
      <c r="F92" s="120"/>
      <c r="G92" s="119"/>
      <c r="H92" s="197"/>
      <c r="I92" s="158"/>
      <c r="J92" s="174"/>
      <c r="K92" s="175"/>
    </row>
    <row r="93" spans="1:14" x14ac:dyDescent="0.2">
      <c r="A93" s="101" t="s">
        <v>345</v>
      </c>
      <c r="B93" s="144" t="s">
        <v>205</v>
      </c>
      <c r="C93" s="145">
        <f>IF(B93="Y", 2, 0)</f>
        <v>0</v>
      </c>
      <c r="D93" s="146" t="s">
        <v>205</v>
      </c>
      <c r="E93" s="145">
        <f>IF(D93="Y", 2, 0)</f>
        <v>0</v>
      </c>
      <c r="F93" s="97" t="s">
        <v>205</v>
      </c>
      <c r="G93" s="96">
        <f>IF(F93="Y", 2, 0)</f>
        <v>0</v>
      </c>
      <c r="H93" s="192" t="s">
        <v>205</v>
      </c>
      <c r="I93" s="145">
        <f>IF(H93="Y", 2, 0)</f>
        <v>0</v>
      </c>
      <c r="J93" s="166" t="s">
        <v>205</v>
      </c>
      <c r="K93" s="167">
        <f>IF(J93="Y", 2, 0)</f>
        <v>0</v>
      </c>
    </row>
    <row r="94" spans="1:14" x14ac:dyDescent="0.2">
      <c r="A94" s="101" t="s">
        <v>346</v>
      </c>
      <c r="B94" s="144" t="s">
        <v>205</v>
      </c>
      <c r="C94" s="145">
        <f>IF(B94="Y", 2, 0)</f>
        <v>0</v>
      </c>
      <c r="D94" s="146" t="s">
        <v>205</v>
      </c>
      <c r="E94" s="145">
        <f>IF(D94="Y", 2, 0)</f>
        <v>0</v>
      </c>
      <c r="F94" s="97" t="s">
        <v>205</v>
      </c>
      <c r="G94" s="96">
        <f>IF(F94="Y", 2, 0)</f>
        <v>0</v>
      </c>
      <c r="H94" s="192" t="s">
        <v>205</v>
      </c>
      <c r="I94" s="145">
        <f>IF(H94="Y", 2, 0)</f>
        <v>0</v>
      </c>
      <c r="J94" s="166" t="s">
        <v>205</v>
      </c>
      <c r="K94" s="167">
        <f>IF(J94="Y", 2, 0)</f>
        <v>0</v>
      </c>
      <c r="N94" s="88"/>
    </row>
    <row r="95" spans="1:14" x14ac:dyDescent="0.2">
      <c r="A95" s="101" t="s">
        <v>347</v>
      </c>
      <c r="B95" s="144" t="s">
        <v>205</v>
      </c>
      <c r="C95" s="145">
        <f>IF(B95="Y", 1, 0)</f>
        <v>0</v>
      </c>
      <c r="D95" s="146" t="s">
        <v>205</v>
      </c>
      <c r="E95" s="145">
        <f>IF(D95="Y", 1, 0)</f>
        <v>0</v>
      </c>
      <c r="F95" s="97" t="s">
        <v>205</v>
      </c>
      <c r="G95" s="96">
        <f>IF(F95="Y", 1, 0)</f>
        <v>0</v>
      </c>
      <c r="H95" s="192" t="s">
        <v>205</v>
      </c>
      <c r="I95" s="145">
        <f>IF(H95="Y", 1, 0)</f>
        <v>0</v>
      </c>
      <c r="J95" s="166" t="s">
        <v>205</v>
      </c>
      <c r="K95" s="167">
        <f>IF(J95="Y", 1, 0)</f>
        <v>0</v>
      </c>
    </row>
    <row r="96" spans="1:14" ht="13.5" thickBot="1" x14ac:dyDescent="0.25">
      <c r="A96" s="103" t="s">
        <v>348</v>
      </c>
      <c r="B96" s="147" t="s">
        <v>205</v>
      </c>
      <c r="C96" s="148">
        <f>IF(B96="Y", -1, 0)</f>
        <v>0</v>
      </c>
      <c r="D96" s="149" t="s">
        <v>205</v>
      </c>
      <c r="E96" s="148">
        <f>IF(D96="Y", 1, 0)</f>
        <v>0</v>
      </c>
      <c r="F96" s="105" t="s">
        <v>205</v>
      </c>
      <c r="G96" s="104">
        <f>IF(F96="Y", -1, 0)</f>
        <v>0</v>
      </c>
      <c r="H96" s="193" t="s">
        <v>205</v>
      </c>
      <c r="I96" s="148">
        <f>IF(H96="Y", 1, 0)</f>
        <v>0</v>
      </c>
      <c r="J96" s="168" t="s">
        <v>205</v>
      </c>
      <c r="K96" s="169">
        <f>IF(J96="Y", 1, 0)</f>
        <v>0</v>
      </c>
    </row>
    <row r="97" spans="1:13" ht="13.5" thickBot="1" x14ac:dyDescent="0.25">
      <c r="A97" s="131" t="s">
        <v>349</v>
      </c>
      <c r="F97" s="89"/>
      <c r="G97" s="89"/>
    </row>
    <row r="98" spans="1:13" x14ac:dyDescent="0.2">
      <c r="A98" s="90" t="s">
        <v>350</v>
      </c>
      <c r="B98" s="141"/>
      <c r="C98" s="142"/>
      <c r="D98" s="143"/>
      <c r="E98" s="142"/>
      <c r="F98" s="92"/>
      <c r="G98" s="91"/>
      <c r="H98" s="191"/>
      <c r="I98" s="142"/>
      <c r="J98" s="164"/>
      <c r="K98" s="165"/>
    </row>
    <row r="99" spans="1:13" x14ac:dyDescent="0.2">
      <c r="A99" s="101" t="s">
        <v>351</v>
      </c>
      <c r="B99" s="144" t="s">
        <v>205</v>
      </c>
      <c r="C99" s="145">
        <f>IF(B99="Y", 1, 0)</f>
        <v>0</v>
      </c>
      <c r="D99" s="146" t="s">
        <v>205</v>
      </c>
      <c r="E99" s="145">
        <f>IF(D99="Y", 1, 0)</f>
        <v>0</v>
      </c>
      <c r="F99" s="97" t="s">
        <v>205</v>
      </c>
      <c r="G99" s="96">
        <f>IF(F99="Y", 1, 0)</f>
        <v>0</v>
      </c>
      <c r="H99" s="192" t="s">
        <v>205</v>
      </c>
      <c r="I99" s="145">
        <f>IF(H99="Y", 1, 0)</f>
        <v>0</v>
      </c>
      <c r="J99" s="166" t="s">
        <v>205</v>
      </c>
      <c r="K99" s="167">
        <f t="shared" ref="K99:K104" si="16">IF(J99="Y", 1, 0)</f>
        <v>0</v>
      </c>
    </row>
    <row r="100" spans="1:13" x14ac:dyDescent="0.2">
      <c r="A100" s="101" t="s">
        <v>352</v>
      </c>
      <c r="B100" s="144" t="s">
        <v>205</v>
      </c>
      <c r="C100" s="145">
        <f>IF(B100="Y", 2, 0)</f>
        <v>0</v>
      </c>
      <c r="D100" s="146" t="s">
        <v>205</v>
      </c>
      <c r="E100" s="145">
        <f>IF(D100="Y", 1, 0)</f>
        <v>0</v>
      </c>
      <c r="F100" s="97" t="s">
        <v>205</v>
      </c>
      <c r="G100" s="96">
        <f>IF(F100="Y", 2, 0)</f>
        <v>0</v>
      </c>
      <c r="H100" s="192" t="s">
        <v>205</v>
      </c>
      <c r="I100" s="145">
        <f>IF(H100="Y", 1, 0)</f>
        <v>0</v>
      </c>
      <c r="J100" s="166" t="s">
        <v>205</v>
      </c>
      <c r="K100" s="167">
        <f t="shared" si="16"/>
        <v>0</v>
      </c>
    </row>
    <row r="101" spans="1:13" x14ac:dyDescent="0.2">
      <c r="A101" s="101" t="s">
        <v>353</v>
      </c>
      <c r="B101" s="144" t="s">
        <v>205</v>
      </c>
      <c r="C101" s="145">
        <f>IF(B101="Y", 2, 0)</f>
        <v>0</v>
      </c>
      <c r="D101" s="146" t="s">
        <v>205</v>
      </c>
      <c r="E101" s="145">
        <f>IF(D101="Y", 2, 0)</f>
        <v>0</v>
      </c>
      <c r="F101" s="97" t="s">
        <v>205</v>
      </c>
      <c r="G101" s="96">
        <f>IF(F101="Y", 2, 0)</f>
        <v>0</v>
      </c>
      <c r="H101" s="192" t="s">
        <v>205</v>
      </c>
      <c r="I101" s="145">
        <f>IF(H101="Y", 2, 0)</f>
        <v>0</v>
      </c>
      <c r="J101" s="166" t="s">
        <v>205</v>
      </c>
      <c r="K101" s="167">
        <f t="shared" si="16"/>
        <v>0</v>
      </c>
    </row>
    <row r="102" spans="1:13" ht="13.5" thickBot="1" x14ac:dyDescent="0.25">
      <c r="A102" s="103" t="s">
        <v>354</v>
      </c>
      <c r="B102" s="147" t="s">
        <v>205</v>
      </c>
      <c r="C102" s="148">
        <f>IF(B102="Y", 1, 0)</f>
        <v>0</v>
      </c>
      <c r="D102" s="149" t="s">
        <v>205</v>
      </c>
      <c r="E102" s="148">
        <f>IF(D102="Y", 1, 0)</f>
        <v>0</v>
      </c>
      <c r="F102" s="105" t="s">
        <v>205</v>
      </c>
      <c r="G102" s="104">
        <f>IF(F102="Y", 1, 0)</f>
        <v>0</v>
      </c>
      <c r="H102" s="193" t="s">
        <v>205</v>
      </c>
      <c r="I102" s="148">
        <f>IF(H102="Y", 1, 0)</f>
        <v>0</v>
      </c>
      <c r="J102" s="168" t="s">
        <v>205</v>
      </c>
      <c r="K102" s="169">
        <f t="shared" si="16"/>
        <v>0</v>
      </c>
    </row>
    <row r="103" spans="1:13" x14ac:dyDescent="0.2">
      <c r="A103" s="118" t="s">
        <v>355</v>
      </c>
      <c r="B103" s="157" t="s">
        <v>205</v>
      </c>
      <c r="C103" s="158">
        <f>IF(B103="Y", 2, 0)</f>
        <v>0</v>
      </c>
      <c r="D103" s="159" t="s">
        <v>205</v>
      </c>
      <c r="E103" s="158">
        <f>IF(D103="Y", 1, 0)</f>
        <v>0</v>
      </c>
      <c r="F103" s="120" t="s">
        <v>205</v>
      </c>
      <c r="G103" s="119">
        <f>IF(F103="Y", 2, 0)</f>
        <v>0</v>
      </c>
      <c r="H103" s="197" t="s">
        <v>205</v>
      </c>
      <c r="I103" s="158">
        <f>IF(H103="Y", 1, 0)</f>
        <v>0</v>
      </c>
      <c r="J103" s="174" t="s">
        <v>205</v>
      </c>
      <c r="K103" s="175">
        <f t="shared" si="16"/>
        <v>0</v>
      </c>
    </row>
    <row r="104" spans="1:13" x14ac:dyDescent="0.2">
      <c r="A104" s="102" t="s">
        <v>356</v>
      </c>
      <c r="B104" s="144" t="s">
        <v>205</v>
      </c>
      <c r="C104" s="145">
        <f>IF(B104="Y", 2, 0)</f>
        <v>0</v>
      </c>
      <c r="D104" s="146" t="s">
        <v>205</v>
      </c>
      <c r="E104" s="145">
        <f>IF(D104="Y", 2, 0)</f>
        <v>0</v>
      </c>
      <c r="F104" s="97" t="s">
        <v>205</v>
      </c>
      <c r="G104" s="96">
        <f>IF(F104="Y", 2, 0)</f>
        <v>0</v>
      </c>
      <c r="H104" s="192" t="s">
        <v>205</v>
      </c>
      <c r="I104" s="145">
        <f>IF(H104="Y", 2, 0)</f>
        <v>0</v>
      </c>
      <c r="J104" s="166" t="s">
        <v>205</v>
      </c>
      <c r="K104" s="167">
        <f t="shared" si="16"/>
        <v>0</v>
      </c>
    </row>
    <row r="105" spans="1:13" x14ac:dyDescent="0.2">
      <c r="A105" s="102" t="s">
        <v>357</v>
      </c>
      <c r="B105" s="144" t="s">
        <v>205</v>
      </c>
      <c r="C105" s="145">
        <f>IF(B105="Y", 2, 0)</f>
        <v>0</v>
      </c>
      <c r="D105" s="146" t="s">
        <v>205</v>
      </c>
      <c r="E105" s="145">
        <f>IF(D105="Y", 1, 0)</f>
        <v>0</v>
      </c>
      <c r="F105" s="97" t="s">
        <v>205</v>
      </c>
      <c r="G105" s="96">
        <f>IF(F105="Y", 2, 0)</f>
        <v>0</v>
      </c>
      <c r="H105" s="192" t="s">
        <v>205</v>
      </c>
      <c r="I105" s="145">
        <f>IF(H105="Y", 1, 0)</f>
        <v>0</v>
      </c>
      <c r="J105" s="166" t="s">
        <v>205</v>
      </c>
      <c r="K105" s="167">
        <f>IF(J105="Y", 2, 0)</f>
        <v>0</v>
      </c>
    </row>
    <row r="106" spans="1:13" x14ac:dyDescent="0.2">
      <c r="A106" s="102" t="s">
        <v>358</v>
      </c>
      <c r="B106" s="144" t="s">
        <v>205</v>
      </c>
      <c r="C106" s="145" t="s">
        <v>359</v>
      </c>
      <c r="D106" s="146" t="s">
        <v>205</v>
      </c>
      <c r="E106" s="145" t="s">
        <v>359</v>
      </c>
      <c r="F106" s="97" t="s">
        <v>205</v>
      </c>
      <c r="G106" s="96" t="s">
        <v>359</v>
      </c>
      <c r="H106" s="192" t="s">
        <v>205</v>
      </c>
      <c r="I106" s="145" t="s">
        <v>359</v>
      </c>
      <c r="J106" s="166" t="s">
        <v>205</v>
      </c>
      <c r="K106" s="167">
        <f>IF(J106="Y", -1, 0)</f>
        <v>0</v>
      </c>
    </row>
    <row r="107" spans="1:13" x14ac:dyDescent="0.2">
      <c r="A107" s="102" t="s">
        <v>360</v>
      </c>
      <c r="B107" s="144" t="s">
        <v>205</v>
      </c>
      <c r="C107" s="145">
        <f>IF(B107="Y", 2, 0)</f>
        <v>0</v>
      </c>
      <c r="D107" s="146" t="s">
        <v>205</v>
      </c>
      <c r="E107" s="145">
        <f>IF(D107="Y", 2, 0)</f>
        <v>0</v>
      </c>
      <c r="F107" s="97" t="s">
        <v>205</v>
      </c>
      <c r="G107" s="96">
        <f>IF(F107="Y", 1, 0)</f>
        <v>0</v>
      </c>
      <c r="H107" s="192" t="s">
        <v>205</v>
      </c>
      <c r="I107" s="145">
        <f>IF(H107="Y", 1, 0)</f>
        <v>0</v>
      </c>
      <c r="J107" s="166" t="s">
        <v>205</v>
      </c>
      <c r="K107" s="167">
        <f>IF(J107="Y", 1, 0)</f>
        <v>0</v>
      </c>
    </row>
    <row r="108" spans="1:13" x14ac:dyDescent="0.2">
      <c r="A108" s="102" t="s">
        <v>361</v>
      </c>
      <c r="B108" s="144" t="s">
        <v>205</v>
      </c>
      <c r="C108" s="145">
        <f>IF(B108="Y", 2, 0)</f>
        <v>0</v>
      </c>
      <c r="D108" s="146" t="s">
        <v>205</v>
      </c>
      <c r="E108" s="145">
        <f>IF(D108="Y", 2, 0)</f>
        <v>0</v>
      </c>
      <c r="F108" s="97" t="s">
        <v>205</v>
      </c>
      <c r="G108" s="96">
        <f>IF(F108="Y", 1, 0)</f>
        <v>0</v>
      </c>
      <c r="H108" s="192" t="s">
        <v>205</v>
      </c>
      <c r="I108" s="145">
        <f>IF(H108="Y", 1, 0)</f>
        <v>0</v>
      </c>
      <c r="J108" s="166" t="s">
        <v>205</v>
      </c>
      <c r="K108" s="167">
        <f>IF(J108="Y", 1, 0)</f>
        <v>0</v>
      </c>
    </row>
    <row r="109" spans="1:13" ht="13.5" thickBot="1" x14ac:dyDescent="0.25">
      <c r="A109" s="122" t="s">
        <v>362</v>
      </c>
      <c r="B109" s="147" t="s">
        <v>205</v>
      </c>
      <c r="C109" s="148">
        <f>IF(B109="Y", 1, 0)</f>
        <v>0</v>
      </c>
      <c r="D109" s="149" t="s">
        <v>205</v>
      </c>
      <c r="E109" s="148">
        <f>IF(D109="Y", 1, 0)</f>
        <v>0</v>
      </c>
      <c r="F109" s="105" t="s">
        <v>205</v>
      </c>
      <c r="G109" s="104">
        <f>IF(F109="Y", 1, 0)</f>
        <v>0</v>
      </c>
      <c r="H109" s="193" t="s">
        <v>205</v>
      </c>
      <c r="I109" s="148">
        <f>IF(H109="Y", 1, 0)</f>
        <v>0</v>
      </c>
      <c r="J109" s="168" t="s">
        <v>205</v>
      </c>
      <c r="K109" s="169">
        <f>IF(J109="Y", 2, 0)</f>
        <v>0</v>
      </c>
    </row>
    <row r="110" spans="1:13" ht="13.5" thickBot="1" x14ac:dyDescent="0.25">
      <c r="A110" s="131" t="s">
        <v>363</v>
      </c>
      <c r="F110" s="89"/>
      <c r="G110" s="89"/>
    </row>
    <row r="111" spans="1:13" x14ac:dyDescent="0.2">
      <c r="A111" s="113" t="s">
        <v>364</v>
      </c>
      <c r="B111" s="141" t="s">
        <v>205</v>
      </c>
      <c r="C111" s="142">
        <f>IF(B111="Y", -1, 0)</f>
        <v>0</v>
      </c>
      <c r="D111" s="143" t="s">
        <v>205</v>
      </c>
      <c r="E111" s="142">
        <f>IF(D111="Y", -1, 0)</f>
        <v>0</v>
      </c>
      <c r="F111" s="92" t="s">
        <v>205</v>
      </c>
      <c r="G111" s="91">
        <f t="shared" ref="G111:G126" si="17">IF(F111="Y", 1, 0)</f>
        <v>0</v>
      </c>
      <c r="H111" s="191" t="s">
        <v>205</v>
      </c>
      <c r="I111" s="142">
        <f>IF(H111="Y", -1, 0)</f>
        <v>0</v>
      </c>
      <c r="J111" s="164" t="s">
        <v>205</v>
      </c>
      <c r="K111" s="142">
        <f t="shared" ref="K111:K127" si="18">IF(J111="Y", 1, 0)</f>
        <v>0</v>
      </c>
      <c r="L111" s="187" t="s">
        <v>205</v>
      </c>
      <c r="M111" s="165">
        <f>IF(L111="Y", 2, 0)</f>
        <v>0</v>
      </c>
    </row>
    <row r="112" spans="1:13" x14ac:dyDescent="0.2">
      <c r="A112" s="102" t="s">
        <v>365</v>
      </c>
      <c r="B112" s="144" t="s">
        <v>205</v>
      </c>
      <c r="C112" s="145">
        <f>IF(B112="Y", 2, 0)</f>
        <v>0</v>
      </c>
      <c r="D112" s="146" t="s">
        <v>205</v>
      </c>
      <c r="E112" s="145">
        <f>IF(D112="Y", 2, 0)</f>
        <v>0</v>
      </c>
      <c r="F112" s="97" t="s">
        <v>205</v>
      </c>
      <c r="G112" s="96">
        <f>IF(F112="Y", 2, 0)</f>
        <v>0</v>
      </c>
      <c r="H112" s="192" t="s">
        <v>205</v>
      </c>
      <c r="I112" s="145">
        <f>IF(H112="Y", 2, 0)</f>
        <v>0</v>
      </c>
      <c r="J112" s="166" t="s">
        <v>205</v>
      </c>
      <c r="K112" s="145">
        <f>IF(J112="Y", 2, 0)</f>
        <v>0</v>
      </c>
      <c r="L112" s="188" t="s">
        <v>205</v>
      </c>
      <c r="M112" s="167">
        <f t="shared" ref="M112:M113" si="19">IF(L112="Y", 2, 0)</f>
        <v>0</v>
      </c>
    </row>
    <row r="113" spans="1:13" x14ac:dyDescent="0.2">
      <c r="A113" s="102" t="s">
        <v>366</v>
      </c>
      <c r="B113" s="144" t="s">
        <v>205</v>
      </c>
      <c r="C113" s="145">
        <f t="shared" ref="C113:C126" si="20">IF(B113="Y", 1, 0)</f>
        <v>0</v>
      </c>
      <c r="D113" s="146" t="s">
        <v>205</v>
      </c>
      <c r="E113" s="145">
        <f t="shared" ref="E113:E126" si="21">IF(D113="Y", 1, 0)</f>
        <v>0</v>
      </c>
      <c r="F113" s="97" t="s">
        <v>205</v>
      </c>
      <c r="G113" s="96">
        <f t="shared" si="17"/>
        <v>0</v>
      </c>
      <c r="H113" s="192" t="s">
        <v>205</v>
      </c>
      <c r="I113" s="145">
        <f t="shared" ref="I113:I126" si="22">IF(H113="Y", 1, 0)</f>
        <v>0</v>
      </c>
      <c r="J113" s="166" t="s">
        <v>205</v>
      </c>
      <c r="K113" s="145">
        <f t="shared" si="18"/>
        <v>0</v>
      </c>
      <c r="L113" s="188" t="s">
        <v>205</v>
      </c>
      <c r="M113" s="167">
        <f t="shared" si="19"/>
        <v>0</v>
      </c>
    </row>
    <row r="114" spans="1:13" x14ac:dyDescent="0.2">
      <c r="A114" s="102" t="s">
        <v>367</v>
      </c>
      <c r="B114" s="144" t="s">
        <v>205</v>
      </c>
      <c r="C114" s="145">
        <f t="shared" si="20"/>
        <v>0</v>
      </c>
      <c r="D114" s="146" t="s">
        <v>205</v>
      </c>
      <c r="E114" s="145">
        <f t="shared" si="21"/>
        <v>0</v>
      </c>
      <c r="F114" s="97" t="s">
        <v>205</v>
      </c>
      <c r="G114" s="96">
        <f t="shared" si="17"/>
        <v>0</v>
      </c>
      <c r="H114" s="192" t="s">
        <v>205</v>
      </c>
      <c r="I114" s="145">
        <f t="shared" si="22"/>
        <v>0</v>
      </c>
      <c r="J114" s="166" t="s">
        <v>205</v>
      </c>
      <c r="K114" s="145">
        <f t="shared" si="18"/>
        <v>0</v>
      </c>
      <c r="L114" s="188" t="s">
        <v>205</v>
      </c>
      <c r="M114" s="167">
        <f t="shared" ref="M114:M132" si="23">IF(L114="Y", 1, 0)</f>
        <v>0</v>
      </c>
    </row>
    <row r="115" spans="1:13" x14ac:dyDescent="0.2">
      <c r="A115" s="102" t="s">
        <v>368</v>
      </c>
      <c r="B115" s="144" t="s">
        <v>205</v>
      </c>
      <c r="C115" s="145">
        <f>IF(B115="Y", 2, 0)</f>
        <v>0</v>
      </c>
      <c r="D115" s="146" t="s">
        <v>205</v>
      </c>
      <c r="E115" s="145">
        <f>IF(D115="Y", 2, 0)</f>
        <v>0</v>
      </c>
      <c r="F115" s="97" t="s">
        <v>205</v>
      </c>
      <c r="G115" s="96">
        <f>IF(F115="Y", 2, 0)</f>
        <v>0</v>
      </c>
      <c r="H115" s="192" t="s">
        <v>205</v>
      </c>
      <c r="I115" s="145">
        <f>IF(H115="Y", 2, 0)</f>
        <v>0</v>
      </c>
      <c r="J115" s="166" t="s">
        <v>205</v>
      </c>
      <c r="K115" s="145">
        <f>IF(J115="Y", 2, 0)</f>
        <v>0</v>
      </c>
      <c r="L115" s="188" t="s">
        <v>205</v>
      </c>
      <c r="M115" s="167">
        <f>IF(L115="Y", 2, 0)</f>
        <v>0</v>
      </c>
    </row>
    <row r="116" spans="1:13" x14ac:dyDescent="0.2">
      <c r="A116" s="102" t="s">
        <v>369</v>
      </c>
      <c r="B116" s="144" t="s">
        <v>205</v>
      </c>
      <c r="C116" s="145">
        <f>IF(B116="Y", 2, 0)</f>
        <v>0</v>
      </c>
      <c r="D116" s="146" t="s">
        <v>205</v>
      </c>
      <c r="E116" s="145">
        <f>IF(D116="Y", 2, 0)</f>
        <v>0</v>
      </c>
      <c r="F116" s="97" t="s">
        <v>205</v>
      </c>
      <c r="G116" s="96">
        <f>IF(F116="Y", 2, 0)</f>
        <v>0</v>
      </c>
      <c r="H116" s="192" t="s">
        <v>205</v>
      </c>
      <c r="I116" s="145">
        <f>IF(H116="Y", 2, 0)</f>
        <v>0</v>
      </c>
      <c r="J116" s="166" t="s">
        <v>205</v>
      </c>
      <c r="K116" s="145">
        <f>IF(J116="Y", 2, 0)</f>
        <v>0</v>
      </c>
      <c r="L116" s="188" t="s">
        <v>205</v>
      </c>
      <c r="M116" s="167">
        <f>IF(L116="Y", 2, 0)</f>
        <v>0</v>
      </c>
    </row>
    <row r="117" spans="1:13" x14ac:dyDescent="0.2">
      <c r="A117" s="102" t="s">
        <v>370</v>
      </c>
      <c r="B117" s="144" t="s">
        <v>205</v>
      </c>
      <c r="C117" s="145">
        <f>IF(B117="Y", 2, 0)</f>
        <v>0</v>
      </c>
      <c r="D117" s="146" t="s">
        <v>205</v>
      </c>
      <c r="E117" s="145">
        <f>IF(D117="Y", 2, 0)</f>
        <v>0</v>
      </c>
      <c r="F117" s="97" t="s">
        <v>205</v>
      </c>
      <c r="G117" s="96">
        <f>IF(F117="Y", 2, 0)</f>
        <v>0</v>
      </c>
      <c r="H117" s="192" t="s">
        <v>205</v>
      </c>
      <c r="I117" s="145">
        <f>IF(H117="Y", 2, 0)</f>
        <v>0</v>
      </c>
      <c r="J117" s="166" t="s">
        <v>205</v>
      </c>
      <c r="K117" s="145">
        <f>IF(J117="Y", 2, 0)</f>
        <v>0</v>
      </c>
      <c r="L117" s="188" t="s">
        <v>205</v>
      </c>
      <c r="M117" s="167">
        <f>IF(L117="Y", 2, 0)</f>
        <v>0</v>
      </c>
    </row>
    <row r="118" spans="1:13" x14ac:dyDescent="0.2">
      <c r="A118" s="102" t="s">
        <v>371</v>
      </c>
      <c r="B118" s="144" t="s">
        <v>205</v>
      </c>
      <c r="C118" s="145">
        <f>IF(B118="Y", 2, 0)</f>
        <v>0</v>
      </c>
      <c r="D118" s="146" t="s">
        <v>205</v>
      </c>
      <c r="E118" s="145">
        <f>IF(D118="Y", 2, 0)</f>
        <v>0</v>
      </c>
      <c r="F118" s="97" t="s">
        <v>205</v>
      </c>
      <c r="G118" s="96">
        <f>IF(F118="Y", 2, 0)</f>
        <v>0</v>
      </c>
      <c r="H118" s="192" t="s">
        <v>205</v>
      </c>
      <c r="I118" s="145">
        <f>IF(H118="Y", 2, 0)</f>
        <v>0</v>
      </c>
      <c r="J118" s="166" t="s">
        <v>205</v>
      </c>
      <c r="K118" s="145">
        <f>IF(J118="Y", 2, 0)</f>
        <v>0</v>
      </c>
      <c r="L118" s="188" t="s">
        <v>205</v>
      </c>
      <c r="M118" s="167">
        <f>IF(L118="Y", 2, 0)</f>
        <v>0</v>
      </c>
    </row>
    <row r="119" spans="1:13" x14ac:dyDescent="0.2">
      <c r="A119" s="102" t="s">
        <v>372</v>
      </c>
      <c r="B119" s="144" t="s">
        <v>205</v>
      </c>
      <c r="C119" s="145">
        <f t="shared" si="20"/>
        <v>0</v>
      </c>
      <c r="D119" s="146" t="s">
        <v>205</v>
      </c>
      <c r="E119" s="145">
        <f t="shared" si="21"/>
        <v>0</v>
      </c>
      <c r="F119" s="97" t="s">
        <v>205</v>
      </c>
      <c r="G119" s="96">
        <f t="shared" si="17"/>
        <v>0</v>
      </c>
      <c r="H119" s="192" t="s">
        <v>205</v>
      </c>
      <c r="I119" s="145">
        <f t="shared" si="22"/>
        <v>0</v>
      </c>
      <c r="J119" s="166" t="s">
        <v>205</v>
      </c>
      <c r="K119" s="145">
        <f t="shared" si="18"/>
        <v>0</v>
      </c>
      <c r="L119" s="188" t="s">
        <v>205</v>
      </c>
      <c r="M119" s="167">
        <f t="shared" si="23"/>
        <v>0</v>
      </c>
    </row>
    <row r="120" spans="1:13" x14ac:dyDescent="0.2">
      <c r="A120" s="102" t="s">
        <v>373</v>
      </c>
      <c r="B120" s="144" t="s">
        <v>205</v>
      </c>
      <c r="C120" s="145">
        <f t="shared" si="20"/>
        <v>0</v>
      </c>
      <c r="D120" s="146" t="s">
        <v>205</v>
      </c>
      <c r="E120" s="145">
        <f t="shared" si="21"/>
        <v>0</v>
      </c>
      <c r="F120" s="97" t="s">
        <v>205</v>
      </c>
      <c r="G120" s="96">
        <f t="shared" si="17"/>
        <v>0</v>
      </c>
      <c r="H120" s="192" t="s">
        <v>205</v>
      </c>
      <c r="I120" s="145">
        <f t="shared" si="22"/>
        <v>0</v>
      </c>
      <c r="J120" s="166" t="s">
        <v>205</v>
      </c>
      <c r="K120" s="145">
        <f t="shared" si="18"/>
        <v>0</v>
      </c>
      <c r="L120" s="188" t="s">
        <v>205</v>
      </c>
      <c r="M120" s="167">
        <f t="shared" si="23"/>
        <v>0</v>
      </c>
    </row>
    <row r="121" spans="1:13" x14ac:dyDescent="0.2">
      <c r="A121" s="102" t="s">
        <v>374</v>
      </c>
      <c r="B121" s="144" t="s">
        <v>205</v>
      </c>
      <c r="C121" s="145">
        <f t="shared" si="20"/>
        <v>0</v>
      </c>
      <c r="D121" s="146" t="s">
        <v>205</v>
      </c>
      <c r="E121" s="145">
        <f t="shared" si="21"/>
        <v>0</v>
      </c>
      <c r="F121" s="97" t="s">
        <v>205</v>
      </c>
      <c r="G121" s="96">
        <f t="shared" si="17"/>
        <v>0</v>
      </c>
      <c r="H121" s="192" t="s">
        <v>205</v>
      </c>
      <c r="I121" s="145">
        <f t="shared" si="22"/>
        <v>0</v>
      </c>
      <c r="J121" s="166" t="s">
        <v>205</v>
      </c>
      <c r="K121" s="145">
        <f t="shared" si="18"/>
        <v>0</v>
      </c>
      <c r="L121" s="188" t="s">
        <v>205</v>
      </c>
      <c r="M121" s="167">
        <f t="shared" si="23"/>
        <v>0</v>
      </c>
    </row>
    <row r="122" spans="1:13" x14ac:dyDescent="0.2">
      <c r="A122" s="102" t="s">
        <v>375</v>
      </c>
      <c r="B122" s="144" t="s">
        <v>205</v>
      </c>
      <c r="C122" s="145">
        <f>IF(B122="Y", -1, 0)</f>
        <v>0</v>
      </c>
      <c r="D122" s="146" t="s">
        <v>205</v>
      </c>
      <c r="E122" s="145">
        <f>IF(D122="Y", -1, 0)</f>
        <v>0</v>
      </c>
      <c r="F122" s="97" t="s">
        <v>205</v>
      </c>
      <c r="G122" s="96">
        <f>IF(F122="Y", -1, 0)</f>
        <v>0</v>
      </c>
      <c r="H122" s="192" t="s">
        <v>205</v>
      </c>
      <c r="I122" s="145">
        <f>IF(H122="Y", -1, 0)</f>
        <v>0</v>
      </c>
      <c r="J122" s="166" t="s">
        <v>205</v>
      </c>
      <c r="K122" s="145">
        <f t="shared" si="18"/>
        <v>0</v>
      </c>
      <c r="L122" s="188" t="s">
        <v>205</v>
      </c>
      <c r="M122" s="167">
        <f t="shared" si="23"/>
        <v>0</v>
      </c>
    </row>
    <row r="123" spans="1:13" x14ac:dyDescent="0.2">
      <c r="A123" s="102" t="s">
        <v>376</v>
      </c>
      <c r="B123" s="144" t="s">
        <v>205</v>
      </c>
      <c r="C123" s="145">
        <f t="shared" ref="C123:C124" si="24">IF(B123="Y", 2, 0)</f>
        <v>0</v>
      </c>
      <c r="D123" s="146" t="s">
        <v>205</v>
      </c>
      <c r="E123" s="145">
        <f t="shared" ref="E123:E124" si="25">IF(D123="Y", 2, 0)</f>
        <v>0</v>
      </c>
      <c r="F123" s="97" t="s">
        <v>205</v>
      </c>
      <c r="G123" s="96">
        <f t="shared" ref="G123:G124" si="26">IF(F123="Y", 2, 0)</f>
        <v>0</v>
      </c>
      <c r="H123" s="192" t="s">
        <v>205</v>
      </c>
      <c r="I123" s="145">
        <f t="shared" ref="I123:I124" si="27">IF(H123="Y", 2, 0)</f>
        <v>0</v>
      </c>
      <c r="J123" s="166" t="s">
        <v>205</v>
      </c>
      <c r="K123" s="145">
        <f t="shared" ref="K123:K124" si="28">IF(J123="Y", 2, 0)</f>
        <v>0</v>
      </c>
      <c r="L123" s="188" t="s">
        <v>205</v>
      </c>
      <c r="M123" s="167">
        <f t="shared" ref="M123:M124" si="29">IF(L123="Y", 2, 0)</f>
        <v>0</v>
      </c>
    </row>
    <row r="124" spans="1:13" x14ac:dyDescent="0.2">
      <c r="A124" s="102" t="s">
        <v>377</v>
      </c>
      <c r="B124" s="144" t="s">
        <v>205</v>
      </c>
      <c r="C124" s="145">
        <f t="shared" si="24"/>
        <v>0</v>
      </c>
      <c r="D124" s="146" t="s">
        <v>205</v>
      </c>
      <c r="E124" s="145">
        <f t="shared" si="25"/>
        <v>0</v>
      </c>
      <c r="F124" s="97" t="s">
        <v>205</v>
      </c>
      <c r="G124" s="96">
        <f t="shared" si="26"/>
        <v>0</v>
      </c>
      <c r="H124" s="192" t="s">
        <v>205</v>
      </c>
      <c r="I124" s="145">
        <f t="shared" si="27"/>
        <v>0</v>
      </c>
      <c r="J124" s="166" t="s">
        <v>205</v>
      </c>
      <c r="K124" s="145">
        <f t="shared" si="28"/>
        <v>0</v>
      </c>
      <c r="L124" s="188" t="s">
        <v>205</v>
      </c>
      <c r="M124" s="167">
        <f t="shared" si="29"/>
        <v>0</v>
      </c>
    </row>
    <row r="125" spans="1:13" x14ac:dyDescent="0.2">
      <c r="A125" s="102" t="s">
        <v>378</v>
      </c>
      <c r="B125" s="144" t="s">
        <v>205</v>
      </c>
      <c r="C125" s="145">
        <f t="shared" si="20"/>
        <v>0</v>
      </c>
      <c r="D125" s="146" t="s">
        <v>205</v>
      </c>
      <c r="E125" s="145">
        <f t="shared" si="21"/>
        <v>0</v>
      </c>
      <c r="F125" s="97" t="s">
        <v>205</v>
      </c>
      <c r="G125" s="96">
        <f t="shared" si="17"/>
        <v>0</v>
      </c>
      <c r="H125" s="192" t="s">
        <v>205</v>
      </c>
      <c r="I125" s="145">
        <f t="shared" si="22"/>
        <v>0</v>
      </c>
      <c r="J125" s="166" t="s">
        <v>205</v>
      </c>
      <c r="K125" s="145">
        <f t="shared" si="18"/>
        <v>0</v>
      </c>
      <c r="L125" s="188" t="s">
        <v>205</v>
      </c>
      <c r="M125" s="167">
        <f t="shared" ref="M125" si="30">IF(L125="Y", 1, 0)</f>
        <v>0</v>
      </c>
    </row>
    <row r="126" spans="1:13" x14ac:dyDescent="0.2">
      <c r="A126" s="102" t="s">
        <v>379</v>
      </c>
      <c r="B126" s="144" t="s">
        <v>205</v>
      </c>
      <c r="C126" s="145">
        <f t="shared" si="20"/>
        <v>0</v>
      </c>
      <c r="D126" s="146" t="s">
        <v>205</v>
      </c>
      <c r="E126" s="145">
        <f t="shared" si="21"/>
        <v>0</v>
      </c>
      <c r="F126" s="97" t="s">
        <v>251</v>
      </c>
      <c r="G126" s="96">
        <f t="shared" si="17"/>
        <v>1</v>
      </c>
      <c r="H126" s="192" t="s">
        <v>205</v>
      </c>
      <c r="I126" s="145">
        <f t="shared" si="22"/>
        <v>0</v>
      </c>
      <c r="J126" s="166" t="s">
        <v>205</v>
      </c>
      <c r="K126" s="145">
        <f t="shared" si="18"/>
        <v>0</v>
      </c>
      <c r="L126" s="188" t="s">
        <v>205</v>
      </c>
      <c r="M126" s="167">
        <f t="shared" si="23"/>
        <v>0</v>
      </c>
    </row>
    <row r="127" spans="1:13" x14ac:dyDescent="0.2">
      <c r="A127" s="102" t="s">
        <v>307</v>
      </c>
      <c r="B127" s="144" t="s">
        <v>205</v>
      </c>
      <c r="C127" s="145">
        <f t="shared" ref="C127:C133" si="31">IF(B127="Y", 2, 0)</f>
        <v>0</v>
      </c>
      <c r="D127" s="146" t="s">
        <v>205</v>
      </c>
      <c r="E127" s="145">
        <f t="shared" ref="E127:E133" si="32">IF(D127="Y", 2, 0)</f>
        <v>0</v>
      </c>
      <c r="F127" s="97" t="s">
        <v>205</v>
      </c>
      <c r="G127" s="96">
        <f>IF(F127="Y", 2, 0)</f>
        <v>0</v>
      </c>
      <c r="H127" s="192" t="s">
        <v>205</v>
      </c>
      <c r="I127" s="145">
        <f>IF(H127="Y", 2, 0)</f>
        <v>0</v>
      </c>
      <c r="J127" s="166" t="s">
        <v>205</v>
      </c>
      <c r="K127" s="145">
        <f t="shared" si="18"/>
        <v>0</v>
      </c>
      <c r="L127" s="188" t="s">
        <v>205</v>
      </c>
      <c r="M127" s="167">
        <f t="shared" si="23"/>
        <v>0</v>
      </c>
    </row>
    <row r="128" spans="1:13" x14ac:dyDescent="0.2">
      <c r="A128" s="102" t="s">
        <v>380</v>
      </c>
      <c r="B128" s="144" t="s">
        <v>205</v>
      </c>
      <c r="C128" s="145">
        <f t="shared" si="31"/>
        <v>0</v>
      </c>
      <c r="D128" s="146" t="s">
        <v>205</v>
      </c>
      <c r="E128" s="145">
        <f t="shared" si="32"/>
        <v>0</v>
      </c>
      <c r="F128" s="97" t="s">
        <v>205</v>
      </c>
      <c r="G128" s="96">
        <f>IF(F128="Y", 1, 0)</f>
        <v>0</v>
      </c>
      <c r="H128" s="192" t="s">
        <v>205</v>
      </c>
      <c r="I128" s="145">
        <f>IF(H128="Y", 1, 0)</f>
        <v>0</v>
      </c>
      <c r="J128" s="166" t="s">
        <v>205</v>
      </c>
      <c r="K128" s="145">
        <f>IF(J128="Y", -1, 0)</f>
        <v>0</v>
      </c>
      <c r="L128" s="188" t="s">
        <v>205</v>
      </c>
      <c r="M128" s="167">
        <f t="shared" si="23"/>
        <v>0</v>
      </c>
    </row>
    <row r="129" spans="1:14" x14ac:dyDescent="0.2">
      <c r="A129" s="102" t="s">
        <v>381</v>
      </c>
      <c r="B129" s="144" t="s">
        <v>205</v>
      </c>
      <c r="C129" s="145">
        <f>IF(B129="Y", 1, 0)</f>
        <v>0</v>
      </c>
      <c r="D129" s="146" t="s">
        <v>205</v>
      </c>
      <c r="E129" s="145">
        <f>IF(D129="Y", 1, 0)</f>
        <v>0</v>
      </c>
      <c r="F129" s="97" t="s">
        <v>205</v>
      </c>
      <c r="G129" s="96">
        <f>IF(F129="Y", 1, 0)</f>
        <v>0</v>
      </c>
      <c r="H129" s="192" t="s">
        <v>205</v>
      </c>
      <c r="I129" s="145">
        <f>IF(H129="Y", 1, 0)</f>
        <v>0</v>
      </c>
      <c r="J129" s="166" t="s">
        <v>205</v>
      </c>
      <c r="K129" s="145">
        <f>IF(J129="Y", 1, 0)</f>
        <v>0</v>
      </c>
      <c r="L129" s="188" t="s">
        <v>205</v>
      </c>
      <c r="M129" s="167">
        <f t="shared" si="23"/>
        <v>0</v>
      </c>
    </row>
    <row r="130" spans="1:14" x14ac:dyDescent="0.2">
      <c r="A130" s="102" t="s">
        <v>382</v>
      </c>
      <c r="B130" s="144" t="s">
        <v>205</v>
      </c>
      <c r="C130" s="145">
        <f t="shared" si="31"/>
        <v>0</v>
      </c>
      <c r="D130" s="146" t="s">
        <v>205</v>
      </c>
      <c r="E130" s="145">
        <f t="shared" si="32"/>
        <v>0</v>
      </c>
      <c r="F130" s="97" t="s">
        <v>205</v>
      </c>
      <c r="G130" s="96">
        <f>IF(F130="Y", 1, 0)</f>
        <v>0</v>
      </c>
      <c r="H130" s="192" t="s">
        <v>205</v>
      </c>
      <c r="I130" s="145">
        <f>IF(H130="Y", 1, 0)</f>
        <v>0</v>
      </c>
      <c r="J130" s="166" t="s">
        <v>205</v>
      </c>
      <c r="K130" s="145">
        <f>IF(J130="Y", -1, 0)</f>
        <v>0</v>
      </c>
      <c r="L130" s="188" t="s">
        <v>205</v>
      </c>
      <c r="M130" s="167">
        <f t="shared" si="23"/>
        <v>0</v>
      </c>
    </row>
    <row r="131" spans="1:14" x14ac:dyDescent="0.2">
      <c r="A131" s="102" t="s">
        <v>383</v>
      </c>
      <c r="B131" s="144" t="s">
        <v>205</v>
      </c>
      <c r="C131" s="145">
        <f t="shared" si="31"/>
        <v>0</v>
      </c>
      <c r="D131" s="146" t="s">
        <v>205</v>
      </c>
      <c r="E131" s="145">
        <f t="shared" si="32"/>
        <v>0</v>
      </c>
      <c r="F131" s="97" t="s">
        <v>251</v>
      </c>
      <c r="G131" s="96">
        <f>IF(F131="Y", 1, 0)</f>
        <v>1</v>
      </c>
      <c r="H131" s="192" t="s">
        <v>205</v>
      </c>
      <c r="I131" s="145">
        <f>IF(H131="Y", 1, 0)</f>
        <v>0</v>
      </c>
      <c r="J131" s="166" t="s">
        <v>205</v>
      </c>
      <c r="K131" s="145">
        <f>IF(J131="Y", -1, 0)</f>
        <v>0</v>
      </c>
      <c r="L131" s="188" t="s">
        <v>205</v>
      </c>
      <c r="M131" s="167">
        <f t="shared" si="23"/>
        <v>0</v>
      </c>
    </row>
    <row r="132" spans="1:14" x14ac:dyDescent="0.2">
      <c r="A132" s="102" t="s">
        <v>276</v>
      </c>
      <c r="B132" s="144" t="s">
        <v>205</v>
      </c>
      <c r="C132" s="145">
        <f t="shared" si="31"/>
        <v>0</v>
      </c>
      <c r="D132" s="146" t="s">
        <v>205</v>
      </c>
      <c r="E132" s="145">
        <f t="shared" si="32"/>
        <v>0</v>
      </c>
      <c r="F132" s="97" t="s">
        <v>205</v>
      </c>
      <c r="G132" s="96">
        <f>IF(F132="Y", 1, 0)</f>
        <v>0</v>
      </c>
      <c r="H132" s="192" t="s">
        <v>205</v>
      </c>
      <c r="I132" s="145">
        <f>IF(H132="Y", 1, 0)</f>
        <v>0</v>
      </c>
      <c r="J132" s="166" t="s">
        <v>205</v>
      </c>
      <c r="K132" s="145">
        <f>IF(J132="Y", 1, 0)</f>
        <v>0</v>
      </c>
      <c r="L132" s="188" t="s">
        <v>205</v>
      </c>
      <c r="M132" s="167">
        <f t="shared" si="23"/>
        <v>0</v>
      </c>
    </row>
    <row r="133" spans="1:14" ht="13.5" thickBot="1" x14ac:dyDescent="0.25">
      <c r="A133" s="122" t="s">
        <v>384</v>
      </c>
      <c r="B133" s="147" t="s">
        <v>205</v>
      </c>
      <c r="C133" s="148">
        <f t="shared" si="31"/>
        <v>0</v>
      </c>
      <c r="D133" s="149" t="s">
        <v>205</v>
      </c>
      <c r="E133" s="148">
        <f t="shared" si="32"/>
        <v>0</v>
      </c>
      <c r="F133" s="105" t="s">
        <v>251</v>
      </c>
      <c r="G133" s="104">
        <f>IF(F133="Y", 2, 0)</f>
        <v>2</v>
      </c>
      <c r="H133" s="193" t="s">
        <v>205</v>
      </c>
      <c r="I133" s="148">
        <f>IF(H133="Y", 2, 0)</f>
        <v>0</v>
      </c>
      <c r="J133" s="168" t="s">
        <v>205</v>
      </c>
      <c r="K133" s="148">
        <f>IF(J133="Y", 2, 0)</f>
        <v>0</v>
      </c>
      <c r="L133" s="189" t="s">
        <v>205</v>
      </c>
      <c r="M133" s="169">
        <f>IF(L133="Y", 2, 0)</f>
        <v>0</v>
      </c>
      <c r="N133" s="88"/>
    </row>
    <row r="134" spans="1:14" ht="13.5" thickBot="1" x14ac:dyDescent="0.25">
      <c r="A134" s="131" t="s">
        <v>309</v>
      </c>
      <c r="F134" s="89"/>
      <c r="G134" s="89"/>
    </row>
    <row r="135" spans="1:14" x14ac:dyDescent="0.2">
      <c r="A135" s="113" t="s">
        <v>385</v>
      </c>
      <c r="B135" s="141" t="s">
        <v>205</v>
      </c>
      <c r="C135" s="142">
        <f>IF(B135="Y", 2, 0)</f>
        <v>0</v>
      </c>
      <c r="D135" s="143" t="s">
        <v>205</v>
      </c>
      <c r="E135" s="142">
        <f>IF(D135="Y", 2, 0)</f>
        <v>0</v>
      </c>
      <c r="F135" s="92" t="s">
        <v>205</v>
      </c>
      <c r="G135" s="91">
        <f>IF(F135="Y", 2, 0)</f>
        <v>0</v>
      </c>
      <c r="H135" s="191" t="s">
        <v>205</v>
      </c>
      <c r="I135" s="142">
        <f>IF(H135="Y", 2, 0)</f>
        <v>0</v>
      </c>
      <c r="J135" s="164" t="s">
        <v>205</v>
      </c>
      <c r="K135" s="142">
        <f>IF(J135="Y", 2, 0)</f>
        <v>0</v>
      </c>
      <c r="L135" s="187" t="s">
        <v>205</v>
      </c>
      <c r="M135" s="165">
        <f>IF(L135="Y", 2, 0)</f>
        <v>0</v>
      </c>
    </row>
    <row r="136" spans="1:14" x14ac:dyDescent="0.2">
      <c r="A136" s="102" t="s">
        <v>386</v>
      </c>
      <c r="B136" s="144" t="s">
        <v>205</v>
      </c>
      <c r="C136" s="145">
        <f t="shared" ref="C136:C137" si="33">IF(B136="Y", 2, 0)</f>
        <v>0</v>
      </c>
      <c r="D136" s="146" t="s">
        <v>205</v>
      </c>
      <c r="E136" s="145">
        <f t="shared" ref="E136:E137" si="34">IF(D136="Y", 2, 0)</f>
        <v>0</v>
      </c>
      <c r="F136" s="97" t="s">
        <v>205</v>
      </c>
      <c r="G136" s="96">
        <f t="shared" ref="G136:G137" si="35">IF(F136="Y", 2, 0)</f>
        <v>0</v>
      </c>
      <c r="H136" s="192" t="s">
        <v>205</v>
      </c>
      <c r="I136" s="145">
        <f t="shared" ref="I136:I137" si="36">IF(H136="Y", 2, 0)</f>
        <v>0</v>
      </c>
      <c r="J136" s="166" t="s">
        <v>205</v>
      </c>
      <c r="K136" s="145">
        <f t="shared" ref="K136:K137" si="37">IF(J136="Y", 2, 0)</f>
        <v>0</v>
      </c>
      <c r="L136" s="188" t="s">
        <v>205</v>
      </c>
      <c r="M136" s="167">
        <f t="shared" ref="M136:M137" si="38">IF(L136="Y", 2, 0)</f>
        <v>0</v>
      </c>
    </row>
    <row r="137" spans="1:14" ht="13.5" thickBot="1" x14ac:dyDescent="0.25">
      <c r="A137" s="122" t="s">
        <v>387</v>
      </c>
      <c r="B137" s="147" t="s">
        <v>205</v>
      </c>
      <c r="C137" s="148">
        <f t="shared" si="33"/>
        <v>0</v>
      </c>
      <c r="D137" s="149" t="s">
        <v>205</v>
      </c>
      <c r="E137" s="148">
        <f t="shared" si="34"/>
        <v>0</v>
      </c>
      <c r="F137" s="105" t="s">
        <v>205</v>
      </c>
      <c r="G137" s="104">
        <f t="shared" si="35"/>
        <v>0</v>
      </c>
      <c r="H137" s="193" t="s">
        <v>205</v>
      </c>
      <c r="I137" s="148">
        <f t="shared" si="36"/>
        <v>0</v>
      </c>
      <c r="J137" s="168" t="s">
        <v>205</v>
      </c>
      <c r="K137" s="148">
        <f t="shared" si="37"/>
        <v>0</v>
      </c>
      <c r="L137" s="189" t="s">
        <v>205</v>
      </c>
      <c r="M137" s="169">
        <f t="shared" si="38"/>
        <v>0</v>
      </c>
    </row>
    <row r="138" spans="1:14" ht="13.5" thickBot="1" x14ac:dyDescent="0.25">
      <c r="A138" s="131" t="s">
        <v>388</v>
      </c>
      <c r="F138" s="89"/>
      <c r="G138" s="89"/>
    </row>
    <row r="139" spans="1:14" x14ac:dyDescent="0.2">
      <c r="A139" s="113" t="s">
        <v>389</v>
      </c>
      <c r="B139" s="141" t="s">
        <v>205</v>
      </c>
      <c r="C139" s="142">
        <f>IF(B139="Y", 2, 0)</f>
        <v>0</v>
      </c>
      <c r="D139" s="143" t="s">
        <v>205</v>
      </c>
      <c r="E139" s="142">
        <f>IF(D139="Y", 2, 0)</f>
        <v>0</v>
      </c>
      <c r="F139" s="92" t="s">
        <v>205</v>
      </c>
      <c r="G139" s="91">
        <f>IF(F139="Y", 2, 0)</f>
        <v>0</v>
      </c>
      <c r="H139" s="191" t="s">
        <v>205</v>
      </c>
      <c r="I139" s="142">
        <f>IF(H139="Y", 2, 0)</f>
        <v>0</v>
      </c>
      <c r="J139" s="164" t="s">
        <v>205</v>
      </c>
      <c r="K139" s="142">
        <f>IF(J139="Y", 2, 0)</f>
        <v>0</v>
      </c>
      <c r="L139" s="187" t="s">
        <v>205</v>
      </c>
      <c r="M139" s="165">
        <f>IF(L139="Y", 2, 0)</f>
        <v>0</v>
      </c>
      <c r="N139" s="136"/>
    </row>
    <row r="140" spans="1:14" x14ac:dyDescent="0.2">
      <c r="A140" s="102" t="s">
        <v>390</v>
      </c>
      <c r="B140" s="144" t="s">
        <v>205</v>
      </c>
      <c r="C140" s="145">
        <f>IF(B140="Y", 1, 0)</f>
        <v>0</v>
      </c>
      <c r="D140" s="146" t="s">
        <v>205</v>
      </c>
      <c r="E140" s="145">
        <f>IF(D140="Y", 1, 0)</f>
        <v>0</v>
      </c>
      <c r="F140" s="97" t="s">
        <v>205</v>
      </c>
      <c r="G140" s="96">
        <f>IF(F140="Y", 1, 0)</f>
        <v>0</v>
      </c>
      <c r="H140" s="192" t="s">
        <v>205</v>
      </c>
      <c r="I140" s="145">
        <f>IF(H140="Y", 1, 0)</f>
        <v>0</v>
      </c>
      <c r="J140" s="166" t="s">
        <v>205</v>
      </c>
      <c r="K140" s="145">
        <f>IF(J140="Y", 1, 0)</f>
        <v>0</v>
      </c>
      <c r="L140" s="188" t="s">
        <v>205</v>
      </c>
      <c r="M140" s="167">
        <f>IF(L140="Y", 1, 0)</f>
        <v>0</v>
      </c>
    </row>
    <row r="141" spans="1:14" x14ac:dyDescent="0.2">
      <c r="A141" s="102" t="s">
        <v>391</v>
      </c>
      <c r="B141" s="144" t="s">
        <v>205</v>
      </c>
      <c r="C141" s="145">
        <f>IF(B141="Y", 1, 0)</f>
        <v>0</v>
      </c>
      <c r="D141" s="146" t="s">
        <v>205</v>
      </c>
      <c r="E141" s="145">
        <f>IF(D141="Y", 1, 0)</f>
        <v>0</v>
      </c>
      <c r="F141" s="97" t="s">
        <v>205</v>
      </c>
      <c r="G141" s="96">
        <f>IF(F141="Y", 1, 0)</f>
        <v>0</v>
      </c>
      <c r="H141" s="192" t="s">
        <v>205</v>
      </c>
      <c r="I141" s="145">
        <f>IF(H141="Y", 1, 0)</f>
        <v>0</v>
      </c>
      <c r="J141" s="166" t="s">
        <v>205</v>
      </c>
      <c r="K141" s="145">
        <f>IF(J141="Y", 1, 0)</f>
        <v>0</v>
      </c>
      <c r="L141" s="188" t="s">
        <v>205</v>
      </c>
      <c r="M141" s="167">
        <f>IF(L141="Y", 1, 0)</f>
        <v>0</v>
      </c>
    </row>
    <row r="142" spans="1:14" x14ac:dyDescent="0.2">
      <c r="A142" s="102" t="s">
        <v>392</v>
      </c>
      <c r="B142" s="144" t="s">
        <v>205</v>
      </c>
      <c r="C142" s="145">
        <f t="shared" ref="C142:C146" si="39">IF(B142="Y", 2, 0)</f>
        <v>0</v>
      </c>
      <c r="D142" s="146" t="s">
        <v>205</v>
      </c>
      <c r="E142" s="145">
        <f t="shared" ref="E142:E146" si="40">IF(D142="Y", 2, 0)</f>
        <v>0</v>
      </c>
      <c r="F142" s="97" t="s">
        <v>205</v>
      </c>
      <c r="G142" s="96">
        <f t="shared" ref="G142:G146" si="41">IF(F142="Y", 2, 0)</f>
        <v>0</v>
      </c>
      <c r="H142" s="192" t="s">
        <v>205</v>
      </c>
      <c r="I142" s="145">
        <f t="shared" ref="I142:I146" si="42">IF(H142="Y", 2, 0)</f>
        <v>0</v>
      </c>
      <c r="J142" s="166" t="s">
        <v>205</v>
      </c>
      <c r="K142" s="145">
        <f t="shared" ref="K142:K146" si="43">IF(J142="Y", 2, 0)</f>
        <v>0</v>
      </c>
      <c r="L142" s="188" t="s">
        <v>205</v>
      </c>
      <c r="M142" s="167">
        <f t="shared" ref="M142:M146" si="44">IF(L142="Y", 2, 0)</f>
        <v>0</v>
      </c>
    </row>
    <row r="143" spans="1:14" x14ac:dyDescent="0.2">
      <c r="A143" s="102" t="s">
        <v>393</v>
      </c>
      <c r="B143" s="144" t="s">
        <v>205</v>
      </c>
      <c r="C143" s="145">
        <f>IF(B143="Y", 1, 0)</f>
        <v>0</v>
      </c>
      <c r="D143" s="146" t="s">
        <v>205</v>
      </c>
      <c r="E143" s="145">
        <f>IF(D143="Y", 1, 0)</f>
        <v>0</v>
      </c>
      <c r="F143" s="97" t="s">
        <v>205</v>
      </c>
      <c r="G143" s="96">
        <f>IF(F143="Y", 1, 0)</f>
        <v>0</v>
      </c>
      <c r="H143" s="192" t="s">
        <v>205</v>
      </c>
      <c r="I143" s="145">
        <f>IF(H143="Y", 1, 0)</f>
        <v>0</v>
      </c>
      <c r="J143" s="166" t="s">
        <v>205</v>
      </c>
      <c r="K143" s="145">
        <f>IF(J143="Y", 1, 0)</f>
        <v>0</v>
      </c>
      <c r="L143" s="188" t="s">
        <v>205</v>
      </c>
      <c r="M143" s="167">
        <f>IF(L143="Y", 1, 0)</f>
        <v>0</v>
      </c>
    </row>
    <row r="144" spans="1:14" x14ac:dyDescent="0.2">
      <c r="A144" s="102" t="s">
        <v>394</v>
      </c>
      <c r="B144" s="144" t="s">
        <v>205</v>
      </c>
      <c r="C144" s="145">
        <f>IF(B144="Y", 1, 0)</f>
        <v>0</v>
      </c>
      <c r="D144" s="146" t="s">
        <v>205</v>
      </c>
      <c r="E144" s="145">
        <f>IF(D144="Y", 1, 0)</f>
        <v>0</v>
      </c>
      <c r="F144" s="97" t="s">
        <v>205</v>
      </c>
      <c r="G144" s="96">
        <f>IF(F144="Y", 1, 0)</f>
        <v>0</v>
      </c>
      <c r="H144" s="192" t="s">
        <v>205</v>
      </c>
      <c r="I144" s="145">
        <f>IF(H144="Y", 1, 0)</f>
        <v>0</v>
      </c>
      <c r="J144" s="166" t="s">
        <v>205</v>
      </c>
      <c r="K144" s="145">
        <f>IF(J144="Y", 1, 0)</f>
        <v>0</v>
      </c>
      <c r="L144" s="188" t="s">
        <v>205</v>
      </c>
      <c r="M144" s="167">
        <f>IF(L144="Y", 1, 0)</f>
        <v>0</v>
      </c>
    </row>
    <row r="145" spans="1:15" x14ac:dyDescent="0.2">
      <c r="A145" s="102" t="s">
        <v>395</v>
      </c>
      <c r="B145" s="144" t="s">
        <v>205</v>
      </c>
      <c r="C145" s="145">
        <f t="shared" si="39"/>
        <v>0</v>
      </c>
      <c r="D145" s="146" t="s">
        <v>205</v>
      </c>
      <c r="E145" s="145">
        <f t="shared" si="40"/>
        <v>0</v>
      </c>
      <c r="F145" s="97" t="s">
        <v>205</v>
      </c>
      <c r="G145" s="96">
        <f t="shared" si="41"/>
        <v>0</v>
      </c>
      <c r="H145" s="192" t="s">
        <v>205</v>
      </c>
      <c r="I145" s="145">
        <f t="shared" si="42"/>
        <v>0</v>
      </c>
      <c r="J145" s="166" t="s">
        <v>205</v>
      </c>
      <c r="K145" s="145">
        <f t="shared" si="43"/>
        <v>0</v>
      </c>
      <c r="L145" s="188" t="s">
        <v>205</v>
      </c>
      <c r="M145" s="167">
        <f t="shared" si="44"/>
        <v>0</v>
      </c>
    </row>
    <row r="146" spans="1:15" ht="13.5" thickBot="1" x14ac:dyDescent="0.25">
      <c r="A146" s="122" t="s">
        <v>396</v>
      </c>
      <c r="B146" s="147" t="s">
        <v>205</v>
      </c>
      <c r="C146" s="148">
        <f t="shared" si="39"/>
        <v>0</v>
      </c>
      <c r="D146" s="149" t="s">
        <v>205</v>
      </c>
      <c r="E146" s="148">
        <f t="shared" si="40"/>
        <v>0</v>
      </c>
      <c r="F146" s="105" t="s">
        <v>205</v>
      </c>
      <c r="G146" s="104">
        <f t="shared" si="41"/>
        <v>0</v>
      </c>
      <c r="H146" s="193" t="s">
        <v>205</v>
      </c>
      <c r="I146" s="148">
        <f t="shared" si="42"/>
        <v>0</v>
      </c>
      <c r="J146" s="168" t="s">
        <v>205</v>
      </c>
      <c r="K146" s="148">
        <f t="shared" si="43"/>
        <v>0</v>
      </c>
      <c r="L146" s="189" t="s">
        <v>205</v>
      </c>
      <c r="M146" s="169">
        <f t="shared" si="44"/>
        <v>0</v>
      </c>
    </row>
    <row r="147" spans="1:15" ht="13.5" thickBot="1" x14ac:dyDescent="0.25">
      <c r="A147" s="131" t="s">
        <v>397</v>
      </c>
      <c r="F147" s="89"/>
      <c r="G147" s="89"/>
    </row>
    <row r="148" spans="1:15" x14ac:dyDescent="0.2">
      <c r="A148" s="113" t="s">
        <v>398</v>
      </c>
      <c r="B148" s="141" t="s">
        <v>205</v>
      </c>
      <c r="C148" s="142">
        <f>IF(B148="Y", 1, 0)</f>
        <v>0</v>
      </c>
      <c r="D148" s="143" t="s">
        <v>205</v>
      </c>
      <c r="E148" s="142">
        <f>IF(D148="Y", 1, 0)</f>
        <v>0</v>
      </c>
      <c r="F148" s="92" t="s">
        <v>205</v>
      </c>
      <c r="G148" s="91">
        <f>IF(F148="Y", 1, 0)</f>
        <v>0</v>
      </c>
      <c r="H148" s="191" t="s">
        <v>205</v>
      </c>
      <c r="I148" s="142">
        <f>IF(H148="Y", 1, 0)</f>
        <v>0</v>
      </c>
      <c r="J148" s="164" t="s">
        <v>205</v>
      </c>
      <c r="K148" s="142">
        <f>IF(J148="Y", 1, 0)</f>
        <v>0</v>
      </c>
      <c r="L148" s="187" t="s">
        <v>205</v>
      </c>
      <c r="M148" s="165">
        <f>IF(L148="Y", 1, 0)</f>
        <v>0</v>
      </c>
    </row>
    <row r="149" spans="1:15" ht="13.5" thickBot="1" x14ac:dyDescent="0.25">
      <c r="A149" s="122" t="s">
        <v>399</v>
      </c>
      <c r="B149" s="147" t="s">
        <v>205</v>
      </c>
      <c r="C149" s="148">
        <f>IF(B149="Y", 1, 0)</f>
        <v>0</v>
      </c>
      <c r="D149" s="149" t="s">
        <v>205</v>
      </c>
      <c r="E149" s="148">
        <f>IF(D149="Y", 1, 0)</f>
        <v>0</v>
      </c>
      <c r="F149" s="105" t="s">
        <v>205</v>
      </c>
      <c r="G149" s="104">
        <f>IF(F149="Y", 1, 0)</f>
        <v>0</v>
      </c>
      <c r="H149" s="193" t="s">
        <v>205</v>
      </c>
      <c r="I149" s="148">
        <f>IF(H149="Y", 1, 0)</f>
        <v>0</v>
      </c>
      <c r="J149" s="168" t="s">
        <v>205</v>
      </c>
      <c r="K149" s="148">
        <f>IF(J149="Y", 1, 0)</f>
        <v>0</v>
      </c>
      <c r="L149" s="189" t="s">
        <v>205</v>
      </c>
      <c r="M149" s="169">
        <f>IF(L149="Y", 1, 0)</f>
        <v>0</v>
      </c>
    </row>
    <row r="150" spans="1:15" x14ac:dyDescent="0.2">
      <c r="A150" s="88"/>
      <c r="N150" s="88"/>
      <c r="O150" s="88"/>
    </row>
    <row r="151" spans="1:15" x14ac:dyDescent="0.2">
      <c r="A151" s="137" t="s">
        <v>400</v>
      </c>
      <c r="C151" s="89">
        <f>SUM(C2:C149)</f>
        <v>0</v>
      </c>
      <c r="E151" s="89">
        <f>SUM(E2:E149)</f>
        <v>0</v>
      </c>
      <c r="G151" s="88">
        <f>SUM(G2:G149)</f>
        <v>17</v>
      </c>
      <c r="I151" s="89">
        <f>SUM(I2:I133)</f>
        <v>0</v>
      </c>
      <c r="K151" s="89">
        <f>SUM(K2:K133)</f>
        <v>0</v>
      </c>
      <c r="M151" s="89">
        <f>SUM(M2:M149)</f>
        <v>0</v>
      </c>
    </row>
    <row r="152" spans="1:15" x14ac:dyDescent="0.2">
      <c r="A152" s="137" t="s">
        <v>401</v>
      </c>
      <c r="C152" s="89">
        <v>148</v>
      </c>
      <c r="E152" s="89">
        <v>143</v>
      </c>
      <c r="G152" s="88">
        <v>128</v>
      </c>
      <c r="I152" s="89">
        <v>114</v>
      </c>
      <c r="K152" s="89">
        <v>99</v>
      </c>
      <c r="M152" s="89">
        <v>53</v>
      </c>
    </row>
    <row r="153" spans="1:15" x14ac:dyDescent="0.2">
      <c r="A153" s="137" t="s">
        <v>402</v>
      </c>
      <c r="C153" s="163">
        <f>C151/C152</f>
        <v>0</v>
      </c>
      <c r="E153" s="163">
        <f>E151/E152</f>
        <v>0</v>
      </c>
      <c r="G153" s="139">
        <f>G151/G152</f>
        <v>0.1328125</v>
      </c>
      <c r="I153" s="163">
        <f>I151/I152</f>
        <v>0</v>
      </c>
      <c r="K153" s="163">
        <f>K151/K152</f>
        <v>0</v>
      </c>
      <c r="M153" s="163">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147A381D-69A0-4E93-B7EB-BDD2AD71D717}">
      <formula1>"-,Y"</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A4BA-67D0-4DFB-B917-71F23AEF15A2}">
  <dimension ref="A1:M100"/>
  <sheetViews>
    <sheetView topLeftCell="B1" zoomScale="70" zoomScaleNormal="70" workbookViewId="0">
      <selection activeCell="B2" sqref="B2"/>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740</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387" t="s">
        <v>218</v>
      </c>
      <c r="E5" s="387" t="s">
        <v>220</v>
      </c>
      <c r="F5" s="386" t="s">
        <v>250</v>
      </c>
      <c r="G5" s="384">
        <f>IF(F5="Y", 'read first'!$B$23, 0)</f>
        <v>0</v>
      </c>
      <c r="H5" s="378" t="s">
        <v>217</v>
      </c>
      <c r="I5" s="378"/>
    </row>
    <row r="6" spans="2:9" ht="30" x14ac:dyDescent="0.25">
      <c r="B6" s="552"/>
      <c r="C6" s="548"/>
      <c r="D6" s="387" t="s">
        <v>179</v>
      </c>
      <c r="E6" s="387" t="s">
        <v>221</v>
      </c>
      <c r="F6" s="386" t="s">
        <v>250</v>
      </c>
      <c r="G6" s="384">
        <f>IF(F6="Y", 'read first'!$B$23, 0)</f>
        <v>0</v>
      </c>
      <c r="H6" s="378" t="s">
        <v>196</v>
      </c>
      <c r="I6" s="378"/>
    </row>
    <row r="7" spans="2:9" ht="58.5" customHeight="1" x14ac:dyDescent="0.25">
      <c r="B7" s="378" t="s">
        <v>10</v>
      </c>
      <c r="C7" s="19" t="s">
        <v>11</v>
      </c>
      <c r="D7" s="387" t="s">
        <v>12</v>
      </c>
      <c r="E7" s="387" t="s">
        <v>222</v>
      </c>
      <c r="F7" s="386" t="s">
        <v>251</v>
      </c>
      <c r="G7" s="384">
        <f>IF(F7="Y", 'read first'!$B$23, 0)</f>
        <v>2.2229999999999999</v>
      </c>
      <c r="H7" s="378" t="s">
        <v>176</v>
      </c>
      <c r="I7" s="378"/>
    </row>
    <row r="8" spans="2:9" ht="40.5" customHeight="1" x14ac:dyDescent="0.25">
      <c r="B8" s="551" t="s">
        <v>14</v>
      </c>
      <c r="C8" s="19" t="s">
        <v>15</v>
      </c>
      <c r="D8" s="387" t="s">
        <v>197</v>
      </c>
      <c r="E8" s="387" t="s">
        <v>223</v>
      </c>
      <c r="F8" s="386" t="s">
        <v>250</v>
      </c>
      <c r="G8" s="384">
        <f>IF(F8="Y", 'read first'!$B$23, 0)</f>
        <v>0</v>
      </c>
      <c r="H8" s="378" t="s">
        <v>16</v>
      </c>
      <c r="I8" s="378"/>
    </row>
    <row r="9" spans="2:9" ht="36.75" customHeight="1" x14ac:dyDescent="0.25">
      <c r="B9" s="552"/>
      <c r="C9" s="19" t="s">
        <v>17</v>
      </c>
      <c r="D9" s="387" t="s">
        <v>180</v>
      </c>
      <c r="E9" s="387" t="s">
        <v>224</v>
      </c>
      <c r="F9" s="386" t="s">
        <v>250</v>
      </c>
      <c r="G9" s="384">
        <f>IF(F9="Y", 'read first'!$B$23, 0)</f>
        <v>0</v>
      </c>
      <c r="H9" s="378" t="s">
        <v>18</v>
      </c>
      <c r="I9" s="378"/>
    </row>
    <row r="10" spans="2:9" ht="46.5" customHeight="1" x14ac:dyDescent="0.25">
      <c r="B10" s="378" t="s">
        <v>19</v>
      </c>
      <c r="C10" s="19" t="s">
        <v>20</v>
      </c>
      <c r="D10" s="387" t="s">
        <v>415</v>
      </c>
      <c r="E10" s="387" t="s">
        <v>225</v>
      </c>
      <c r="F10" s="386" t="s">
        <v>250</v>
      </c>
      <c r="G10" s="384">
        <f>IF(F10="Y", 'read first'!$B$23, 0)</f>
        <v>0</v>
      </c>
      <c r="H10" s="378" t="s">
        <v>175</v>
      </c>
      <c r="I10" s="378"/>
    </row>
    <row r="11" spans="2:9" ht="30" x14ac:dyDescent="0.25">
      <c r="B11" s="554" t="s">
        <v>22</v>
      </c>
      <c r="C11" s="19" t="s">
        <v>23</v>
      </c>
      <c r="D11" s="387" t="s">
        <v>24</v>
      </c>
      <c r="E11" s="387" t="s">
        <v>226</v>
      </c>
      <c r="F11" s="386" t="s">
        <v>250</v>
      </c>
      <c r="G11" s="384">
        <f>IF(F11="Y", 'read first'!$B$23, 0)</f>
        <v>0</v>
      </c>
      <c r="H11" s="378" t="s">
        <v>25</v>
      </c>
      <c r="I11" s="378"/>
    </row>
    <row r="12" spans="2:9" ht="93.75" customHeight="1" x14ac:dyDescent="0.25">
      <c r="B12" s="554"/>
      <c r="C12" s="378" t="s">
        <v>26</v>
      </c>
      <c r="D12" s="20" t="s">
        <v>198</v>
      </c>
      <c r="E12" s="20" t="s">
        <v>227</v>
      </c>
      <c r="F12" s="35" t="s">
        <v>251</v>
      </c>
      <c r="G12" s="384">
        <f>IF(F12="Y", 'read first'!$B$23, 0)</f>
        <v>2.2229999999999999</v>
      </c>
      <c r="H12" s="31" t="s">
        <v>177</v>
      </c>
      <c r="I12" s="391" t="s">
        <v>701</v>
      </c>
    </row>
    <row r="13" spans="2:9" ht="55.5" customHeight="1" x14ac:dyDescent="0.25">
      <c r="B13" s="378" t="s">
        <v>28</v>
      </c>
      <c r="C13" s="19" t="s">
        <v>29</v>
      </c>
      <c r="D13" s="20" t="s">
        <v>199</v>
      </c>
      <c r="E13" s="20" t="s">
        <v>227</v>
      </c>
      <c r="F13" s="35" t="s">
        <v>250</v>
      </c>
      <c r="G13" s="384">
        <f>IF(F13="Y", 'read first'!$B$23, 0)</f>
        <v>0</v>
      </c>
      <c r="H13" s="31" t="s">
        <v>30</v>
      </c>
      <c r="I13" s="391" t="s">
        <v>702</v>
      </c>
    </row>
    <row r="14" spans="2:9" x14ac:dyDescent="0.25">
      <c r="D14" s="21" t="s">
        <v>31</v>
      </c>
      <c r="E14" s="21"/>
      <c r="G14" s="384">
        <f>SUM(G5:G13)</f>
        <v>4.4459999999999997</v>
      </c>
    </row>
    <row r="15" spans="2:9" x14ac:dyDescent="0.25">
      <c r="D15" s="21"/>
      <c r="E15" s="21"/>
      <c r="G15" s="22">
        <f>G14/'read first'!$B$24</f>
        <v>0.22222222222222224</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380" t="s">
        <v>182</v>
      </c>
      <c r="E19" s="380" t="s">
        <v>228</v>
      </c>
      <c r="F19" s="386" t="s">
        <v>250</v>
      </c>
      <c r="G19" s="381">
        <f>IF(F19="Y", 'read first'!$C$23, 0)</f>
        <v>0</v>
      </c>
      <c r="H19" s="379" t="s">
        <v>200</v>
      </c>
      <c r="I19" s="379"/>
    </row>
    <row r="20" spans="2:9" ht="54" customHeight="1" x14ac:dyDescent="0.25">
      <c r="B20" s="549"/>
      <c r="C20" s="1" t="s">
        <v>35</v>
      </c>
      <c r="D20" s="556" t="s">
        <v>36</v>
      </c>
      <c r="E20" s="556" t="s">
        <v>227</v>
      </c>
      <c r="F20" s="562" t="s">
        <v>250</v>
      </c>
      <c r="G20" s="565">
        <f>IF(F20="Y", 'read first'!$C$23, 0)</f>
        <v>0</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382"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382" t="s">
        <v>431</v>
      </c>
      <c r="I23" s="382"/>
    </row>
    <row r="24" spans="2:9" ht="78.75" customHeight="1" x14ac:dyDescent="0.25">
      <c r="B24" s="543"/>
      <c r="C24" s="547"/>
      <c r="D24" s="56" t="s">
        <v>43</v>
      </c>
      <c r="E24" s="56" t="s">
        <v>227</v>
      </c>
      <c r="F24" s="35" t="s">
        <v>512</v>
      </c>
      <c r="G24" s="57" cm="1">
        <f t="array" ref="G24">_xlfn.IFS(F24="H", 'read first'!I23, F24="M",'read first'!I24, F24="L",'read first'!I25, F24="neg",'read first'!I26)</f>
        <v>1.65</v>
      </c>
      <c r="H24" s="53" t="s">
        <v>206</v>
      </c>
      <c r="I24" s="549" t="s">
        <v>703</v>
      </c>
    </row>
    <row r="25" spans="2:9" ht="90.75" customHeight="1" x14ac:dyDescent="0.25">
      <c r="B25" s="543"/>
      <c r="C25" s="548"/>
      <c r="D25" s="27" t="s">
        <v>201</v>
      </c>
      <c r="E25" s="27" t="s">
        <v>227</v>
      </c>
      <c r="F25" s="35" t="s">
        <v>251</v>
      </c>
      <c r="G25" s="384">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704</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384">
        <f>IF(F29="Y", 0.83, 0)</f>
        <v>0.83</v>
      </c>
      <c r="H29" s="577" t="s">
        <v>167</v>
      </c>
      <c r="I29" s="578" t="s">
        <v>705</v>
      </c>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386" t="s">
        <v>250</v>
      </c>
      <c r="G32" s="384">
        <f>IF(F32="Y",'read first'!$C$23, 0)</f>
        <v>0</v>
      </c>
      <c r="H32" s="554" t="s">
        <v>166</v>
      </c>
      <c r="I32" s="554"/>
    </row>
    <row r="33" spans="2:9" ht="57.95" customHeight="1" x14ac:dyDescent="0.25">
      <c r="B33" s="543"/>
      <c r="C33" s="547"/>
      <c r="D33" s="30" t="s">
        <v>57</v>
      </c>
      <c r="E33" s="30" t="s">
        <v>232</v>
      </c>
      <c r="F33" s="386" t="s">
        <v>251</v>
      </c>
      <c r="G33" s="384">
        <f>IF(F33="Y", 'read first'!$C$23, 0)</f>
        <v>1.65</v>
      </c>
      <c r="H33" s="554"/>
      <c r="I33" s="554"/>
    </row>
    <row r="34" spans="2:9" ht="52.5" customHeight="1" x14ac:dyDescent="0.25">
      <c r="B34" s="543"/>
      <c r="C34" s="548"/>
      <c r="D34" s="30" t="s">
        <v>184</v>
      </c>
      <c r="E34" s="30" t="s">
        <v>233</v>
      </c>
      <c r="F34" s="386" t="s">
        <v>251</v>
      </c>
      <c r="G34" s="384">
        <f>IF(F34="Y", 'read first'!$C$23, 0)</f>
        <v>1.65</v>
      </c>
      <c r="H34" s="554"/>
      <c r="I34" s="554"/>
    </row>
    <row r="35" spans="2:9" ht="38.1" customHeight="1" x14ac:dyDescent="0.25">
      <c r="B35" s="543"/>
      <c r="C35" s="382" t="s">
        <v>58</v>
      </c>
      <c r="D35" s="28" t="s">
        <v>59</v>
      </c>
      <c r="E35" s="28" t="s">
        <v>227</v>
      </c>
      <c r="F35" s="35" t="s">
        <v>251</v>
      </c>
      <c r="G35" s="384">
        <f>IF(F35="Y", 'read first'!$C$23, 0)</f>
        <v>1.65</v>
      </c>
      <c r="H35" s="31" t="s">
        <v>203</v>
      </c>
      <c r="I35" s="391" t="s">
        <v>706</v>
      </c>
    </row>
    <row r="36" spans="2:9" ht="60" customHeight="1" x14ac:dyDescent="0.25">
      <c r="B36" s="382" t="s">
        <v>60</v>
      </c>
      <c r="C36" s="19" t="s">
        <v>61</v>
      </c>
      <c r="D36" s="30" t="s">
        <v>62</v>
      </c>
      <c r="E36" s="30" t="s">
        <v>234</v>
      </c>
      <c r="F36" s="386" t="s">
        <v>251</v>
      </c>
      <c r="G36" s="384">
        <f>IF(F36="Y", 'read first'!$C$23, 0)</f>
        <v>1.65</v>
      </c>
      <c r="H36" s="378" t="s">
        <v>178</v>
      </c>
      <c r="I36" s="378"/>
    </row>
    <row r="37" spans="2:9" x14ac:dyDescent="0.25">
      <c r="D37" s="21" t="s">
        <v>31</v>
      </c>
      <c r="E37" s="21"/>
      <c r="G37" s="384">
        <f>SUM(G19:G36)</f>
        <v>13.21</v>
      </c>
    </row>
    <row r="38" spans="2:9" x14ac:dyDescent="0.25">
      <c r="D38" s="21"/>
      <c r="E38" s="21"/>
      <c r="G38" s="22">
        <f>G37/'read first'!$C$24</f>
        <v>0.6671717171717173</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387" t="s">
        <v>67</v>
      </c>
      <c r="E42" s="387" t="s">
        <v>235</v>
      </c>
      <c r="F42" s="386" t="s">
        <v>250</v>
      </c>
      <c r="G42" s="384">
        <f>IF(F42="Y", 'read first'!$D$23, 0)</f>
        <v>0</v>
      </c>
      <c r="H42" s="378" t="s">
        <v>68</v>
      </c>
      <c r="I42" s="378"/>
    </row>
    <row r="43" spans="2:9" ht="30" customHeight="1" x14ac:dyDescent="0.25">
      <c r="B43" s="549"/>
      <c r="C43" s="19" t="s">
        <v>69</v>
      </c>
      <c r="D43" s="385" t="s">
        <v>70</v>
      </c>
      <c r="E43" s="74" t="s">
        <v>227</v>
      </c>
      <c r="F43" s="386" t="s">
        <v>250</v>
      </c>
      <c r="G43" s="384">
        <f>IF(F43="Y", 'read first'!$D$23, 0)</f>
        <v>0</v>
      </c>
      <c r="H43" s="378" t="s">
        <v>71</v>
      </c>
      <c r="I43" s="378"/>
    </row>
    <row r="44" spans="2:9" ht="30" x14ac:dyDescent="0.25">
      <c r="B44" s="550"/>
      <c r="C44" s="19" t="s">
        <v>72</v>
      </c>
      <c r="D44" s="387" t="s">
        <v>73</v>
      </c>
      <c r="E44" s="387" t="s">
        <v>227</v>
      </c>
      <c r="F44" s="386" t="s">
        <v>250</v>
      </c>
      <c r="G44" s="384">
        <f>IF(F44="Y", 'read first'!$D$23, 0)</f>
        <v>0</v>
      </c>
      <c r="H44" s="378" t="s">
        <v>74</v>
      </c>
      <c r="I44" s="378"/>
    </row>
    <row r="45" spans="2:9" ht="30" x14ac:dyDescent="0.25">
      <c r="B45" s="382" t="s">
        <v>75</v>
      </c>
      <c r="C45" s="19" t="s">
        <v>76</v>
      </c>
      <c r="D45" s="387" t="s">
        <v>77</v>
      </c>
      <c r="E45" s="387" t="s">
        <v>227</v>
      </c>
      <c r="F45" s="386" t="s">
        <v>251</v>
      </c>
      <c r="G45" s="384">
        <f>IF(F45="Y", 'read first'!$D$23, 0)</f>
        <v>2.2000000000000002</v>
      </c>
      <c r="H45" s="378" t="s">
        <v>78</v>
      </c>
      <c r="I45" s="378"/>
    </row>
    <row r="46" spans="2:9" ht="37.5" customHeight="1" x14ac:dyDescent="0.25">
      <c r="B46" s="33" t="s">
        <v>79</v>
      </c>
      <c r="C46" s="33" t="s">
        <v>80</v>
      </c>
      <c r="D46" s="34" t="s">
        <v>81</v>
      </c>
      <c r="E46" s="34" t="s">
        <v>227</v>
      </c>
      <c r="F46" s="35" t="s">
        <v>250</v>
      </c>
      <c r="G46" s="384">
        <f>IF(F46="Y", 'read first'!$D$23, 0)</f>
        <v>0</v>
      </c>
      <c r="H46" s="31" t="s">
        <v>165</v>
      </c>
      <c r="I46" s="378"/>
    </row>
    <row r="47" spans="2:9" ht="69" customHeight="1" x14ac:dyDescent="0.25">
      <c r="B47" s="382" t="s">
        <v>82</v>
      </c>
      <c r="C47" s="19" t="s">
        <v>83</v>
      </c>
      <c r="D47" s="387" t="s">
        <v>84</v>
      </c>
      <c r="E47" s="387" t="s">
        <v>227</v>
      </c>
      <c r="F47" s="386" t="s">
        <v>251</v>
      </c>
      <c r="G47" s="384">
        <f>IF(F47="Y", 'read first'!$D$23, 0)</f>
        <v>2.2000000000000002</v>
      </c>
      <c r="H47" s="378" t="s">
        <v>85</v>
      </c>
      <c r="I47" s="378"/>
    </row>
    <row r="48" spans="2:9" ht="30" x14ac:dyDescent="0.25">
      <c r="B48" s="382" t="s">
        <v>86</v>
      </c>
      <c r="C48" s="19" t="s">
        <v>87</v>
      </c>
      <c r="D48" s="387" t="s">
        <v>88</v>
      </c>
      <c r="E48" s="387" t="s">
        <v>236</v>
      </c>
      <c r="F48" s="386" t="s">
        <v>251</v>
      </c>
      <c r="G48" s="384">
        <f>IF(F48="Y", 'read first'!$D$23, 0)</f>
        <v>2.2000000000000002</v>
      </c>
      <c r="H48" s="378" t="s">
        <v>89</v>
      </c>
      <c r="I48" s="378"/>
    </row>
    <row r="49" spans="2:9" ht="45" x14ac:dyDescent="0.25">
      <c r="B49" s="382" t="s">
        <v>90</v>
      </c>
      <c r="C49" s="19" t="s">
        <v>91</v>
      </c>
      <c r="D49" s="387" t="s">
        <v>92</v>
      </c>
      <c r="E49" s="387" t="s">
        <v>237</v>
      </c>
      <c r="F49" s="386" t="s">
        <v>251</v>
      </c>
      <c r="G49" s="384">
        <f>IF(F49="Y", 'read first'!$D$23, 0)</f>
        <v>2.2000000000000002</v>
      </c>
      <c r="H49" s="378" t="s">
        <v>93</v>
      </c>
      <c r="I49" s="378"/>
    </row>
    <row r="50" spans="2:9" x14ac:dyDescent="0.25">
      <c r="B50" s="37"/>
      <c r="G50" s="384">
        <f>SUM(G42:G49)</f>
        <v>8.8000000000000007</v>
      </c>
    </row>
    <row r="51" spans="2:9" x14ac:dyDescent="0.25">
      <c r="B51" s="37"/>
      <c r="G51" s="22">
        <f>G50/'read first'!$D$24</f>
        <v>0.44444444444444448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387" t="s">
        <v>97</v>
      </c>
      <c r="E55" s="75" t="s">
        <v>227</v>
      </c>
      <c r="F55" s="386" t="s">
        <v>251</v>
      </c>
      <c r="G55" s="384">
        <f>IF(F55="Y", 'read first'!$E$23, 0)</f>
        <v>2.5</v>
      </c>
      <c r="H55" s="383" t="s">
        <v>98</v>
      </c>
      <c r="I55" s="383"/>
    </row>
    <row r="56" spans="2:9" ht="38.1" customHeight="1" x14ac:dyDescent="0.25">
      <c r="B56" s="543"/>
      <c r="C56" s="19" t="s">
        <v>99</v>
      </c>
      <c r="D56" s="387" t="s">
        <v>100</v>
      </c>
      <c r="E56" s="75" t="s">
        <v>227</v>
      </c>
      <c r="F56" s="386" t="s">
        <v>250</v>
      </c>
      <c r="G56" s="384">
        <f>IF(F56="Y", 'read first'!$E$23, 0)</f>
        <v>0</v>
      </c>
      <c r="H56" s="383" t="s">
        <v>101</v>
      </c>
      <c r="I56" s="383"/>
    </row>
    <row r="57" spans="2:9" ht="51" customHeight="1" x14ac:dyDescent="0.25">
      <c r="B57" s="382" t="s">
        <v>102</v>
      </c>
      <c r="C57" s="19" t="s">
        <v>44</v>
      </c>
      <c r="D57" s="387" t="s">
        <v>103</v>
      </c>
      <c r="E57" s="75" t="s">
        <v>227</v>
      </c>
      <c r="F57" s="39" t="str">
        <f>F26</f>
        <v>Y</v>
      </c>
      <c r="G57" s="384">
        <f>IF(F57="Y", 'read first'!$E$23, 0)</f>
        <v>2.5</v>
      </c>
      <c r="H57" s="383" t="s">
        <v>207</v>
      </c>
      <c r="I57" s="383"/>
    </row>
    <row r="58" spans="2:9" ht="49.5" customHeight="1" x14ac:dyDescent="0.25">
      <c r="B58" s="382" t="s">
        <v>104</v>
      </c>
      <c r="C58" s="19" t="s">
        <v>96</v>
      </c>
      <c r="D58" s="387" t="s">
        <v>131</v>
      </c>
      <c r="E58" s="75" t="s">
        <v>230</v>
      </c>
      <c r="F58" s="39" t="s">
        <v>210</v>
      </c>
      <c r="G58" s="384">
        <f>G29+G30</f>
        <v>1.66</v>
      </c>
      <c r="H58" s="383" t="s">
        <v>208</v>
      </c>
      <c r="I58" s="383"/>
    </row>
    <row r="59" spans="2:9" ht="37.5" customHeight="1" x14ac:dyDescent="0.25">
      <c r="B59" s="543" t="s">
        <v>105</v>
      </c>
      <c r="C59" s="19" t="s">
        <v>72</v>
      </c>
      <c r="D59" s="387" t="s">
        <v>106</v>
      </c>
      <c r="E59" s="75" t="s">
        <v>227</v>
      </c>
      <c r="F59" s="386" t="s">
        <v>250</v>
      </c>
      <c r="G59" s="384">
        <f>IF(F59="Y", 'read first'!$E$23, 0)</f>
        <v>0</v>
      </c>
      <c r="H59" s="383" t="s">
        <v>132</v>
      </c>
      <c r="I59" s="383"/>
    </row>
    <row r="60" spans="2:9" ht="38.1" customHeight="1" x14ac:dyDescent="0.25">
      <c r="B60" s="543"/>
      <c r="C60" s="19" t="s">
        <v>99</v>
      </c>
      <c r="D60" s="387" t="s">
        <v>133</v>
      </c>
      <c r="E60" s="75" t="s">
        <v>238</v>
      </c>
      <c r="F60" s="386" t="s">
        <v>251</v>
      </c>
      <c r="G60" s="384">
        <f>IF(F60="Y", 'read first'!$E$23, 0)</f>
        <v>2.5</v>
      </c>
      <c r="H60" s="383" t="s">
        <v>134</v>
      </c>
      <c r="I60" s="383"/>
    </row>
    <row r="61" spans="2:9" ht="30" x14ac:dyDescent="0.25">
      <c r="B61" s="382" t="s">
        <v>107</v>
      </c>
      <c r="C61" s="19" t="s">
        <v>108</v>
      </c>
      <c r="D61" s="387" t="s">
        <v>185</v>
      </c>
      <c r="E61" s="75" t="s">
        <v>239</v>
      </c>
      <c r="F61" s="386" t="s">
        <v>251</v>
      </c>
      <c r="G61" s="384">
        <f>IF(F61="Y", 'read first'!$E$23, 0)</f>
        <v>2.5</v>
      </c>
      <c r="H61" s="383" t="s">
        <v>135</v>
      </c>
      <c r="I61" s="383"/>
    </row>
    <row r="62" spans="2:9" ht="38.1" customHeight="1" x14ac:dyDescent="0.25">
      <c r="B62" s="382" t="s">
        <v>109</v>
      </c>
      <c r="C62" s="19" t="s">
        <v>110</v>
      </c>
      <c r="D62" s="387" t="s">
        <v>111</v>
      </c>
      <c r="E62" s="75" t="s">
        <v>227</v>
      </c>
      <c r="F62" s="386" t="s">
        <v>250</v>
      </c>
      <c r="G62" s="384">
        <f>IF(F62="Y", 'read first'!$E$23, 0)</f>
        <v>0</v>
      </c>
      <c r="H62" s="383" t="s">
        <v>136</v>
      </c>
      <c r="I62" s="383"/>
    </row>
    <row r="63" spans="2:9" x14ac:dyDescent="0.25">
      <c r="G63" s="384">
        <f>SUM(G55:G62)</f>
        <v>11.66</v>
      </c>
    </row>
    <row r="64" spans="2:9" x14ac:dyDescent="0.25">
      <c r="G64" s="41">
        <f>G63/'read first'!$E$24</f>
        <v>0.58299999999999996</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382" t="s">
        <v>121</v>
      </c>
      <c r="C68" s="19" t="s">
        <v>170</v>
      </c>
      <c r="D68" s="387" t="s">
        <v>171</v>
      </c>
      <c r="E68" s="387" t="s">
        <v>226</v>
      </c>
      <c r="F68" s="386" t="str">
        <f>F11</f>
        <v>N</v>
      </c>
      <c r="G68" s="384">
        <f>IF(F68="Y", 'read first'!$G$23, 0)</f>
        <v>0</v>
      </c>
      <c r="H68" s="382" t="s">
        <v>427</v>
      </c>
      <c r="I68" s="382"/>
    </row>
    <row r="69" spans="1:13" s="4" customFormat="1" ht="67.5" customHeight="1" x14ac:dyDescent="0.25">
      <c r="A69" s="3"/>
      <c r="B69" s="382" t="s">
        <v>122</v>
      </c>
      <c r="C69" s="19" t="s">
        <v>123</v>
      </c>
      <c r="D69" s="387" t="s">
        <v>124</v>
      </c>
      <c r="E69" s="387" t="s">
        <v>240</v>
      </c>
      <c r="F69" s="386" t="s">
        <v>250</v>
      </c>
      <c r="G69" s="384">
        <f>IF(F69="Y", 'read first'!$G$23, 0)</f>
        <v>0</v>
      </c>
      <c r="H69" s="382" t="s">
        <v>143</v>
      </c>
      <c r="I69" s="382"/>
      <c r="J69" s="59"/>
      <c r="K69" s="59"/>
      <c r="L69" s="59"/>
      <c r="M69" s="59"/>
    </row>
    <row r="70" spans="1:13" s="4" customFormat="1" ht="74.25" customHeight="1" x14ac:dyDescent="0.25">
      <c r="A70" s="3"/>
      <c r="B70" s="382" t="s">
        <v>125</v>
      </c>
      <c r="C70" s="19" t="s">
        <v>144</v>
      </c>
      <c r="D70" s="387" t="s">
        <v>126</v>
      </c>
      <c r="E70" s="387" t="s">
        <v>241</v>
      </c>
      <c r="F70" s="386" t="s">
        <v>250</v>
      </c>
      <c r="G70" s="384">
        <f>IF(F70="Y", 'read first'!$G$23, 0)</f>
        <v>0</v>
      </c>
      <c r="H70" s="382" t="s">
        <v>142</v>
      </c>
      <c r="I70" s="382"/>
      <c r="J70" s="59"/>
      <c r="K70" s="59"/>
      <c r="L70" s="59"/>
      <c r="M70" s="59"/>
    </row>
    <row r="71" spans="1:13" s="4" customFormat="1" ht="64.5" customHeight="1" x14ac:dyDescent="0.25">
      <c r="A71" s="3"/>
      <c r="B71" s="382" t="s">
        <v>127</v>
      </c>
      <c r="C71" s="19" t="s">
        <v>128</v>
      </c>
      <c r="D71" s="387" t="s">
        <v>129</v>
      </c>
      <c r="E71" s="387" t="s">
        <v>242</v>
      </c>
      <c r="F71" s="386" t="s">
        <v>250</v>
      </c>
      <c r="G71" s="384">
        <f>IF(F71="Y", 'read first'!$G$23, 0)</f>
        <v>0</v>
      </c>
      <c r="H71" s="382" t="s">
        <v>169</v>
      </c>
      <c r="I71" s="382"/>
      <c r="J71" s="59"/>
      <c r="K71" s="59"/>
      <c r="L71" s="59"/>
      <c r="M71" s="59"/>
    </row>
    <row r="72" spans="1:13" s="4" customFormat="1" x14ac:dyDescent="0.25">
      <c r="A72" s="3"/>
      <c r="B72" s="543" t="s">
        <v>186</v>
      </c>
      <c r="C72" s="19" t="s">
        <v>108</v>
      </c>
      <c r="D72" s="582" t="s">
        <v>139</v>
      </c>
      <c r="E72" s="582" t="s">
        <v>243</v>
      </c>
      <c r="F72" s="584" t="s">
        <v>250</v>
      </c>
      <c r="G72" s="565">
        <f>IF(F72="Y", 'read first'!$G$23, 0)</f>
        <v>0</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384">
        <f>SUM(G68:G73)/2</f>
        <v>0</v>
      </c>
      <c r="H74" s="5"/>
      <c r="J74" s="59"/>
      <c r="K74" s="59"/>
      <c r="L74" s="59"/>
      <c r="M74" s="59"/>
    </row>
    <row r="75" spans="1:13" s="4" customFormat="1" x14ac:dyDescent="0.25">
      <c r="A75" s="3"/>
      <c r="B75" s="37"/>
      <c r="C75" s="3"/>
      <c r="D75" s="3"/>
      <c r="E75" s="3"/>
      <c r="F75" s="3"/>
      <c r="G75" s="22">
        <f>G74/'read first'!$G$24</f>
        <v>0</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577</v>
      </c>
    </row>
    <row r="79" spans="1:13" ht="30" x14ac:dyDescent="0.25">
      <c r="A79" s="382" t="s">
        <v>187</v>
      </c>
      <c r="B79" s="382" t="s">
        <v>114</v>
      </c>
      <c r="C79" s="36" t="s">
        <v>145</v>
      </c>
      <c r="D79" s="387" t="s">
        <v>164</v>
      </c>
      <c r="E79" s="387" t="s">
        <v>244</v>
      </c>
      <c r="F79" s="386" t="s">
        <v>251</v>
      </c>
      <c r="G79" s="44">
        <f>IF(F79="Y", 'read first'!$F$23, 0)</f>
        <v>2</v>
      </c>
      <c r="H79" s="45" t="s">
        <v>146</v>
      </c>
      <c r="I79" s="413"/>
    </row>
    <row r="80" spans="1:13" ht="45" x14ac:dyDescent="0.25">
      <c r="A80" s="379" t="s">
        <v>188</v>
      </c>
      <c r="B80" s="379" t="s">
        <v>115</v>
      </c>
      <c r="C80" s="36" t="s">
        <v>145</v>
      </c>
      <c r="D80" s="385" t="s">
        <v>116</v>
      </c>
      <c r="E80" s="385" t="s">
        <v>245</v>
      </c>
      <c r="F80" s="386" t="s">
        <v>250</v>
      </c>
      <c r="G80" s="44">
        <f>IF(F80="Y", 'read first'!$F$23, 0)</f>
        <v>0</v>
      </c>
      <c r="H80" s="47" t="s">
        <v>147</v>
      </c>
      <c r="I80" s="413"/>
    </row>
    <row r="81" spans="1:9" x14ac:dyDescent="0.25">
      <c r="A81" s="555" t="s">
        <v>189</v>
      </c>
      <c r="B81" s="587" t="s">
        <v>117</v>
      </c>
      <c r="C81" s="48" t="s">
        <v>118</v>
      </c>
      <c r="D81" s="387" t="s">
        <v>51</v>
      </c>
      <c r="E81" s="387" t="s">
        <v>246</v>
      </c>
      <c r="F81" s="386" t="str">
        <f>F29</f>
        <v>Y</v>
      </c>
      <c r="G81" s="44">
        <f>IF(F81="Y", 1, 0)</f>
        <v>1</v>
      </c>
      <c r="H81" s="551" t="s">
        <v>52</v>
      </c>
      <c r="I81" s="643"/>
    </row>
    <row r="82" spans="1:9" x14ac:dyDescent="0.25">
      <c r="A82" s="586"/>
      <c r="B82" s="588"/>
      <c r="C82" s="48" t="s">
        <v>119</v>
      </c>
      <c r="D82" s="582" t="s">
        <v>53</v>
      </c>
      <c r="E82" s="590" t="s">
        <v>247</v>
      </c>
      <c r="F82" s="590" t="str">
        <f>F30</f>
        <v>Y</v>
      </c>
      <c r="G82" s="593">
        <f t="shared" ref="G82:G83" si="0">IF(F82="Y", 1, 0)</f>
        <v>1</v>
      </c>
      <c r="H82" s="586"/>
      <c r="I82" s="644"/>
    </row>
    <row r="83" spans="1:9" x14ac:dyDescent="0.25">
      <c r="A83" s="586"/>
      <c r="B83" s="589"/>
      <c r="C83" s="48" t="s">
        <v>130</v>
      </c>
      <c r="D83" s="552"/>
      <c r="E83" s="591"/>
      <c r="F83" s="592"/>
      <c r="G83" s="594">
        <f t="shared" si="0"/>
        <v>0</v>
      </c>
      <c r="H83" s="552"/>
      <c r="I83" s="645"/>
    </row>
    <row r="84" spans="1:9" ht="58.5" customHeight="1" x14ac:dyDescent="0.25">
      <c r="A84" s="552"/>
      <c r="B84" s="382" t="s">
        <v>138</v>
      </c>
      <c r="C84" s="19" t="s">
        <v>148</v>
      </c>
      <c r="D84" s="387" t="s">
        <v>149</v>
      </c>
      <c r="E84" s="387" t="s">
        <v>248</v>
      </c>
      <c r="F84" s="386" t="s">
        <v>250</v>
      </c>
      <c r="G84" s="44">
        <f>IF(F84="Y", 'read first'!$F$23, 0)</f>
        <v>0</v>
      </c>
      <c r="H84" s="383" t="s">
        <v>150</v>
      </c>
      <c r="I84" s="413"/>
    </row>
    <row r="85" spans="1:9" ht="60" x14ac:dyDescent="0.25">
      <c r="A85" s="379" t="s">
        <v>190</v>
      </c>
      <c r="B85" s="49" t="s">
        <v>151</v>
      </c>
      <c r="C85" s="378" t="s">
        <v>152</v>
      </c>
      <c r="D85" s="20" t="s">
        <v>162</v>
      </c>
      <c r="E85" s="20" t="s">
        <v>227</v>
      </c>
      <c r="F85" s="35" t="s">
        <v>251</v>
      </c>
      <c r="G85" s="44">
        <f>IF(F85="Y", 'read first'!$F$23, 0)</f>
        <v>2</v>
      </c>
      <c r="H85" s="20" t="s">
        <v>153</v>
      </c>
      <c r="I85" s="413" t="s">
        <v>707</v>
      </c>
    </row>
    <row r="86" spans="1:9" ht="45" x14ac:dyDescent="0.25">
      <c r="A86" s="382" t="s">
        <v>191</v>
      </c>
      <c r="B86" s="382" t="s">
        <v>154</v>
      </c>
      <c r="C86" s="382" t="s">
        <v>155</v>
      </c>
      <c r="D86" s="20" t="s">
        <v>163</v>
      </c>
      <c r="E86" s="20" t="s">
        <v>227</v>
      </c>
      <c r="F86" s="35" t="s">
        <v>251</v>
      </c>
      <c r="G86" s="44">
        <f>IF(F86="Y", 'read first'!$F$23, 0)</f>
        <v>2</v>
      </c>
      <c r="H86" s="20" t="s">
        <v>156</v>
      </c>
      <c r="I86" s="413" t="s">
        <v>708</v>
      </c>
    </row>
    <row r="87" spans="1:9" ht="47.25" customHeight="1" x14ac:dyDescent="0.25">
      <c r="A87" s="587" t="s">
        <v>192</v>
      </c>
      <c r="B87" s="554" t="s">
        <v>22</v>
      </c>
      <c r="C87" s="19" t="s">
        <v>23</v>
      </c>
      <c r="D87" s="387" t="s">
        <v>24</v>
      </c>
      <c r="E87" s="387" t="s">
        <v>226</v>
      </c>
      <c r="F87" s="386" t="str">
        <f>F11</f>
        <v>N</v>
      </c>
      <c r="G87" s="384">
        <f>IF(F87="Y", 'read first'!$F$23, 0)</f>
        <v>0</v>
      </c>
      <c r="H87" s="378" t="s">
        <v>25</v>
      </c>
      <c r="I87" s="413"/>
    </row>
    <row r="88" spans="1:9" ht="67.5" customHeight="1" x14ac:dyDescent="0.25">
      <c r="A88" s="595"/>
      <c r="B88" s="554"/>
      <c r="C88" s="378" t="s">
        <v>26</v>
      </c>
      <c r="D88" s="20" t="s">
        <v>27</v>
      </c>
      <c r="E88" s="20" t="s">
        <v>227</v>
      </c>
      <c r="F88" s="35" t="s">
        <v>250</v>
      </c>
      <c r="G88" s="44">
        <f>IF(F88="Y", 'read first'!$F$23, 0)</f>
        <v>0</v>
      </c>
      <c r="H88" s="20" t="s">
        <v>157</v>
      </c>
      <c r="I88" s="413" t="s">
        <v>709</v>
      </c>
    </row>
    <row r="89" spans="1:9" ht="38.25" customHeight="1" x14ac:dyDescent="0.25">
      <c r="A89" s="555" t="s">
        <v>193</v>
      </c>
      <c r="B89" s="555" t="s">
        <v>65</v>
      </c>
      <c r="C89" s="19" t="s">
        <v>66</v>
      </c>
      <c r="D89" s="387" t="s">
        <v>67</v>
      </c>
      <c r="E89" s="387" t="s">
        <v>235</v>
      </c>
      <c r="F89" s="386" t="str">
        <f>F42</f>
        <v>N</v>
      </c>
      <c r="G89" s="44">
        <f>IF(F89="Y", 'read first'!$F$23, 0)</f>
        <v>0</v>
      </c>
      <c r="H89" s="378" t="s">
        <v>68</v>
      </c>
      <c r="I89" s="410"/>
    </row>
    <row r="90" spans="1:9" ht="30" x14ac:dyDescent="0.25">
      <c r="A90" s="586"/>
      <c r="B90" s="549"/>
      <c r="C90" s="19" t="s">
        <v>69</v>
      </c>
      <c r="D90" s="385" t="s">
        <v>70</v>
      </c>
      <c r="E90" s="74" t="s">
        <v>227</v>
      </c>
      <c r="F90" s="386" t="s">
        <v>250</v>
      </c>
      <c r="G90" s="44">
        <f>IF(F90="Y", 'read first'!$F$23, 0)</f>
        <v>0</v>
      </c>
      <c r="H90" s="378" t="s">
        <v>71</v>
      </c>
      <c r="I90" s="410"/>
    </row>
    <row r="91" spans="1:9" ht="36.75" customHeight="1" x14ac:dyDescent="0.25">
      <c r="A91" s="586"/>
      <c r="B91" s="550"/>
      <c r="C91" s="19" t="s">
        <v>72</v>
      </c>
      <c r="D91" s="387" t="s">
        <v>73</v>
      </c>
      <c r="E91" s="387" t="s">
        <v>227</v>
      </c>
      <c r="F91" s="386" t="str">
        <f>F60</f>
        <v>Y</v>
      </c>
      <c r="G91" s="44">
        <f>IF(F91="Y", 'read first'!$F$23, 0)</f>
        <v>2</v>
      </c>
      <c r="H91" s="378" t="s">
        <v>74</v>
      </c>
      <c r="I91" s="410"/>
    </row>
    <row r="92" spans="1:9" ht="28.5" customHeight="1" x14ac:dyDescent="0.25">
      <c r="A92" s="596" t="s">
        <v>194</v>
      </c>
      <c r="B92" s="551" t="s">
        <v>6</v>
      </c>
      <c r="C92" s="553" t="s">
        <v>7</v>
      </c>
      <c r="D92" s="387" t="s">
        <v>173</v>
      </c>
      <c r="E92" s="387" t="s">
        <v>220</v>
      </c>
      <c r="F92" s="386" t="str">
        <f>F5</f>
        <v>N</v>
      </c>
      <c r="G92" s="44">
        <f>IF(F92="Y", 'read first'!$F$23, 0)</f>
        <v>0</v>
      </c>
      <c r="H92" s="378" t="s">
        <v>8</v>
      </c>
      <c r="I92" s="410"/>
    </row>
    <row r="93" spans="1:9" ht="30" x14ac:dyDescent="0.25">
      <c r="A93" s="597"/>
      <c r="B93" s="552"/>
      <c r="C93" s="548"/>
      <c r="D93" s="387" t="s">
        <v>179</v>
      </c>
      <c r="E93" s="387" t="s">
        <v>221</v>
      </c>
      <c r="F93" s="386" t="str">
        <f>F6</f>
        <v>N</v>
      </c>
      <c r="G93" s="44">
        <f>IF(F93="Y", 'read first'!$F$23, 0)</f>
        <v>0</v>
      </c>
      <c r="H93" s="378" t="s">
        <v>9</v>
      </c>
      <c r="I93" s="410"/>
    </row>
    <row r="94" spans="1:9" ht="30" x14ac:dyDescent="0.25">
      <c r="A94" s="597"/>
      <c r="B94" s="378" t="s">
        <v>10</v>
      </c>
      <c r="C94" s="19" t="s">
        <v>11</v>
      </c>
      <c r="D94" s="387" t="s">
        <v>12</v>
      </c>
      <c r="E94" s="387" t="s">
        <v>222</v>
      </c>
      <c r="F94" s="386" t="str">
        <f>F7</f>
        <v>Y</v>
      </c>
      <c r="G94" s="44">
        <f>IF(F94="Y", 'read first'!$F$23, 0)</f>
        <v>2</v>
      </c>
      <c r="H94" s="378" t="s">
        <v>13</v>
      </c>
      <c r="I94" s="410"/>
    </row>
    <row r="95" spans="1:9" ht="45" x14ac:dyDescent="0.25">
      <c r="A95" s="597"/>
      <c r="B95" s="378" t="s">
        <v>19</v>
      </c>
      <c r="C95" s="19" t="s">
        <v>20</v>
      </c>
      <c r="D95" s="387" t="s">
        <v>415</v>
      </c>
      <c r="E95" s="387" t="s">
        <v>225</v>
      </c>
      <c r="F95" s="386" t="str">
        <f>F10</f>
        <v>N</v>
      </c>
      <c r="G95" s="44">
        <f>IF(F95="Y", 'read first'!$F$23, 0)</f>
        <v>0</v>
      </c>
      <c r="H95" s="378" t="s">
        <v>21</v>
      </c>
      <c r="I95" s="410"/>
    </row>
    <row r="96" spans="1:9" ht="30" x14ac:dyDescent="0.25">
      <c r="A96" s="597"/>
      <c r="B96" s="554" t="s">
        <v>22</v>
      </c>
      <c r="C96" s="19" t="s">
        <v>23</v>
      </c>
      <c r="D96" s="387" t="s">
        <v>24</v>
      </c>
      <c r="E96" s="387" t="s">
        <v>226</v>
      </c>
      <c r="F96" s="386" t="str">
        <f>F11</f>
        <v>N</v>
      </c>
      <c r="G96" s="44">
        <f>IF(F96="Y", 'read first'!$F$23, 0)</f>
        <v>0</v>
      </c>
      <c r="H96" s="378" t="s">
        <v>25</v>
      </c>
      <c r="I96" s="410"/>
    </row>
    <row r="97" spans="1:9" ht="34.5" customHeight="1" x14ac:dyDescent="0.25">
      <c r="A97" s="598"/>
      <c r="B97" s="554"/>
      <c r="C97" s="378" t="s">
        <v>26</v>
      </c>
      <c r="D97" s="20" t="s">
        <v>27</v>
      </c>
      <c r="E97" s="20" t="s">
        <v>227</v>
      </c>
      <c r="F97" s="35" t="s">
        <v>251</v>
      </c>
      <c r="G97" s="44">
        <f>IF(F97="Y", 'read first'!$F$23, 0)</f>
        <v>2</v>
      </c>
      <c r="H97" s="20" t="s">
        <v>174</v>
      </c>
      <c r="I97" s="410" t="s">
        <v>710</v>
      </c>
    </row>
    <row r="98" spans="1:9" ht="33.75" customHeight="1" x14ac:dyDescent="0.25">
      <c r="A98" s="378" t="s">
        <v>195</v>
      </c>
      <c r="B98" s="378" t="s">
        <v>158</v>
      </c>
      <c r="C98" s="378" t="s">
        <v>159</v>
      </c>
      <c r="D98" s="387" t="s">
        <v>160</v>
      </c>
      <c r="E98" s="75" t="s">
        <v>227</v>
      </c>
      <c r="F98" s="386" t="s">
        <v>251</v>
      </c>
      <c r="G98" s="44">
        <f>IF(F98="Y", 'read first'!$F$23, 0)</f>
        <v>2</v>
      </c>
      <c r="H98" s="383" t="s">
        <v>161</v>
      </c>
      <c r="I98" s="413"/>
    </row>
    <row r="99" spans="1:9" x14ac:dyDescent="0.25">
      <c r="G99" s="44">
        <f>SUM(G79:G98)</f>
        <v>16</v>
      </c>
    </row>
    <row r="100" spans="1:9" x14ac:dyDescent="0.25">
      <c r="G100" s="22">
        <f>G99/G78</f>
        <v>0.47058823529411764</v>
      </c>
    </row>
  </sheetData>
  <mergeCells count="59">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I81:I8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50EF5ED0-1243-4DEA-A249-B539DB4DF139}">
      <formula1>"-,H, M, L, NEG"</formula1>
    </dataValidation>
    <dataValidation type="list" allowBlank="1" showInputMessage="1" showErrorMessage="1" sqref="F5:F13 F25:F26 F42:F49 F79:F81 F84:F95 F29:F30 F32:F36 F19:F22 F55:F56 F59:F62 F68:F73 F97:F98" xr:uid="{CDC3E1BE-A65A-4BC2-A9EF-9627673852D5}">
      <formula1>"-,Y,N"</formula1>
    </dataValidation>
    <dataValidation type="list" allowBlank="1" showInputMessage="1" showErrorMessage="1" sqref="H23" xr:uid="{2283E06C-439A-4DCA-A106-AEA4BA8404B3}">
      <formula1>"[Choose from list], Regional Boulevard, Community Boulevard, Regional Street, Community Street, Industrial Street, Regional Trail, Greenway"</formula1>
    </dataValidation>
  </dataValidations>
  <hyperlinks>
    <hyperlink ref="C5:C6" r:id="rId1" display="Equity Focus Area map layer" xr:uid="{4D31CCC7-89BC-4D72-A2AC-1C6D0121B4BD}"/>
    <hyperlink ref="C7" r:id="rId2" display="Economic Value Atlas walkability and Community Service accessibility score" xr:uid="{4576D63F-0D2B-4269-99A7-806767E9091C}"/>
    <hyperlink ref="C8" r:id="rId3" display="Regional Barometer: Life expectancy at birth layer" xr:uid="{54148EC5-30A3-42C6-86E6-A50FC3769064}"/>
    <hyperlink ref="C10" r:id="rId4" display="Economic Value Atlas: Job access layers (for both low and middle/high wage jobs)" xr:uid="{10F9D5AA-3962-48EA-9E3B-C15A51AE5936}"/>
    <hyperlink ref="C11" r:id="rId5" display="·         Regional Investment Measure project list" xr:uid="{B04629EA-CC8E-4CBB-9750-C7B2802767D2}"/>
    <hyperlink ref="C19" r:id="rId6" display="HCC network map" xr:uid="{A85007C9-665B-4391-B34E-9226019A5D8B}"/>
    <hyperlink ref="C23" r:id="rId7" display="Regional Trails and Greenways network" xr:uid="{C51587F6-BE0E-416A-B784-C2C58D6DF59D}"/>
    <hyperlink ref="C29" r:id="rId8" display="·         Regional Bike Network Map" xr:uid="{5A5D8199-F464-44A1-B6DD-788904307D4F}"/>
    <hyperlink ref="C26" r:id="rId9" display="·         Livable Streets design guide" xr:uid="{A71C7868-062B-4C0E-A54D-8B8E1D4068AA}"/>
    <hyperlink ref="C32" r:id="rId10" display="·         Economic Value Atlas Mobility map layer" xr:uid="{466D43EC-2E64-4C42-A0FE-ACD61FC6593F}"/>
    <hyperlink ref="C36" r:id="rId11" display="Safe Routes to School Regional Framework school map" xr:uid="{1F8426C2-5C71-40AF-9AAD-53585F684027}"/>
    <hyperlink ref="C45" r:id="rId12" xr:uid="{611DB755-D16B-41E5-8159-75070DB16DB3}"/>
    <hyperlink ref="C47" r:id="rId13" xr:uid="{A840AA6F-85E4-45E1-A97B-CC846780511F}"/>
    <hyperlink ref="C48" r:id="rId14" xr:uid="{C0FACD0C-F31F-4DBF-B592-8B9A611C9EA5}"/>
    <hyperlink ref="C49" r:id="rId15" xr:uid="{DED2A3EC-15F9-403B-AFD6-CD47A144D767}"/>
    <hyperlink ref="C55" r:id="rId16" xr:uid="{5EEA8849-6D40-4466-86B7-E59D4A98C2D9}"/>
    <hyperlink ref="C58" r:id="rId17" xr:uid="{A83D18BE-50AF-4065-A4D0-528E7D2BAA70}"/>
    <hyperlink ref="C56" r:id="rId18" display="Congestion Management Process network" xr:uid="{14F4F456-7B44-4C47-8580-9F4E2797B7FD}"/>
    <hyperlink ref="C60" r:id="rId19" display="Congestion Management Process network map" xr:uid="{539300A8-196C-4478-931C-3B2E7F5FE9B6}"/>
    <hyperlink ref="C62" r:id="rId20" xr:uid="{A55E12A7-B39C-4F78-9A40-4380C76FE0F5}"/>
    <hyperlink ref="C61" r:id="rId21" xr:uid="{82BE0C22-C4AC-4BCD-8E46-04DAFEAB1A87}"/>
    <hyperlink ref="C44" r:id="rId22" xr:uid="{C50996C0-9E30-4521-A6D6-E79386321D2F}"/>
    <hyperlink ref="C42" r:id="rId23" location="/" display="TriMet Prioritzed Access to Transit map" xr:uid="{DD0EFC82-4477-40F0-9635-23DE1EAA82F0}"/>
    <hyperlink ref="C43" r:id="rId24" xr:uid="{ABA73459-A498-4F6C-8859-3185334CC80E}"/>
    <hyperlink ref="C9" r:id="rId25" display="Regional Barometer: Diesel particulate matter concentration layer" xr:uid="{99FFE4C6-2542-4026-9156-F37D544B80E6}"/>
    <hyperlink ref="C21" r:id="rId26" display="https://tooledesign.maps.arcgis.com/apps/MapSeries/index.html?appid=69225c1c028c440bbcef6ca40365f854" xr:uid="{73AF866E-9446-4B68-924E-089EF7E8DBE7}"/>
    <hyperlink ref="C13" r:id="rId27" xr:uid="{BBE1B2D5-4D5D-46AC-96BE-F43F9A48B07E}"/>
    <hyperlink ref="C30" r:id="rId28" xr:uid="{A40A050F-EC00-4A85-8279-E732B42FC9C7}"/>
    <hyperlink ref="C31" r:id="rId29" xr:uid="{AD20C623-7BFE-448D-9420-A8FC597553E8}"/>
    <hyperlink ref="C57" r:id="rId30" display="·         Livable Streets design guide" xr:uid="{9CD0FE7C-677C-4EC0-B251-2D0FABB9B725}"/>
    <hyperlink ref="C59" r:id="rId31" xr:uid="{468B2439-4BF7-4847-BE53-7539478EC34E}"/>
    <hyperlink ref="C72" r:id="rId32" xr:uid="{F35D148F-9C6D-476B-82BA-B0951D329C54}"/>
    <hyperlink ref="C73" r:id="rId33" display="FHWA: Intermodal connector list" xr:uid="{55AF30A9-BB17-4899-90B8-703256DDE5B3}"/>
    <hyperlink ref="C71" r:id="rId34" xr:uid="{839A1324-5336-4FFD-BAC4-5FA07E29D0FC}"/>
    <hyperlink ref="C70" r:id="rId35" xr:uid="{EF0F78AC-1D54-424E-A43F-4062782C50E9}"/>
    <hyperlink ref="C69" r:id="rId36" xr:uid="{3BB756FD-26EE-48C7-AD83-B38F318865A7}"/>
    <hyperlink ref="C81" r:id="rId37" display="·         Regional Bike Network Map" xr:uid="{153BDE00-4C33-4618-9390-5FAE23669620}"/>
    <hyperlink ref="C82" r:id="rId38" xr:uid="{75A79A59-B3AC-4638-90F6-9D604FF5D982}"/>
    <hyperlink ref="C83" r:id="rId39" xr:uid="{705929BA-BEF2-4967-9E20-3D48DC35C623}"/>
    <hyperlink ref="C92:C93" r:id="rId40" display="Equity Focus Area map layer" xr:uid="{C7AAB562-21CF-46FC-A7A8-C1D89A7D9DEB}"/>
    <hyperlink ref="C94" r:id="rId41" display="Economic Value Atlas walkability and Community Service accessibility score" xr:uid="{F794F3DB-4F43-463E-BC67-58311964875D}"/>
    <hyperlink ref="C95" r:id="rId42" display="Economic Value Atlas: Job access layers (for both low and middle/high wage jobs)" xr:uid="{71C952D3-C925-4825-BBC7-9725AFF46F52}"/>
    <hyperlink ref="C96" r:id="rId43" display="·         Regional Investment Measure project list" xr:uid="{D88352DC-50F7-4B5B-9E3A-E5347A667DE0}"/>
    <hyperlink ref="C91" r:id="rId44" xr:uid="{A583FB4B-EBE2-4409-9C8A-A697029C6635}"/>
    <hyperlink ref="C89" r:id="rId45" location="/" display="TriMet Prioritzed Access to Transit map" xr:uid="{9C187C24-E730-4CE2-8EF4-3CB4FCFE22E1}"/>
    <hyperlink ref="C90" r:id="rId46" xr:uid="{E29EEC65-88FC-40A6-91B0-765CCA4CB305}"/>
    <hyperlink ref="C87" r:id="rId47" display="·         Regional Investment Measure project list" xr:uid="{B1CC0FBD-791E-43DF-A10F-5B4EF0AD7F63}"/>
    <hyperlink ref="C84" r:id="rId48" display="Bond trail acquisition prioritization tool " xr:uid="{3B4EA00D-E59D-4741-BC33-481109C32CFC}"/>
    <hyperlink ref="C68" r:id="rId49" display="On Regional Investment Measure project list " xr:uid="{8C195841-A826-4993-BD55-4D483EDA6E71}"/>
    <hyperlink ref="C20" r:id="rId50" xr:uid="{3F285831-0521-4B5B-83F1-09BAE6D084E0}"/>
  </hyperlinks>
  <pageMargins left="0.7" right="0.7" top="0.75" bottom="0.75" header="0.3" footer="0.3"/>
  <pageSetup orientation="portrait" r:id="rId51"/>
  <legacyDrawing r:id="rId5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A1BAA-CF95-4102-90E4-9F4E0DCCAD9D}">
  <dimension ref="A1:O153"/>
  <sheetViews>
    <sheetView topLeftCell="A117" zoomScale="80" zoomScaleNormal="80" workbookViewId="0">
      <selection activeCell="A139" sqref="A139"/>
    </sheetView>
  </sheetViews>
  <sheetFormatPr defaultColWidth="9" defaultRowHeight="12.75" x14ac:dyDescent="0.2"/>
  <cols>
    <col min="1" max="1" width="45.5" style="60" customWidth="1"/>
    <col min="2" max="11" width="4.625" style="211" customWidth="1"/>
    <col min="12" max="13" width="4.625" style="88" customWidth="1"/>
    <col min="14" max="16384" width="9" style="60"/>
  </cols>
  <sheetData>
    <row r="1" spans="1:13" s="86" customFormat="1" ht="25.5" customHeight="1" thickBot="1" x14ac:dyDescent="0.3">
      <c r="A1" s="85" t="s">
        <v>216</v>
      </c>
      <c r="B1" s="616" t="s">
        <v>253</v>
      </c>
      <c r="C1" s="616"/>
      <c r="D1" s="617" t="s">
        <v>254</v>
      </c>
      <c r="E1" s="617"/>
      <c r="F1" s="618" t="s">
        <v>255</v>
      </c>
      <c r="G1" s="618"/>
      <c r="H1" s="628" t="s">
        <v>256</v>
      </c>
      <c r="I1" s="628"/>
      <c r="J1" s="619" t="s">
        <v>257</v>
      </c>
      <c r="K1" s="620"/>
      <c r="L1" s="626" t="s">
        <v>258</v>
      </c>
      <c r="M1" s="627"/>
    </row>
    <row r="2" spans="1:13" ht="13.5" thickBot="1" x14ac:dyDescent="0.25">
      <c r="A2" s="87" t="s">
        <v>259</v>
      </c>
      <c r="L2" s="89"/>
      <c r="M2" s="89"/>
    </row>
    <row r="3" spans="1:13" x14ac:dyDescent="0.2">
      <c r="A3" s="90" t="s">
        <v>260</v>
      </c>
      <c r="B3" s="212"/>
      <c r="C3" s="213"/>
      <c r="D3" s="214"/>
      <c r="E3" s="213"/>
      <c r="F3" s="215"/>
      <c r="G3" s="213"/>
      <c r="H3" s="216"/>
      <c r="I3" s="213"/>
      <c r="J3" s="217"/>
      <c r="K3" s="218"/>
      <c r="L3" s="89"/>
      <c r="M3" s="89"/>
    </row>
    <row r="4" spans="1:13" x14ac:dyDescent="0.2">
      <c r="A4" s="95" t="s">
        <v>261</v>
      </c>
      <c r="B4" s="219" t="s">
        <v>205</v>
      </c>
      <c r="C4" s="220">
        <f>IF(B4="Y", 2, 0)</f>
        <v>0</v>
      </c>
      <c r="D4" s="221" t="s">
        <v>205</v>
      </c>
      <c r="E4" s="220">
        <f t="shared" ref="E4:E5" si="0">IF(D4="Y", 2, 0)</f>
        <v>0</v>
      </c>
      <c r="F4" s="222" t="s">
        <v>205</v>
      </c>
      <c r="G4" s="220">
        <f t="shared" ref="G4:G7" si="1">IF(F4="Y", 1, 0)</f>
        <v>0</v>
      </c>
      <c r="H4" s="223" t="s">
        <v>205</v>
      </c>
      <c r="I4" s="220">
        <f t="shared" ref="I4:I5" si="2">IF(H4="Y", 1, 0)</f>
        <v>0</v>
      </c>
      <c r="J4" s="224" t="s">
        <v>205</v>
      </c>
      <c r="K4" s="225">
        <f>IF(J4="Y", -1, 0)</f>
        <v>0</v>
      </c>
      <c r="L4" s="89"/>
      <c r="M4" s="89"/>
    </row>
    <row r="5" spans="1:13" x14ac:dyDescent="0.2">
      <c r="A5" s="95" t="s">
        <v>262</v>
      </c>
      <c r="B5" s="219" t="s">
        <v>205</v>
      </c>
      <c r="C5" s="220">
        <f>IF(B5="Y", 1, 0)</f>
        <v>0</v>
      </c>
      <c r="D5" s="221" t="s">
        <v>205</v>
      </c>
      <c r="E5" s="220">
        <f t="shared" si="0"/>
        <v>0</v>
      </c>
      <c r="F5" s="222" t="s">
        <v>205</v>
      </c>
      <c r="G5" s="220">
        <f t="shared" si="1"/>
        <v>0</v>
      </c>
      <c r="H5" s="223" t="s">
        <v>205</v>
      </c>
      <c r="I5" s="220">
        <f t="shared" si="2"/>
        <v>0</v>
      </c>
      <c r="J5" s="224" t="s">
        <v>205</v>
      </c>
      <c r="K5" s="225">
        <f>IF(J5="Y", -1, 0)</f>
        <v>0</v>
      </c>
      <c r="L5" s="89"/>
      <c r="M5" s="89"/>
    </row>
    <row r="6" spans="1:13" x14ac:dyDescent="0.2">
      <c r="A6" s="100" t="s">
        <v>403</v>
      </c>
      <c r="B6" s="219"/>
      <c r="C6" s="220"/>
      <c r="D6" s="221"/>
      <c r="E6" s="220"/>
      <c r="F6" s="222"/>
      <c r="G6" s="220"/>
      <c r="H6" s="223"/>
      <c r="I6" s="220"/>
      <c r="J6" s="224"/>
      <c r="K6" s="225"/>
      <c r="L6" s="89"/>
      <c r="M6" s="89"/>
    </row>
    <row r="7" spans="1:13" x14ac:dyDescent="0.2">
      <c r="A7" s="101" t="s">
        <v>263</v>
      </c>
      <c r="B7" s="219" t="s">
        <v>205</v>
      </c>
      <c r="C7" s="220">
        <f>IF(B7="Y", -1, 0)</f>
        <v>0</v>
      </c>
      <c r="D7" s="221" t="s">
        <v>205</v>
      </c>
      <c r="E7" s="220">
        <f>IF(D7="Y", -1, 0)</f>
        <v>0</v>
      </c>
      <c r="F7" s="222" t="s">
        <v>205</v>
      </c>
      <c r="G7" s="220">
        <f t="shared" si="1"/>
        <v>0</v>
      </c>
      <c r="H7" s="223" t="s">
        <v>205</v>
      </c>
      <c r="I7" s="220">
        <f t="shared" ref="I7" si="3">IF(H7="Y", 2, 0)</f>
        <v>0</v>
      </c>
      <c r="J7" s="224" t="s">
        <v>205</v>
      </c>
      <c r="K7" s="225">
        <f>IF(J7="Y", 2, 0)</f>
        <v>0</v>
      </c>
      <c r="L7" s="89"/>
      <c r="M7" s="89"/>
    </row>
    <row r="8" spans="1:13" x14ac:dyDescent="0.2">
      <c r="A8" s="101" t="s">
        <v>264</v>
      </c>
      <c r="B8" s="219" t="s">
        <v>205</v>
      </c>
      <c r="C8" s="220">
        <f t="shared" ref="C8:K9" si="4">IF(B8="Y", 1, 0)</f>
        <v>0</v>
      </c>
      <c r="D8" s="221" t="s">
        <v>205</v>
      </c>
      <c r="E8" s="220">
        <f t="shared" si="4"/>
        <v>0</v>
      </c>
      <c r="F8" s="222" t="s">
        <v>205</v>
      </c>
      <c r="G8" s="220">
        <f t="shared" si="4"/>
        <v>0</v>
      </c>
      <c r="H8" s="223" t="s">
        <v>205</v>
      </c>
      <c r="I8" s="220">
        <f t="shared" si="4"/>
        <v>0</v>
      </c>
      <c r="J8" s="224" t="s">
        <v>205</v>
      </c>
      <c r="K8" s="225">
        <f t="shared" si="4"/>
        <v>0</v>
      </c>
      <c r="L8" s="89"/>
      <c r="M8" s="89"/>
    </row>
    <row r="9" spans="1:13" x14ac:dyDescent="0.2">
      <c r="A9" s="101" t="s">
        <v>265</v>
      </c>
      <c r="B9" s="219" t="s">
        <v>205</v>
      </c>
      <c r="C9" s="220">
        <f t="shared" ref="C9" si="5">IF(B9="Y", 2, 0)</f>
        <v>0</v>
      </c>
      <c r="D9" s="221" t="s">
        <v>205</v>
      </c>
      <c r="E9" s="220">
        <f t="shared" ref="E9" si="6">IF(D9="Y", 2, 0)</f>
        <v>0</v>
      </c>
      <c r="F9" s="222" t="s">
        <v>205</v>
      </c>
      <c r="G9" s="220">
        <f t="shared" si="4"/>
        <v>0</v>
      </c>
      <c r="H9" s="223" t="s">
        <v>205</v>
      </c>
      <c r="I9" s="220">
        <f t="shared" si="4"/>
        <v>0</v>
      </c>
      <c r="J9" s="224" t="s">
        <v>205</v>
      </c>
      <c r="K9" s="225">
        <f t="shared" si="4"/>
        <v>0</v>
      </c>
      <c r="L9" s="89"/>
      <c r="M9" s="89"/>
    </row>
    <row r="10" spans="1:13" x14ac:dyDescent="0.2">
      <c r="A10" s="102" t="s">
        <v>266</v>
      </c>
      <c r="B10" s="219" t="s">
        <v>205</v>
      </c>
      <c r="C10" s="220">
        <f>IF(B10="Y", 1, 0)</f>
        <v>0</v>
      </c>
      <c r="D10" s="221" t="s">
        <v>205</v>
      </c>
      <c r="E10" s="220">
        <f>IF(D10="Y", 1, 0)</f>
        <v>0</v>
      </c>
      <c r="F10" s="222" t="s">
        <v>205</v>
      </c>
      <c r="G10" s="220">
        <f>IF(F10="Y", 1, 0)</f>
        <v>0</v>
      </c>
      <c r="H10" s="223" t="s">
        <v>205</v>
      </c>
      <c r="I10" s="220">
        <f>IF(H10="Y", 1, 0)</f>
        <v>0</v>
      </c>
      <c r="J10" s="224" t="s">
        <v>205</v>
      </c>
      <c r="K10" s="225">
        <f>IF(J10="Y", 1, 0)</f>
        <v>0</v>
      </c>
      <c r="L10" s="89"/>
      <c r="M10" s="89"/>
    </row>
    <row r="11" spans="1:13" x14ac:dyDescent="0.2">
      <c r="A11" s="100" t="s">
        <v>404</v>
      </c>
      <c r="B11" s="219"/>
      <c r="C11" s="220"/>
      <c r="D11" s="221"/>
      <c r="E11" s="220"/>
      <c r="F11" s="222"/>
      <c r="G11" s="220"/>
      <c r="H11" s="223"/>
      <c r="I11" s="220"/>
      <c r="J11" s="224"/>
      <c r="K11" s="225"/>
      <c r="L11" s="89"/>
      <c r="M11" s="89"/>
    </row>
    <row r="12" spans="1:13" x14ac:dyDescent="0.2">
      <c r="A12" s="101" t="s">
        <v>267</v>
      </c>
      <c r="B12" s="219" t="s">
        <v>205</v>
      </c>
      <c r="C12" s="220">
        <f>IF(B12="Y", -1, 0)</f>
        <v>0</v>
      </c>
      <c r="D12" s="221" t="s">
        <v>205</v>
      </c>
      <c r="E12" s="220">
        <f>IF(D12="Y", -1, 0)</f>
        <v>0</v>
      </c>
      <c r="F12" s="222" t="s">
        <v>205</v>
      </c>
      <c r="G12" s="220">
        <f>IF(F12="Y", -1, 0)</f>
        <v>0</v>
      </c>
      <c r="H12" s="223" t="s">
        <v>205</v>
      </c>
      <c r="I12" s="220">
        <f>IF(H12="Y", -1, 0)</f>
        <v>0</v>
      </c>
      <c r="J12" s="224" t="s">
        <v>205</v>
      </c>
      <c r="K12" s="225">
        <f>IF(J12="Y", 1, 0)</f>
        <v>0</v>
      </c>
      <c r="L12" s="89"/>
      <c r="M12" s="89"/>
    </row>
    <row r="13" spans="1:13" ht="13.5" thickBot="1" x14ac:dyDescent="0.25">
      <c r="A13" s="103" t="s">
        <v>268</v>
      </c>
      <c r="B13" s="226" t="s">
        <v>205</v>
      </c>
      <c r="C13" s="227">
        <f t="shared" ref="C13" si="7">IF(B13="Y", 2, 0)</f>
        <v>0</v>
      </c>
      <c r="D13" s="228" t="s">
        <v>205</v>
      </c>
      <c r="E13" s="227">
        <f t="shared" ref="E13" si="8">IF(D13="Y", 2, 0)</f>
        <v>0</v>
      </c>
      <c r="F13" s="229" t="s">
        <v>205</v>
      </c>
      <c r="G13" s="227">
        <f t="shared" ref="G13" si="9">IF(F13="Y", 2, 0)</f>
        <v>0</v>
      </c>
      <c r="H13" s="230" t="s">
        <v>205</v>
      </c>
      <c r="I13" s="227">
        <f t="shared" ref="I13" si="10">IF(H13="Y", 2, 0)</f>
        <v>0</v>
      </c>
      <c r="J13" s="231" t="s">
        <v>205</v>
      </c>
      <c r="K13" s="232">
        <f t="shared" ref="K13" si="11">IF(J13="Y", 2, 0)</f>
        <v>0</v>
      </c>
      <c r="L13" s="89"/>
      <c r="M13" s="89"/>
    </row>
    <row r="14" spans="1:13" ht="13.5" thickBot="1" x14ac:dyDescent="0.25">
      <c r="A14" s="87" t="s">
        <v>269</v>
      </c>
      <c r="B14" s="233"/>
      <c r="D14" s="234"/>
      <c r="F14" s="235"/>
      <c r="H14" s="236"/>
      <c r="J14" s="237"/>
      <c r="L14" s="89"/>
      <c r="M14" s="89"/>
    </row>
    <row r="15" spans="1:13" x14ac:dyDescent="0.2">
      <c r="A15" s="90" t="s">
        <v>270</v>
      </c>
      <c r="B15" s="212" t="s">
        <v>205</v>
      </c>
      <c r="C15" s="213">
        <f>IF(B15="Y", -1, 0)</f>
        <v>0</v>
      </c>
      <c r="D15" s="214" t="s">
        <v>205</v>
      </c>
      <c r="E15" s="213">
        <f>IF(D15="Y", -1, 0)</f>
        <v>0</v>
      </c>
      <c r="F15" s="215" t="s">
        <v>205</v>
      </c>
      <c r="G15" s="213">
        <f>IF(F15="Y", -1, 0)</f>
        <v>0</v>
      </c>
      <c r="H15" s="216" t="s">
        <v>205</v>
      </c>
      <c r="I15" s="213">
        <f>IF(H15="Y", -1, 0)</f>
        <v>0</v>
      </c>
      <c r="J15" s="217" t="s">
        <v>205</v>
      </c>
      <c r="K15" s="218">
        <f>IF(J15="Y", -1, 0)</f>
        <v>0</v>
      </c>
      <c r="L15" s="89"/>
      <c r="M15" s="89"/>
    </row>
    <row r="16" spans="1:13" x14ac:dyDescent="0.2">
      <c r="A16" s="100" t="s">
        <v>271</v>
      </c>
      <c r="B16" s="219" t="s">
        <v>205</v>
      </c>
      <c r="C16" s="220">
        <f>IF(B16="Y", 2, 0)</f>
        <v>0</v>
      </c>
      <c r="D16" s="221" t="s">
        <v>205</v>
      </c>
      <c r="E16" s="220">
        <f>IF(D16="Y", 2, 0)</f>
        <v>0</v>
      </c>
      <c r="F16" s="222" t="s">
        <v>205</v>
      </c>
      <c r="G16" s="220">
        <f>IF(F16="Y", 2, 0)</f>
        <v>0</v>
      </c>
      <c r="H16" s="223" t="s">
        <v>205</v>
      </c>
      <c r="I16" s="220">
        <f>IF(H16="Y", 2, 0)</f>
        <v>0</v>
      </c>
      <c r="J16" s="224" t="s">
        <v>205</v>
      </c>
      <c r="K16" s="225">
        <f>IF(J16="Y", 2, 0)</f>
        <v>0</v>
      </c>
      <c r="L16" s="89"/>
      <c r="M16" s="89"/>
    </row>
    <row r="17" spans="1:13" x14ac:dyDescent="0.2">
      <c r="A17" s="100" t="s">
        <v>272</v>
      </c>
      <c r="B17" s="219" t="s">
        <v>205</v>
      </c>
      <c r="C17" s="220">
        <f>IF(B17="Y", 2, 0)</f>
        <v>0</v>
      </c>
      <c r="D17" s="221" t="s">
        <v>205</v>
      </c>
      <c r="E17" s="220">
        <f>IF(D17="Y", 2, 0)</f>
        <v>0</v>
      </c>
      <c r="F17" s="222" t="s">
        <v>205</v>
      </c>
      <c r="G17" s="220">
        <f t="shared" ref="G17" si="12">IF(F17="Y", 1, 0)</f>
        <v>0</v>
      </c>
      <c r="H17" s="223" t="s">
        <v>205</v>
      </c>
      <c r="I17" s="220">
        <f t="shared" ref="I17" si="13">IF(H17="Y", 1, 0)</f>
        <v>0</v>
      </c>
      <c r="J17" s="224" t="s">
        <v>205</v>
      </c>
      <c r="K17" s="225">
        <f>IF(J17="Y", -1, 0)</f>
        <v>0</v>
      </c>
      <c r="L17" s="89"/>
      <c r="M17" s="89"/>
    </row>
    <row r="18" spans="1:13" x14ac:dyDescent="0.2">
      <c r="A18" s="100" t="s">
        <v>273</v>
      </c>
      <c r="B18" s="219" t="s">
        <v>205</v>
      </c>
      <c r="C18" s="220">
        <f>IF(B18="Y", -1, 0)</f>
        <v>0</v>
      </c>
      <c r="D18" s="221" t="s">
        <v>205</v>
      </c>
      <c r="E18" s="220">
        <f>IF(D18="Y", -1, 0)</f>
        <v>0</v>
      </c>
      <c r="F18" s="222" t="s">
        <v>205</v>
      </c>
      <c r="G18" s="220">
        <f>IF(F18="Y", -1, 0)</f>
        <v>0</v>
      </c>
      <c r="H18" s="223" t="s">
        <v>205</v>
      </c>
      <c r="I18" s="220">
        <f>IF(H18="Y", -1, 0)</f>
        <v>0</v>
      </c>
      <c r="J18" s="224" t="s">
        <v>205</v>
      </c>
      <c r="K18" s="225">
        <f>IF(J18="Y", 2, 0)</f>
        <v>0</v>
      </c>
      <c r="L18" s="89"/>
      <c r="M18" s="89"/>
    </row>
    <row r="19" spans="1:13" x14ac:dyDescent="0.2">
      <c r="A19" s="100" t="s">
        <v>274</v>
      </c>
      <c r="B19" s="219" t="s">
        <v>205</v>
      </c>
      <c r="C19" s="220">
        <f>IF(B19="Y", 2, 0)</f>
        <v>0</v>
      </c>
      <c r="D19" s="221" t="s">
        <v>205</v>
      </c>
      <c r="E19" s="220">
        <f>IF(D19="Y", 2, 0)</f>
        <v>0</v>
      </c>
      <c r="F19" s="222" t="s">
        <v>205</v>
      </c>
      <c r="G19" s="220">
        <f>IF(F19="Y", 2, 0)</f>
        <v>0</v>
      </c>
      <c r="H19" s="223" t="s">
        <v>205</v>
      </c>
      <c r="I19" s="220">
        <f>IF(H19="Y", 2, 0)</f>
        <v>0</v>
      </c>
      <c r="J19" s="224" t="s">
        <v>205</v>
      </c>
      <c r="K19" s="225">
        <f>IF(J19="Y", 1, 0)</f>
        <v>0</v>
      </c>
      <c r="L19" s="89"/>
      <c r="M19" s="89"/>
    </row>
    <row r="20" spans="1:13" x14ac:dyDescent="0.2">
      <c r="A20" s="100" t="s">
        <v>275</v>
      </c>
      <c r="B20" s="219" t="s">
        <v>205</v>
      </c>
      <c r="C20" s="220">
        <f>IF(B20="Y", 2, 0)</f>
        <v>0</v>
      </c>
      <c r="D20" s="221" t="s">
        <v>205</v>
      </c>
      <c r="E20" s="220">
        <f>IF(D20="Y", 2, 0)</f>
        <v>0</v>
      </c>
      <c r="F20" s="222" t="s">
        <v>205</v>
      </c>
      <c r="G20" s="220">
        <f>IF(F20="Y", 2, 0)</f>
        <v>0</v>
      </c>
      <c r="H20" s="223" t="s">
        <v>205</v>
      </c>
      <c r="I20" s="220">
        <f>IF(H20="Y", 2, 0)</f>
        <v>0</v>
      </c>
      <c r="J20" s="224" t="s">
        <v>205</v>
      </c>
      <c r="K20" s="225">
        <f>IF(J20="Y", 2, 0)</f>
        <v>0</v>
      </c>
      <c r="L20" s="89"/>
      <c r="M20" s="89"/>
    </row>
    <row r="21" spans="1:13" ht="13.5" thickBot="1" x14ac:dyDescent="0.25">
      <c r="A21" s="110" t="s">
        <v>276</v>
      </c>
      <c r="B21" s="226" t="s">
        <v>205</v>
      </c>
      <c r="C21" s="227">
        <f>IF(B21="Y", 2, 0)</f>
        <v>0</v>
      </c>
      <c r="D21" s="228" t="s">
        <v>205</v>
      </c>
      <c r="E21" s="227">
        <f>IF(D21="Y", 2, 0)</f>
        <v>0</v>
      </c>
      <c r="F21" s="229" t="s">
        <v>205</v>
      </c>
      <c r="G21" s="227">
        <f>IF(F21="Y", 2, 0)</f>
        <v>0</v>
      </c>
      <c r="H21" s="230" t="s">
        <v>205</v>
      </c>
      <c r="I21" s="227">
        <f>IF(H21="Y", 2, 0)</f>
        <v>0</v>
      </c>
      <c r="J21" s="231" t="s">
        <v>205</v>
      </c>
      <c r="K21" s="232">
        <f>IF(J21="Y", 1, 0)</f>
        <v>0</v>
      </c>
      <c r="L21" s="89"/>
      <c r="M21" s="89"/>
    </row>
    <row r="22" spans="1:13" ht="13.5" thickBot="1" x14ac:dyDescent="0.25">
      <c r="A22" s="87" t="s">
        <v>277</v>
      </c>
      <c r="F22" s="235"/>
      <c r="H22" s="236"/>
      <c r="J22" s="237"/>
      <c r="L22" s="89"/>
      <c r="M22" s="89"/>
    </row>
    <row r="23" spans="1:13" x14ac:dyDescent="0.2">
      <c r="A23" s="90" t="s">
        <v>278</v>
      </c>
      <c r="B23" s="212" t="s">
        <v>205</v>
      </c>
      <c r="C23" s="213">
        <f>IF(B23="Y", 1, 0)</f>
        <v>0</v>
      </c>
      <c r="D23" s="214" t="s">
        <v>205</v>
      </c>
      <c r="E23" s="213">
        <f>IF(D23="Y", 2, 0)</f>
        <v>0</v>
      </c>
      <c r="F23" s="215" t="s">
        <v>205</v>
      </c>
      <c r="G23" s="213">
        <f>IF(F23="Y", 1, 0)</f>
        <v>0</v>
      </c>
      <c r="H23" s="216" t="s">
        <v>205</v>
      </c>
      <c r="I23" s="213">
        <f>IF(H23="Y", 1, 0)</f>
        <v>0</v>
      </c>
      <c r="J23" s="217" t="s">
        <v>205</v>
      </c>
      <c r="K23" s="218">
        <f>IF(J23="Y", 1, 0)</f>
        <v>0</v>
      </c>
      <c r="L23" s="89"/>
      <c r="M23" s="89"/>
    </row>
    <row r="24" spans="1:13" x14ac:dyDescent="0.2">
      <c r="A24" s="100" t="s">
        <v>279</v>
      </c>
      <c r="B24" s="219" t="s">
        <v>205</v>
      </c>
      <c r="C24" s="220">
        <f>IF(B24="Y", 2, 0)</f>
        <v>0</v>
      </c>
      <c r="D24" s="221" t="s">
        <v>205</v>
      </c>
      <c r="E24" s="220">
        <f>IF(D24="Y", 2, 0)</f>
        <v>0</v>
      </c>
      <c r="F24" s="222" t="s">
        <v>205</v>
      </c>
      <c r="G24" s="220">
        <f>IF(F24="Y", -1, 0)</f>
        <v>0</v>
      </c>
      <c r="H24" s="223" t="s">
        <v>205</v>
      </c>
      <c r="I24" s="220">
        <f>IF(H24="Y", 1, 0)</f>
        <v>0</v>
      </c>
      <c r="J24" s="224" t="s">
        <v>205</v>
      </c>
      <c r="K24" s="225">
        <f>IF(J24="Y", -1, 0)</f>
        <v>0</v>
      </c>
      <c r="L24" s="89"/>
      <c r="M24" s="89"/>
    </row>
    <row r="25" spans="1:13" x14ac:dyDescent="0.2">
      <c r="A25" s="100" t="s">
        <v>280</v>
      </c>
      <c r="B25" s="219" t="s">
        <v>205</v>
      </c>
      <c r="C25" s="220">
        <f>IF(B25="Y", 1, 0)</f>
        <v>0</v>
      </c>
      <c r="D25" s="221" t="s">
        <v>205</v>
      </c>
      <c r="E25" s="220">
        <f>IF(D25="Y", 1, 0)</f>
        <v>0</v>
      </c>
      <c r="F25" s="222" t="s">
        <v>205</v>
      </c>
      <c r="G25" s="220">
        <f>IF(F25="Y", 1, 0)</f>
        <v>0</v>
      </c>
      <c r="H25" s="223" t="s">
        <v>205</v>
      </c>
      <c r="I25" s="220">
        <f>IF(H25="Y", 1, 0)</f>
        <v>0</v>
      </c>
      <c r="J25" s="224" t="s">
        <v>205</v>
      </c>
      <c r="K25" s="225">
        <f>IF(J25="Y", 1, 0)</f>
        <v>0</v>
      </c>
      <c r="L25" s="89"/>
      <c r="M25" s="89"/>
    </row>
    <row r="26" spans="1:13" x14ac:dyDescent="0.2">
      <c r="A26" s="100" t="s">
        <v>281</v>
      </c>
      <c r="B26" s="219" t="s">
        <v>205</v>
      </c>
      <c r="C26" s="220">
        <f>IF(B26="Y", 1, 0)</f>
        <v>0</v>
      </c>
      <c r="D26" s="221" t="s">
        <v>205</v>
      </c>
      <c r="E26" s="220">
        <f>IF(D26="Y", 1, 0)</f>
        <v>0</v>
      </c>
      <c r="F26" s="222" t="s">
        <v>205</v>
      </c>
      <c r="G26" s="220">
        <f>IF(F26="Y", 1, 0)</f>
        <v>0</v>
      </c>
      <c r="H26" s="223" t="s">
        <v>205</v>
      </c>
      <c r="I26" s="220">
        <f>IF(H26="Y", 1, 0)</f>
        <v>0</v>
      </c>
      <c r="J26" s="224" t="s">
        <v>205</v>
      </c>
      <c r="K26" s="225">
        <f>IF(J26="Y", -1, 0)</f>
        <v>0</v>
      </c>
      <c r="L26" s="89"/>
      <c r="M26" s="89"/>
    </row>
    <row r="27" spans="1:13" x14ac:dyDescent="0.2">
      <c r="A27" s="100" t="s">
        <v>282</v>
      </c>
      <c r="B27" s="219" t="s">
        <v>205</v>
      </c>
      <c r="C27" s="220">
        <f>IF(B27="Y", 1, 0)</f>
        <v>0</v>
      </c>
      <c r="D27" s="221" t="s">
        <v>205</v>
      </c>
      <c r="E27" s="220">
        <f>IF(D27="Y", 1, 0)</f>
        <v>0</v>
      </c>
      <c r="F27" s="222" t="s">
        <v>205</v>
      </c>
      <c r="G27" s="220">
        <f>IF(F27="Y", -1, 0)</f>
        <v>0</v>
      </c>
      <c r="H27" s="223" t="s">
        <v>205</v>
      </c>
      <c r="I27" s="220">
        <f>IF(H27="Y", -1, 0)</f>
        <v>0</v>
      </c>
      <c r="J27" s="224" t="s">
        <v>205</v>
      </c>
      <c r="K27" s="225">
        <f>IF(J27="Y", -1, 0)</f>
        <v>0</v>
      </c>
      <c r="L27" s="89"/>
      <c r="M27" s="89"/>
    </row>
    <row r="28" spans="1:13" x14ac:dyDescent="0.2">
      <c r="A28" s="100" t="s">
        <v>283</v>
      </c>
      <c r="B28" s="219" t="s">
        <v>205</v>
      </c>
      <c r="C28" s="220">
        <f>IF(B28="Y", 1, 0)</f>
        <v>0</v>
      </c>
      <c r="D28" s="221" t="s">
        <v>205</v>
      </c>
      <c r="E28" s="220">
        <f>IF(D28="Y", 1, 0)</f>
        <v>0</v>
      </c>
      <c r="F28" s="222" t="s">
        <v>205</v>
      </c>
      <c r="G28" s="220">
        <f>IF(F28="Y", 1, 0)</f>
        <v>0</v>
      </c>
      <c r="H28" s="223" t="s">
        <v>205</v>
      </c>
      <c r="I28" s="220">
        <f>IF(H28="Y", 1, 0)</f>
        <v>0</v>
      </c>
      <c r="J28" s="224" t="s">
        <v>205</v>
      </c>
      <c r="K28" s="225">
        <f>IF(J28="Y", 1, 0)</f>
        <v>0</v>
      </c>
      <c r="L28" s="89"/>
      <c r="M28" s="89"/>
    </row>
    <row r="29" spans="1:13" x14ac:dyDescent="0.2">
      <c r="A29" s="100" t="s">
        <v>284</v>
      </c>
      <c r="B29" s="219" t="s">
        <v>205</v>
      </c>
      <c r="C29" s="220">
        <f>IF(B29="Y", 2, 0)</f>
        <v>0</v>
      </c>
      <c r="D29" s="221" t="s">
        <v>205</v>
      </c>
      <c r="E29" s="220">
        <f>IF(D29="Y", 2, 0)</f>
        <v>0</v>
      </c>
      <c r="F29" s="222" t="s">
        <v>205</v>
      </c>
      <c r="G29" s="220">
        <f>IF(F29="Y", 2, 0)</f>
        <v>0</v>
      </c>
      <c r="H29" s="223" t="s">
        <v>205</v>
      </c>
      <c r="I29" s="220">
        <f>IF(H29="Y", 2, 0)</f>
        <v>0</v>
      </c>
      <c r="J29" s="224" t="s">
        <v>205</v>
      </c>
      <c r="K29" s="225">
        <f>IF(J29="Y", 2, 0)</f>
        <v>0</v>
      </c>
      <c r="L29" s="89"/>
      <c r="M29" s="89"/>
    </row>
    <row r="30" spans="1:13" x14ac:dyDescent="0.2">
      <c r="A30" s="100" t="s">
        <v>285</v>
      </c>
      <c r="B30" s="219" t="s">
        <v>205</v>
      </c>
      <c r="C30" s="220">
        <f>IF(B30="Y", 2, 0)</f>
        <v>0</v>
      </c>
      <c r="D30" s="221" t="s">
        <v>205</v>
      </c>
      <c r="E30" s="220">
        <f>IF(D30="Y", 2, 0)</f>
        <v>0</v>
      </c>
      <c r="F30" s="222" t="s">
        <v>205</v>
      </c>
      <c r="G30" s="220">
        <f>IF(F30="Y", 1, 0)</f>
        <v>0</v>
      </c>
      <c r="H30" s="223" t="s">
        <v>205</v>
      </c>
      <c r="I30" s="220">
        <f>IF(H30="Y", 1, 0)</f>
        <v>0</v>
      </c>
      <c r="J30" s="224" t="s">
        <v>205</v>
      </c>
      <c r="K30" s="225">
        <f>IF(J30="Y", 2, 0)</f>
        <v>0</v>
      </c>
      <c r="L30" s="89"/>
      <c r="M30" s="89"/>
    </row>
    <row r="31" spans="1:13" x14ac:dyDescent="0.2">
      <c r="A31" s="100" t="s">
        <v>286</v>
      </c>
      <c r="B31" s="219" t="s">
        <v>205</v>
      </c>
      <c r="C31" s="220">
        <f>IF(B31="Y", 1, 0)</f>
        <v>0</v>
      </c>
      <c r="D31" s="221" t="s">
        <v>205</v>
      </c>
      <c r="E31" s="220">
        <f>IF(D31="Y", 2, 0)</f>
        <v>0</v>
      </c>
      <c r="F31" s="222" t="s">
        <v>205</v>
      </c>
      <c r="G31" s="220">
        <f>IF(F31="Y", 2, 0)</f>
        <v>0</v>
      </c>
      <c r="H31" s="223" t="s">
        <v>205</v>
      </c>
      <c r="I31" s="220">
        <f>IF(H31="Y", 2, 0)</f>
        <v>0</v>
      </c>
      <c r="J31" s="224" t="s">
        <v>205</v>
      </c>
      <c r="K31" s="225">
        <f>IF(J31="Y", 1, 0)</f>
        <v>0</v>
      </c>
      <c r="L31" s="89"/>
      <c r="M31" s="89"/>
    </row>
    <row r="32" spans="1:13" ht="13.5" thickBot="1" x14ac:dyDescent="0.25">
      <c r="A32" s="110" t="s">
        <v>287</v>
      </c>
      <c r="B32" s="226" t="s">
        <v>205</v>
      </c>
      <c r="C32" s="227">
        <f>IF(B32="Y", -1, 0)</f>
        <v>0</v>
      </c>
      <c r="D32" s="228" t="s">
        <v>205</v>
      </c>
      <c r="E32" s="227">
        <f>IF(D32="Y", -1, 0)</f>
        <v>0</v>
      </c>
      <c r="F32" s="229" t="s">
        <v>205</v>
      </c>
      <c r="G32" s="227">
        <f>IF(F32="Y", 1, 0)</f>
        <v>0</v>
      </c>
      <c r="H32" s="230" t="s">
        <v>205</v>
      </c>
      <c r="I32" s="227">
        <f>IF(H32="Y", 1, 0)</f>
        <v>0</v>
      </c>
      <c r="J32" s="231" t="s">
        <v>205</v>
      </c>
      <c r="K32" s="232">
        <f>IF(J32="Y", 1, 0)</f>
        <v>0</v>
      </c>
      <c r="L32" s="89"/>
      <c r="M32" s="89"/>
    </row>
    <row r="33" spans="1:13" ht="13.5" thickBot="1" x14ac:dyDescent="0.25">
      <c r="A33" s="87" t="s">
        <v>288</v>
      </c>
      <c r="B33" s="238"/>
      <c r="D33" s="239"/>
      <c r="F33" s="240"/>
      <c r="H33" s="241"/>
      <c r="J33" s="242"/>
      <c r="L33" s="89"/>
      <c r="M33" s="89"/>
    </row>
    <row r="34" spans="1:13" x14ac:dyDescent="0.2">
      <c r="A34" s="113" t="s">
        <v>289</v>
      </c>
      <c r="B34" s="212"/>
      <c r="C34" s="213"/>
      <c r="D34" s="214"/>
      <c r="E34" s="213"/>
      <c r="F34" s="215"/>
      <c r="G34" s="213"/>
      <c r="H34" s="216"/>
      <c r="I34" s="213"/>
      <c r="J34" s="217"/>
      <c r="K34" s="218"/>
      <c r="L34" s="89"/>
      <c r="M34" s="89"/>
    </row>
    <row r="35" spans="1:13" x14ac:dyDescent="0.2">
      <c r="A35" s="101" t="s">
        <v>290</v>
      </c>
      <c r="B35" s="219" t="s">
        <v>205</v>
      </c>
      <c r="C35" s="220">
        <f>IF(B35="Y", 1, 0)</f>
        <v>0</v>
      </c>
      <c r="D35" s="221" t="s">
        <v>205</v>
      </c>
      <c r="E35" s="220">
        <f>IF(D35="Y", 1, 0)</f>
        <v>0</v>
      </c>
      <c r="F35" s="222" t="s">
        <v>205</v>
      </c>
      <c r="G35" s="220">
        <f>IF(F35="Y", 1, 0)</f>
        <v>0</v>
      </c>
      <c r="H35" s="223" t="s">
        <v>205</v>
      </c>
      <c r="I35" s="220">
        <f>IF(H35="Y", 1, 0)</f>
        <v>0</v>
      </c>
      <c r="J35" s="224" t="s">
        <v>205</v>
      </c>
      <c r="K35" s="225">
        <f>IF(J35="Y", -1, 0)</f>
        <v>0</v>
      </c>
      <c r="L35" s="89"/>
      <c r="M35" s="89"/>
    </row>
    <row r="36" spans="1:13" x14ac:dyDescent="0.2">
      <c r="A36" s="101" t="s">
        <v>291</v>
      </c>
      <c r="B36" s="219" t="s">
        <v>205</v>
      </c>
      <c r="C36" s="220">
        <f>IF(B36="Y", 2, 0)</f>
        <v>0</v>
      </c>
      <c r="D36" s="221" t="s">
        <v>205</v>
      </c>
      <c r="E36" s="220">
        <f>IF(D36="Y", 2, 0)</f>
        <v>0</v>
      </c>
      <c r="F36" s="222" t="s">
        <v>205</v>
      </c>
      <c r="G36" s="220">
        <f>IF(F36="Y", 2, 0)</f>
        <v>0</v>
      </c>
      <c r="H36" s="223" t="s">
        <v>205</v>
      </c>
      <c r="I36" s="220">
        <f>IF(H36="Y", 2, 0)</f>
        <v>0</v>
      </c>
      <c r="J36" s="224" t="s">
        <v>205</v>
      </c>
      <c r="K36" s="225">
        <f>IF(J36="Y", -1, 0)</f>
        <v>0</v>
      </c>
      <c r="L36" s="89"/>
      <c r="M36" s="89"/>
    </row>
    <row r="37" spans="1:13" x14ac:dyDescent="0.2">
      <c r="A37" s="101" t="s">
        <v>292</v>
      </c>
      <c r="B37" s="219" t="s">
        <v>205</v>
      </c>
      <c r="C37" s="220">
        <f>IF(B37="Y", 1, 0)</f>
        <v>0</v>
      </c>
      <c r="D37" s="221" t="s">
        <v>205</v>
      </c>
      <c r="E37" s="220">
        <f>IF(D37="Y", 1, 0)</f>
        <v>0</v>
      </c>
      <c r="F37" s="222" t="s">
        <v>205</v>
      </c>
      <c r="G37" s="220">
        <f>IF(F37="Y", 2, 0)</f>
        <v>0</v>
      </c>
      <c r="H37" s="223" t="s">
        <v>205</v>
      </c>
      <c r="I37" s="220">
        <f>IF(H37="Y", 2, 0)</f>
        <v>0</v>
      </c>
      <c r="J37" s="224" t="s">
        <v>205</v>
      </c>
      <c r="K37" s="225">
        <f>IF(J37="Y", 2, 0)</f>
        <v>0</v>
      </c>
      <c r="L37" s="89"/>
      <c r="M37" s="89"/>
    </row>
    <row r="38" spans="1:13" x14ac:dyDescent="0.2">
      <c r="A38" s="101" t="s">
        <v>293</v>
      </c>
      <c r="B38" s="219" t="s">
        <v>205</v>
      </c>
      <c r="C38" s="220">
        <f>IF(B38="Y", 1, 0)</f>
        <v>0</v>
      </c>
      <c r="D38" s="221" t="s">
        <v>205</v>
      </c>
      <c r="E38" s="220">
        <f>IF(D38="Y", 1, 0)</f>
        <v>0</v>
      </c>
      <c r="F38" s="222" t="s">
        <v>205</v>
      </c>
      <c r="G38" s="220">
        <f>IF(F38="Y", 1, 0)</f>
        <v>0</v>
      </c>
      <c r="H38" s="223" t="s">
        <v>205</v>
      </c>
      <c r="I38" s="220">
        <f>IF(H38="Y", 1, 0)</f>
        <v>0</v>
      </c>
      <c r="J38" s="224" t="s">
        <v>205</v>
      </c>
      <c r="K38" s="225">
        <f>IF(J38="Y", 2, 0)</f>
        <v>0</v>
      </c>
      <c r="L38" s="89"/>
      <c r="M38" s="89"/>
    </row>
    <row r="39" spans="1:13" ht="13.5" thickBot="1" x14ac:dyDescent="0.25">
      <c r="A39" s="114" t="s">
        <v>294</v>
      </c>
      <c r="B39" s="243" t="s">
        <v>205</v>
      </c>
      <c r="C39" s="244">
        <f>IF(B39="Y", -1, 0)</f>
        <v>0</v>
      </c>
      <c r="D39" s="245" t="s">
        <v>205</v>
      </c>
      <c r="E39" s="244">
        <f>IF(D39="Y", -1, 0)</f>
        <v>0</v>
      </c>
      <c r="F39" s="246" t="s">
        <v>205</v>
      </c>
      <c r="G39" s="244">
        <f>IF(F39="Y", -1, 0)</f>
        <v>0</v>
      </c>
      <c r="H39" s="247" t="s">
        <v>205</v>
      </c>
      <c r="I39" s="244">
        <f>IF(H39="Y", -1, 0)</f>
        <v>0</v>
      </c>
      <c r="J39" s="248" t="s">
        <v>205</v>
      </c>
      <c r="K39" s="249">
        <f>IF(J39="Y", 1, 0)</f>
        <v>0</v>
      </c>
      <c r="L39" s="89"/>
      <c r="M39" s="89"/>
    </row>
    <row r="40" spans="1:13" ht="13.5" thickTop="1" x14ac:dyDescent="0.2">
      <c r="A40" s="118" t="s">
        <v>295</v>
      </c>
      <c r="B40" s="250" t="s">
        <v>205</v>
      </c>
      <c r="C40" s="251">
        <f>IF(B40="Y", 1, 0)</f>
        <v>0</v>
      </c>
      <c r="D40" s="252" t="s">
        <v>205</v>
      </c>
      <c r="E40" s="251">
        <f>IF(D40="Y", 1, 0)</f>
        <v>0</v>
      </c>
      <c r="F40" s="253" t="s">
        <v>205</v>
      </c>
      <c r="G40" s="251">
        <f>IF(F40="Y", 1, 0)</f>
        <v>0</v>
      </c>
      <c r="H40" s="254" t="s">
        <v>205</v>
      </c>
      <c r="I40" s="251">
        <f>IF(H40="Y", 1, 0)</f>
        <v>0</v>
      </c>
      <c r="J40" s="255" t="s">
        <v>205</v>
      </c>
      <c r="K40" s="256">
        <f>IF(J40="Y", 2, 0)</f>
        <v>0</v>
      </c>
      <c r="L40" s="89"/>
      <c r="M40" s="89"/>
    </row>
    <row r="41" spans="1:13" ht="13.5" thickBot="1" x14ac:dyDescent="0.25">
      <c r="A41" s="122" t="s">
        <v>296</v>
      </c>
      <c r="B41" s="226" t="s">
        <v>205</v>
      </c>
      <c r="C41" s="227">
        <f>IF(B41="Y", -1, 0)</f>
        <v>0</v>
      </c>
      <c r="D41" s="228" t="s">
        <v>205</v>
      </c>
      <c r="E41" s="227">
        <f>IF(D41="Y", -1, 0)</f>
        <v>0</v>
      </c>
      <c r="F41" s="229" t="s">
        <v>205</v>
      </c>
      <c r="G41" s="227">
        <f>IF(F41="Y", 1, 0)</f>
        <v>0</v>
      </c>
      <c r="H41" s="230" t="s">
        <v>205</v>
      </c>
      <c r="I41" s="227">
        <f>IF(H41="Y", 1, 0)</f>
        <v>0</v>
      </c>
      <c r="J41" s="231" t="s">
        <v>205</v>
      </c>
      <c r="K41" s="232">
        <f>IF(J41="Y", 2, 0)</f>
        <v>0</v>
      </c>
      <c r="L41" s="89"/>
      <c r="M41" s="89"/>
    </row>
    <row r="42" spans="1:13" ht="13.5" thickBot="1" x14ac:dyDescent="0.25">
      <c r="A42" s="87" t="s">
        <v>297</v>
      </c>
      <c r="B42" s="233"/>
      <c r="D42" s="234"/>
      <c r="F42" s="235"/>
      <c r="H42" s="236"/>
      <c r="J42" s="237"/>
      <c r="L42" s="89"/>
      <c r="M42" s="89"/>
    </row>
    <row r="43" spans="1:13" x14ac:dyDescent="0.2">
      <c r="A43" s="113" t="s">
        <v>298</v>
      </c>
      <c r="B43" s="212" t="s">
        <v>205</v>
      </c>
      <c r="C43" s="213">
        <f>IF(B43="Y", 2, 0)</f>
        <v>0</v>
      </c>
      <c r="D43" s="214" t="s">
        <v>205</v>
      </c>
      <c r="E43" s="213">
        <f>IF(D43="Y", 1, 0)</f>
        <v>0</v>
      </c>
      <c r="F43" s="215" t="s">
        <v>205</v>
      </c>
      <c r="G43" s="213">
        <f>IF(F43="Y", 2, 0)</f>
        <v>0</v>
      </c>
      <c r="H43" s="216" t="s">
        <v>205</v>
      </c>
      <c r="I43" s="213">
        <f>IF(H43="Y", 1, 0)</f>
        <v>0</v>
      </c>
      <c r="J43" s="217" t="s">
        <v>205</v>
      </c>
      <c r="K43" s="218">
        <f>IF(J43="Y", 1, 0)</f>
        <v>0</v>
      </c>
      <c r="L43" s="89"/>
      <c r="M43" s="89"/>
    </row>
    <row r="44" spans="1:13" x14ac:dyDescent="0.2">
      <c r="A44" s="102" t="s">
        <v>299</v>
      </c>
      <c r="B44" s="219" t="s">
        <v>205</v>
      </c>
      <c r="C44" s="220">
        <f>IF(B44="Y", 2, 0)</f>
        <v>0</v>
      </c>
      <c r="D44" s="221" t="s">
        <v>205</v>
      </c>
      <c r="E44" s="220">
        <f>IF(D44="Y", 2, 0)</f>
        <v>0</v>
      </c>
      <c r="F44" s="222" t="s">
        <v>205</v>
      </c>
      <c r="G44" s="220">
        <f>IF(F44="Y", 2, 0)</f>
        <v>0</v>
      </c>
      <c r="H44" s="223" t="s">
        <v>205</v>
      </c>
      <c r="I44" s="220">
        <f>IF(H44="Y", 2, 0)</f>
        <v>0</v>
      </c>
      <c r="J44" s="224" t="s">
        <v>205</v>
      </c>
      <c r="K44" s="225">
        <f>IF(J44="Y", 2, 0)</f>
        <v>0</v>
      </c>
      <c r="L44" s="89"/>
      <c r="M44" s="89"/>
    </row>
    <row r="45" spans="1:13" x14ac:dyDescent="0.2">
      <c r="A45" s="102" t="s">
        <v>295</v>
      </c>
      <c r="B45" s="219" t="s">
        <v>205</v>
      </c>
      <c r="C45" s="220">
        <f>IF(B45="Y", 1, 0)</f>
        <v>0</v>
      </c>
      <c r="D45" s="221" t="s">
        <v>205</v>
      </c>
      <c r="E45" s="220">
        <f>IF(D45="Y", 1, 0)</f>
        <v>0</v>
      </c>
      <c r="F45" s="222" t="s">
        <v>205</v>
      </c>
      <c r="G45" s="220">
        <f>IF(F45="Y", 1, 0)</f>
        <v>0</v>
      </c>
      <c r="H45" s="223" t="s">
        <v>205</v>
      </c>
      <c r="I45" s="220">
        <f>IF(H45="Y", 1, 0)</f>
        <v>0</v>
      </c>
      <c r="J45" s="224" t="s">
        <v>205</v>
      </c>
      <c r="K45" s="225">
        <f>IF(J45="Y", 2, 0)</f>
        <v>0</v>
      </c>
      <c r="L45" s="89"/>
      <c r="M45" s="89"/>
    </row>
    <row r="46" spans="1:13" x14ac:dyDescent="0.2">
      <c r="A46" s="102" t="s">
        <v>300</v>
      </c>
      <c r="B46" s="219" t="s">
        <v>205</v>
      </c>
      <c r="C46" s="220">
        <f>IF(B46="Y", -1, 0)</f>
        <v>0</v>
      </c>
      <c r="D46" s="221" t="s">
        <v>205</v>
      </c>
      <c r="E46" s="220">
        <f>IF(D46="Y", -1, 0)</f>
        <v>0</v>
      </c>
      <c r="F46" s="222" t="s">
        <v>205</v>
      </c>
      <c r="G46" s="220">
        <f>IF(F46="Y", 1, 0)</f>
        <v>0</v>
      </c>
      <c r="H46" s="223" t="s">
        <v>205</v>
      </c>
      <c r="I46" s="220">
        <f>IF(H46="Y", 1, 0)</f>
        <v>0</v>
      </c>
      <c r="J46" s="224" t="s">
        <v>205</v>
      </c>
      <c r="K46" s="225">
        <f>IF(J46="Y", 2, 0)</f>
        <v>0</v>
      </c>
      <c r="L46" s="89"/>
      <c r="M46" s="89"/>
    </row>
    <row r="47" spans="1:13" x14ac:dyDescent="0.2">
      <c r="A47" s="102" t="s">
        <v>301</v>
      </c>
      <c r="B47" s="219" t="s">
        <v>205</v>
      </c>
      <c r="C47" s="220">
        <f>IF(B47="Y", 2, 0)</f>
        <v>0</v>
      </c>
      <c r="D47" s="221" t="s">
        <v>205</v>
      </c>
      <c r="E47" s="220">
        <f>IF(D47="Y", 2, 0)</f>
        <v>0</v>
      </c>
      <c r="F47" s="222" t="s">
        <v>205</v>
      </c>
      <c r="G47" s="220">
        <f>IF(F47="Y", 2, 0)</f>
        <v>0</v>
      </c>
      <c r="H47" s="223" t="s">
        <v>205</v>
      </c>
      <c r="I47" s="220">
        <f>IF(H47="Y", 2, 0)</f>
        <v>0</v>
      </c>
      <c r="J47" s="224" t="s">
        <v>205</v>
      </c>
      <c r="K47" s="225">
        <f>IF(J47="Y", -1, 0)</f>
        <v>0</v>
      </c>
      <c r="L47" s="89"/>
      <c r="M47" s="89"/>
    </row>
    <row r="48" spans="1:13" x14ac:dyDescent="0.2">
      <c r="A48" s="102" t="s">
        <v>302</v>
      </c>
      <c r="B48" s="219" t="s">
        <v>205</v>
      </c>
      <c r="C48" s="220">
        <f>IF(B48="Y", 1, 0)</f>
        <v>0</v>
      </c>
      <c r="D48" s="221" t="s">
        <v>205</v>
      </c>
      <c r="E48" s="220">
        <f>IF(D48="Y", -1, 0)</f>
        <v>0</v>
      </c>
      <c r="F48" s="222" t="s">
        <v>205</v>
      </c>
      <c r="G48" s="220">
        <f>IF(F48="Y", 1, 0)</f>
        <v>0</v>
      </c>
      <c r="H48" s="223" t="s">
        <v>205</v>
      </c>
      <c r="I48" s="220">
        <f>IF(H48="Y", -1, 0)</f>
        <v>0</v>
      </c>
      <c r="J48" s="224" t="s">
        <v>205</v>
      </c>
      <c r="K48" s="225">
        <f>IF(J48="Y", 1, 0)</f>
        <v>0</v>
      </c>
      <c r="L48" s="89"/>
      <c r="M48" s="89"/>
    </row>
    <row r="49" spans="1:13" x14ac:dyDescent="0.2">
      <c r="A49" s="102" t="s">
        <v>303</v>
      </c>
      <c r="B49" s="219" t="s">
        <v>205</v>
      </c>
      <c r="C49" s="220">
        <f>IF(B49="Y", 2, 0)</f>
        <v>0</v>
      </c>
      <c r="D49" s="221" t="s">
        <v>205</v>
      </c>
      <c r="E49" s="220">
        <f>IF(D49="Y", 2, 0)</f>
        <v>0</v>
      </c>
      <c r="F49" s="222" t="s">
        <v>205</v>
      </c>
      <c r="G49" s="220">
        <f>IF(F49="Y", 2, 0)</f>
        <v>0</v>
      </c>
      <c r="H49" s="223" t="s">
        <v>205</v>
      </c>
      <c r="I49" s="220">
        <f>IF(H49="Y", 2, 0)</f>
        <v>0</v>
      </c>
      <c r="J49" s="224" t="s">
        <v>205</v>
      </c>
      <c r="K49" s="225">
        <f>IF(J49="Y", -1, 0)</f>
        <v>0</v>
      </c>
      <c r="L49" s="89"/>
      <c r="M49" s="89"/>
    </row>
    <row r="50" spans="1:13" x14ac:dyDescent="0.2">
      <c r="A50" s="102" t="s">
        <v>304</v>
      </c>
      <c r="B50" s="219" t="s">
        <v>205</v>
      </c>
      <c r="C50" s="220">
        <f>IF(B50="Y", -1, 0)</f>
        <v>0</v>
      </c>
      <c r="D50" s="221" t="s">
        <v>205</v>
      </c>
      <c r="E50" s="220">
        <f>IF(D50="Y", -1, 0)</f>
        <v>0</v>
      </c>
      <c r="F50" s="222" t="s">
        <v>205</v>
      </c>
      <c r="G50" s="220">
        <f>IF(F50="Y", -1, 0)</f>
        <v>0</v>
      </c>
      <c r="H50" s="223" t="s">
        <v>205</v>
      </c>
      <c r="I50" s="220">
        <f>IF(H50="Y", -1, 0)</f>
        <v>0</v>
      </c>
      <c r="J50" s="224" t="s">
        <v>205</v>
      </c>
      <c r="K50" s="225">
        <f>IF(J50="Y", 1, 0)</f>
        <v>0</v>
      </c>
      <c r="L50" s="89"/>
      <c r="M50" s="89"/>
    </row>
    <row r="51" spans="1:13" ht="13.5" thickBot="1" x14ac:dyDescent="0.25">
      <c r="A51" s="122" t="s">
        <v>305</v>
      </c>
      <c r="B51" s="226" t="s">
        <v>205</v>
      </c>
      <c r="C51" s="227">
        <f>IF(B51="Y", 1, 0)</f>
        <v>0</v>
      </c>
      <c r="D51" s="228" t="s">
        <v>205</v>
      </c>
      <c r="E51" s="227">
        <f>IF(D51="Y", 2, 0)</f>
        <v>0</v>
      </c>
      <c r="F51" s="229" t="s">
        <v>205</v>
      </c>
      <c r="G51" s="227">
        <f>IF(F51="Y", 1, 0)</f>
        <v>0</v>
      </c>
      <c r="H51" s="230" t="s">
        <v>205</v>
      </c>
      <c r="I51" s="227">
        <f>IF(H51="Y", 2, 0)</f>
        <v>0</v>
      </c>
      <c r="J51" s="231" t="s">
        <v>205</v>
      </c>
      <c r="K51" s="232">
        <f>IF(J51="Y", 1, 0)</f>
        <v>0</v>
      </c>
      <c r="L51" s="89"/>
      <c r="M51" s="89"/>
    </row>
    <row r="52" spans="1:13" ht="13.5" thickBot="1" x14ac:dyDescent="0.25">
      <c r="A52" s="87" t="s">
        <v>306</v>
      </c>
      <c r="B52" s="233"/>
      <c r="D52" s="234"/>
      <c r="F52" s="235"/>
      <c r="H52" s="236"/>
      <c r="J52" s="237"/>
      <c r="L52" s="89"/>
      <c r="M52" s="89"/>
    </row>
    <row r="53" spans="1:13" x14ac:dyDescent="0.2">
      <c r="A53" s="113" t="s">
        <v>307</v>
      </c>
      <c r="B53" s="212" t="s">
        <v>205</v>
      </c>
      <c r="C53" s="213">
        <f>IF(B53="Y", 2, 0)</f>
        <v>0</v>
      </c>
      <c r="D53" s="214" t="s">
        <v>205</v>
      </c>
      <c r="E53" s="213">
        <f t="shared" ref="E53:E58" si="14">IF(D53="Y", 1, 0)</f>
        <v>0</v>
      </c>
      <c r="F53" s="215" t="s">
        <v>205</v>
      </c>
      <c r="G53" s="213">
        <f>IF(F53="Y", 2, 0)</f>
        <v>0</v>
      </c>
      <c r="H53" s="216" t="s">
        <v>205</v>
      </c>
      <c r="I53" s="213">
        <f>IF(H53="Y", 2, 0)</f>
        <v>0</v>
      </c>
      <c r="J53" s="217" t="s">
        <v>205</v>
      </c>
      <c r="K53" s="218">
        <f>IF(J53="Y", 1, 0)</f>
        <v>0</v>
      </c>
      <c r="L53" s="89"/>
      <c r="M53" s="89"/>
    </row>
    <row r="54" spans="1:13" x14ac:dyDescent="0.2">
      <c r="A54" s="102" t="s">
        <v>308</v>
      </c>
      <c r="B54" s="219" t="s">
        <v>205</v>
      </c>
      <c r="C54" s="220">
        <f>IF(B54="Y", 2, 0)</f>
        <v>0</v>
      </c>
      <c r="D54" s="221" t="s">
        <v>205</v>
      </c>
      <c r="E54" s="220">
        <f t="shared" si="14"/>
        <v>0</v>
      </c>
      <c r="F54" s="222" t="s">
        <v>205</v>
      </c>
      <c r="G54" s="220">
        <f>IF(F54="Y", 2, 0)</f>
        <v>0</v>
      </c>
      <c r="H54" s="223" t="s">
        <v>205</v>
      </c>
      <c r="I54" s="220">
        <f>IF(H54="Y", 1, 0)</f>
        <v>0</v>
      </c>
      <c r="J54" s="224" t="s">
        <v>205</v>
      </c>
      <c r="K54" s="225">
        <f>IF(J54="Y", 1, 0)</f>
        <v>0</v>
      </c>
      <c r="L54" s="89"/>
      <c r="M54" s="89"/>
    </row>
    <row r="55" spans="1:13" x14ac:dyDescent="0.2">
      <c r="A55" s="102" t="s">
        <v>309</v>
      </c>
      <c r="B55" s="219" t="s">
        <v>205</v>
      </c>
      <c r="C55" s="220">
        <f>IF(B55="Y", 2, 0)</f>
        <v>0</v>
      </c>
      <c r="D55" s="221" t="s">
        <v>205</v>
      </c>
      <c r="E55" s="220">
        <f t="shared" si="14"/>
        <v>0</v>
      </c>
      <c r="F55" s="222" t="s">
        <v>205</v>
      </c>
      <c r="G55" s="220">
        <f>IF(F55="Y", 2, 0)</f>
        <v>0</v>
      </c>
      <c r="H55" s="223" t="s">
        <v>205</v>
      </c>
      <c r="I55" s="220">
        <f>IF(H55="Y", 2, 0)</f>
        <v>0</v>
      </c>
      <c r="J55" s="224" t="s">
        <v>205</v>
      </c>
      <c r="K55" s="225">
        <f>IF(J55="Y", 2, 0)</f>
        <v>0</v>
      </c>
      <c r="L55" s="89"/>
      <c r="M55" s="89"/>
    </row>
    <row r="56" spans="1:13" x14ac:dyDescent="0.2">
      <c r="A56" s="102" t="s">
        <v>310</v>
      </c>
      <c r="B56" s="219" t="s">
        <v>205</v>
      </c>
      <c r="C56" s="220">
        <f>IF(B56="Y", 2, 0)</f>
        <v>0</v>
      </c>
      <c r="D56" s="221" t="s">
        <v>205</v>
      </c>
      <c r="E56" s="220">
        <f t="shared" si="14"/>
        <v>0</v>
      </c>
      <c r="F56" s="222" t="s">
        <v>205</v>
      </c>
      <c r="G56" s="220">
        <f>IF(F56="Y", 2, 0)</f>
        <v>0</v>
      </c>
      <c r="H56" s="223" t="s">
        <v>205</v>
      </c>
      <c r="I56" s="220">
        <f>IF(H56="Y", 1, 0)</f>
        <v>0</v>
      </c>
      <c r="J56" s="224" t="s">
        <v>205</v>
      </c>
      <c r="K56" s="225">
        <f>IF(J56="Y", -1, 0)</f>
        <v>0</v>
      </c>
      <c r="L56" s="89"/>
      <c r="M56" s="89"/>
    </row>
    <row r="57" spans="1:13" x14ac:dyDescent="0.2">
      <c r="A57" s="102" t="s">
        <v>311</v>
      </c>
      <c r="B57" s="219" t="s">
        <v>205</v>
      </c>
      <c r="C57" s="220">
        <f>IF(B57="Y", 2, 0)</f>
        <v>0</v>
      </c>
      <c r="D57" s="221" t="s">
        <v>205</v>
      </c>
      <c r="E57" s="220">
        <f t="shared" si="14"/>
        <v>0</v>
      </c>
      <c r="F57" s="222" t="s">
        <v>205</v>
      </c>
      <c r="G57" s="220">
        <f>IF(F57="Y", 2, 0)</f>
        <v>0</v>
      </c>
      <c r="H57" s="223" t="s">
        <v>205</v>
      </c>
      <c r="I57" s="220">
        <f>IF(H57="Y", 1, 0)</f>
        <v>0</v>
      </c>
      <c r="J57" s="224" t="s">
        <v>205</v>
      </c>
      <c r="K57" s="225">
        <f>IF(J57="Y", 1, 0)</f>
        <v>0</v>
      </c>
      <c r="L57" s="89"/>
      <c r="M57" s="89"/>
    </row>
    <row r="58" spans="1:13" x14ac:dyDescent="0.2">
      <c r="A58" s="102" t="s">
        <v>312</v>
      </c>
      <c r="B58" s="219" t="s">
        <v>205</v>
      </c>
      <c r="C58" s="220">
        <f>IF(B58="Y", 1, 0)</f>
        <v>0</v>
      </c>
      <c r="D58" s="221" t="s">
        <v>205</v>
      </c>
      <c r="E58" s="220">
        <f t="shared" si="14"/>
        <v>0</v>
      </c>
      <c r="F58" s="222" t="s">
        <v>205</v>
      </c>
      <c r="G58" s="220">
        <f>IF(F58="Y", 1, 0)</f>
        <v>0</v>
      </c>
      <c r="H58" s="223" t="s">
        <v>205</v>
      </c>
      <c r="I58" s="220">
        <f>IF(H58="Y", 1, 0)</f>
        <v>0</v>
      </c>
      <c r="J58" s="224" t="s">
        <v>205</v>
      </c>
      <c r="K58" s="225">
        <f>IF(J58="Y", 2, 0)</f>
        <v>0</v>
      </c>
      <c r="L58" s="89"/>
      <c r="M58" s="89"/>
    </row>
    <row r="59" spans="1:13" ht="13.5" thickBot="1" x14ac:dyDescent="0.25">
      <c r="A59" s="122" t="s">
        <v>313</v>
      </c>
      <c r="B59" s="226" t="s">
        <v>205</v>
      </c>
      <c r="C59" s="227">
        <f>IF(B59="Y", -1, 0)</f>
        <v>0</v>
      </c>
      <c r="D59" s="228" t="s">
        <v>205</v>
      </c>
      <c r="E59" s="227">
        <f>IF(D59="Y", -1, 0)</f>
        <v>0</v>
      </c>
      <c r="F59" s="229" t="s">
        <v>205</v>
      </c>
      <c r="G59" s="227">
        <f>IF(F59="Y", -1, 0)</f>
        <v>0</v>
      </c>
      <c r="H59" s="230" t="s">
        <v>205</v>
      </c>
      <c r="I59" s="227">
        <f>IF(H59="Y", -1, 0)</f>
        <v>0</v>
      </c>
      <c r="J59" s="231" t="s">
        <v>205</v>
      </c>
      <c r="K59" s="232">
        <f>IF(J59="Y", 1, 0)</f>
        <v>0</v>
      </c>
      <c r="L59" s="89"/>
      <c r="M59" s="89"/>
    </row>
    <row r="60" spans="1:13" ht="13.5" thickBot="1" x14ac:dyDescent="0.25">
      <c r="A60" s="87" t="s">
        <v>314</v>
      </c>
      <c r="B60" s="233"/>
      <c r="D60" s="234"/>
      <c r="F60" s="235"/>
      <c r="H60" s="236"/>
      <c r="J60" s="237"/>
      <c r="L60" s="89"/>
      <c r="M60" s="89"/>
    </row>
    <row r="61" spans="1:13" x14ac:dyDescent="0.2">
      <c r="A61" s="123" t="s">
        <v>315</v>
      </c>
      <c r="B61" s="212" t="s">
        <v>205</v>
      </c>
      <c r="C61" s="213">
        <f>IF(B61="Y", 2, 0)</f>
        <v>0</v>
      </c>
      <c r="D61" s="214" t="s">
        <v>205</v>
      </c>
      <c r="E61" s="213">
        <f>IF(D61="Y", 1, 0)</f>
        <v>0</v>
      </c>
      <c r="F61" s="215" t="s">
        <v>205</v>
      </c>
      <c r="G61" s="213">
        <f>IF(F61="Y", 2, 0)</f>
        <v>0</v>
      </c>
      <c r="H61" s="216" t="s">
        <v>205</v>
      </c>
      <c r="I61" s="213">
        <f>IF(H61="Y", 1, 0)</f>
        <v>0</v>
      </c>
      <c r="J61" s="217" t="s">
        <v>205</v>
      </c>
      <c r="K61" s="218">
        <f>IF(J61="Y", 1, 0)</f>
        <v>0</v>
      </c>
      <c r="L61" s="89"/>
      <c r="M61" s="89"/>
    </row>
    <row r="62" spans="1:13" x14ac:dyDescent="0.2">
      <c r="A62" s="102" t="s">
        <v>276</v>
      </c>
      <c r="B62" s="219" t="s">
        <v>205</v>
      </c>
      <c r="C62" s="220">
        <f>IF(B62="Y", 2, 0)</f>
        <v>0</v>
      </c>
      <c r="D62" s="221" t="s">
        <v>205</v>
      </c>
      <c r="E62" s="220">
        <f>IF(D62="Y", 2, 0)</f>
        <v>0</v>
      </c>
      <c r="F62" s="222" t="s">
        <v>205</v>
      </c>
      <c r="G62" s="220">
        <f>IF(F62="Y", 2, 0)</f>
        <v>0</v>
      </c>
      <c r="H62" s="223" t="s">
        <v>205</v>
      </c>
      <c r="I62" s="220">
        <f>IF(H62="Y", 2, 0)</f>
        <v>0</v>
      </c>
      <c r="J62" s="224" t="s">
        <v>205</v>
      </c>
      <c r="K62" s="225">
        <f>IF(J62="Y", 1, 0)</f>
        <v>0</v>
      </c>
      <c r="L62" s="89"/>
      <c r="M62" s="89"/>
    </row>
    <row r="63" spans="1:13" x14ac:dyDescent="0.2">
      <c r="A63" s="102" t="s">
        <v>316</v>
      </c>
      <c r="B63" s="219" t="s">
        <v>205</v>
      </c>
      <c r="C63" s="220">
        <f>IF(B63="Y", 1, 0)</f>
        <v>0</v>
      </c>
      <c r="D63" s="221" t="s">
        <v>205</v>
      </c>
      <c r="E63" s="220">
        <f>IF(D63="Y", 1, 0)</f>
        <v>0</v>
      </c>
      <c r="F63" s="222" t="s">
        <v>205</v>
      </c>
      <c r="G63" s="220">
        <f>IF(F63="Y", 1, 0)</f>
        <v>0</v>
      </c>
      <c r="H63" s="223" t="s">
        <v>205</v>
      </c>
      <c r="I63" s="220">
        <f>IF(H63="Y", 1, 0)</f>
        <v>0</v>
      </c>
      <c r="J63" s="224" t="s">
        <v>205</v>
      </c>
      <c r="K63" s="225">
        <f>IF(J63="Y", 1, 0)</f>
        <v>0</v>
      </c>
      <c r="L63" s="89"/>
      <c r="M63" s="89"/>
    </row>
    <row r="64" spans="1:13" x14ac:dyDescent="0.2">
      <c r="A64" s="102" t="s">
        <v>317</v>
      </c>
      <c r="B64" s="219" t="s">
        <v>205</v>
      </c>
      <c r="C64" s="220">
        <f>IF(B64="Y", 2, 0)</f>
        <v>0</v>
      </c>
      <c r="D64" s="221" t="s">
        <v>205</v>
      </c>
      <c r="E64" s="220">
        <f>IF(D64="Y", 2, 0)</f>
        <v>0</v>
      </c>
      <c r="F64" s="222" t="s">
        <v>205</v>
      </c>
      <c r="G64" s="220">
        <f>IF(F64="Y", 2, 0)</f>
        <v>0</v>
      </c>
      <c r="H64" s="223" t="s">
        <v>205</v>
      </c>
      <c r="I64" s="220">
        <f>IF(H64="Y", 2, 0)</f>
        <v>0</v>
      </c>
      <c r="J64" s="224" t="s">
        <v>205</v>
      </c>
      <c r="K64" s="225">
        <f>IF(J64="Y", -1, 0)</f>
        <v>0</v>
      </c>
      <c r="L64" s="89"/>
      <c r="M64" s="89"/>
    </row>
    <row r="65" spans="1:14" x14ac:dyDescent="0.2">
      <c r="A65" s="102" t="s">
        <v>305</v>
      </c>
      <c r="B65" s="219" t="s">
        <v>205</v>
      </c>
      <c r="C65" s="220">
        <f>IF(B65="Y", 1, 0)</f>
        <v>0</v>
      </c>
      <c r="D65" s="221" t="s">
        <v>205</v>
      </c>
      <c r="E65" s="220">
        <f>IF(D65="Y", 2, 0)</f>
        <v>0</v>
      </c>
      <c r="F65" s="222" t="s">
        <v>205</v>
      </c>
      <c r="G65" s="220">
        <f>IF(F65="Y", 1, 0)</f>
        <v>0</v>
      </c>
      <c r="H65" s="223" t="s">
        <v>205</v>
      </c>
      <c r="I65" s="220">
        <f>IF(H65="Y", 2, 0)</f>
        <v>0</v>
      </c>
      <c r="J65" s="224" t="s">
        <v>205</v>
      </c>
      <c r="K65" s="225">
        <f>IF(J65="Y", 1, 0)</f>
        <v>0</v>
      </c>
      <c r="L65" s="89"/>
      <c r="M65" s="89"/>
    </row>
    <row r="66" spans="1:14" x14ac:dyDescent="0.2">
      <c r="A66" s="102" t="s">
        <v>318</v>
      </c>
      <c r="B66" s="219" t="s">
        <v>205</v>
      </c>
      <c r="C66" s="220">
        <f>IF(B66="Y", 2, 0)</f>
        <v>0</v>
      </c>
      <c r="D66" s="221" t="s">
        <v>205</v>
      </c>
      <c r="E66" s="220">
        <f>IF(D66="Y", 1, 0)</f>
        <v>0</v>
      </c>
      <c r="F66" s="222" t="s">
        <v>205</v>
      </c>
      <c r="G66" s="220">
        <f>IF(F66="Y", 2, 0)</f>
        <v>0</v>
      </c>
      <c r="H66" s="223" t="s">
        <v>205</v>
      </c>
      <c r="I66" s="220">
        <f>IF(H66="Y", 1, 0)</f>
        <v>0</v>
      </c>
      <c r="J66" s="224" t="s">
        <v>205</v>
      </c>
      <c r="K66" s="225">
        <f>IF(J66="Y", 1, 0)</f>
        <v>0</v>
      </c>
      <c r="L66" s="89"/>
      <c r="M66" s="89"/>
    </row>
    <row r="67" spans="1:14" x14ac:dyDescent="0.2">
      <c r="A67" s="102" t="s">
        <v>319</v>
      </c>
      <c r="B67" s="219" t="s">
        <v>205</v>
      </c>
      <c r="C67" s="220">
        <f>IF(B67="Y", 2, 0)</f>
        <v>0</v>
      </c>
      <c r="D67" s="221" t="s">
        <v>205</v>
      </c>
      <c r="E67" s="220">
        <f>IF(D67="Y", 2, 0)</f>
        <v>0</v>
      </c>
      <c r="F67" s="222" t="s">
        <v>205</v>
      </c>
      <c r="G67" s="220">
        <f>IF(F67="Y", 2, 0)</f>
        <v>0</v>
      </c>
      <c r="H67" s="223" t="s">
        <v>205</v>
      </c>
      <c r="I67" s="220">
        <f>IF(H67="Y", 2, 0)</f>
        <v>0</v>
      </c>
      <c r="J67" s="224" t="s">
        <v>205</v>
      </c>
      <c r="K67" s="225">
        <f>IF(J67="Y", -1, 0)</f>
        <v>0</v>
      </c>
      <c r="L67" s="89"/>
      <c r="M67" s="89"/>
    </row>
    <row r="68" spans="1:14" x14ac:dyDescent="0.2">
      <c r="A68" s="102" t="s">
        <v>320</v>
      </c>
      <c r="B68" s="219" t="s">
        <v>205</v>
      </c>
      <c r="C68" s="220">
        <f>IF(B68="Y", 2, 0)</f>
        <v>0</v>
      </c>
      <c r="D68" s="221" t="s">
        <v>205</v>
      </c>
      <c r="E68" s="220">
        <f>IF(D68="Y", 2, 0)</f>
        <v>0</v>
      </c>
      <c r="F68" s="222" t="s">
        <v>205</v>
      </c>
      <c r="G68" s="220">
        <f>IF(F68="Y", 2, 0)</f>
        <v>0</v>
      </c>
      <c r="H68" s="223" t="s">
        <v>205</v>
      </c>
      <c r="I68" s="220">
        <f>IF(H68="Y", 2, 0)</f>
        <v>0</v>
      </c>
      <c r="J68" s="224" t="s">
        <v>205</v>
      </c>
      <c r="K68" s="225">
        <f>IF(J68="Y", 1, 0)</f>
        <v>0</v>
      </c>
      <c r="L68" s="89"/>
      <c r="M68" s="89"/>
    </row>
    <row r="69" spans="1:14" x14ac:dyDescent="0.2">
      <c r="A69" s="102" t="s">
        <v>321</v>
      </c>
      <c r="B69" s="219" t="s">
        <v>205</v>
      </c>
      <c r="C69" s="220">
        <f>IF(B69="Y", 2, 0)</f>
        <v>0</v>
      </c>
      <c r="D69" s="221" t="s">
        <v>205</v>
      </c>
      <c r="E69" s="220">
        <f>IF(D69="Y", 2, 0)</f>
        <v>0</v>
      </c>
      <c r="F69" s="222" t="s">
        <v>205</v>
      </c>
      <c r="G69" s="220">
        <f>IF(F69="Y", 1, 0)</f>
        <v>0</v>
      </c>
      <c r="H69" s="223" t="s">
        <v>205</v>
      </c>
      <c r="I69" s="220">
        <f>IF(H69="Y", 1, 0)</f>
        <v>0</v>
      </c>
      <c r="J69" s="224" t="s">
        <v>205</v>
      </c>
      <c r="K69" s="225">
        <f>IF(J69="Y", 1, 0)</f>
        <v>0</v>
      </c>
      <c r="L69" s="89"/>
      <c r="M69" s="89"/>
    </row>
    <row r="70" spans="1:14" x14ac:dyDescent="0.2">
      <c r="A70" s="102" t="s">
        <v>322</v>
      </c>
      <c r="B70" s="219" t="s">
        <v>205</v>
      </c>
      <c r="C70" s="220">
        <f>IF(B70="Y", 2, 0)</f>
        <v>0</v>
      </c>
      <c r="D70" s="221" t="s">
        <v>205</v>
      </c>
      <c r="E70" s="220">
        <f>IF(D70="Y", 2, 0)</f>
        <v>0</v>
      </c>
      <c r="F70" s="222" t="s">
        <v>205</v>
      </c>
      <c r="G70" s="220">
        <f>IF(F70="Y", 2, 0)</f>
        <v>0</v>
      </c>
      <c r="H70" s="223" t="s">
        <v>205</v>
      </c>
      <c r="I70" s="220">
        <f>IF(H70="Y", 2, 0)</f>
        <v>0</v>
      </c>
      <c r="J70" s="224" t="s">
        <v>205</v>
      </c>
      <c r="K70" s="225">
        <f t="shared" ref="K70:K71" si="15">IF(J70="Y", 1, 0)</f>
        <v>0</v>
      </c>
      <c r="L70" s="89"/>
      <c r="M70" s="89"/>
    </row>
    <row r="71" spans="1:14" x14ac:dyDescent="0.2">
      <c r="A71" s="102" t="s">
        <v>323</v>
      </c>
      <c r="B71" s="219" t="s">
        <v>205</v>
      </c>
      <c r="C71" s="220">
        <f>IF(B71="Y", 1, 0)</f>
        <v>0</v>
      </c>
      <c r="D71" s="221" t="s">
        <v>205</v>
      </c>
      <c r="E71" s="220">
        <f>IF(D71="Y", 2, 0)</f>
        <v>0</v>
      </c>
      <c r="F71" s="222" t="s">
        <v>205</v>
      </c>
      <c r="G71" s="220">
        <f>IF(F71="Y", 1, 0)</f>
        <v>0</v>
      </c>
      <c r="H71" s="223" t="s">
        <v>205</v>
      </c>
      <c r="I71" s="220">
        <f>IF(H71="Y", 2, 0)</f>
        <v>0</v>
      </c>
      <c r="J71" s="224" t="s">
        <v>205</v>
      </c>
      <c r="K71" s="225">
        <f t="shared" si="15"/>
        <v>0</v>
      </c>
      <c r="L71" s="89"/>
      <c r="M71" s="89"/>
    </row>
    <row r="72" spans="1:14" x14ac:dyDescent="0.2">
      <c r="A72" s="102" t="s">
        <v>324</v>
      </c>
      <c r="B72" s="219" t="s">
        <v>205</v>
      </c>
      <c r="C72" s="220">
        <f>IF(B72="Y", -1, 0)</f>
        <v>0</v>
      </c>
      <c r="D72" s="221" t="s">
        <v>205</v>
      </c>
      <c r="E72" s="220">
        <f>IF(D72="Y", -1, 0)</f>
        <v>0</v>
      </c>
      <c r="F72" s="222" t="s">
        <v>205</v>
      </c>
      <c r="G72" s="220">
        <f>IF(F72="Y", -1, 0)</f>
        <v>0</v>
      </c>
      <c r="H72" s="223" t="s">
        <v>205</v>
      </c>
      <c r="I72" s="220">
        <f>IF(H72="Y", -1, 0)</f>
        <v>0</v>
      </c>
      <c r="J72" s="224" t="s">
        <v>205</v>
      </c>
      <c r="K72" s="225">
        <f>IF(J72="Y", -1, 0)</f>
        <v>0</v>
      </c>
      <c r="L72" s="89"/>
      <c r="M72" s="89"/>
      <c r="N72" s="88"/>
    </row>
    <row r="73" spans="1:14" x14ac:dyDescent="0.2">
      <c r="A73" s="102" t="s">
        <v>325</v>
      </c>
      <c r="B73" s="219" t="s">
        <v>205</v>
      </c>
      <c r="C73" s="220">
        <f>IF(B73="Y", -1, 0)</f>
        <v>0</v>
      </c>
      <c r="D73" s="221" t="s">
        <v>205</v>
      </c>
      <c r="E73" s="220">
        <f>IF(D73="Y", -1, 0)</f>
        <v>0</v>
      </c>
      <c r="F73" s="222" t="s">
        <v>205</v>
      </c>
      <c r="G73" s="220">
        <f>IF(F73="Y", -1, 0)</f>
        <v>0</v>
      </c>
      <c r="H73" s="223" t="s">
        <v>205</v>
      </c>
      <c r="I73" s="220">
        <f>IF(H73="Y", -1, 0)</f>
        <v>0</v>
      </c>
      <c r="J73" s="224" t="s">
        <v>205</v>
      </c>
      <c r="K73" s="225">
        <f>IF(J73="Y", -1, 0)</f>
        <v>0</v>
      </c>
      <c r="L73" s="89"/>
      <c r="M73" s="89"/>
      <c r="N73" s="88"/>
    </row>
    <row r="74" spans="1:14" ht="13.5" thickBot="1" x14ac:dyDescent="0.25">
      <c r="A74" s="122" t="s">
        <v>326</v>
      </c>
      <c r="B74" s="226" t="s">
        <v>205</v>
      </c>
      <c r="C74" s="227">
        <f>IF(B74="Y", -1, 0)</f>
        <v>0</v>
      </c>
      <c r="D74" s="228" t="s">
        <v>205</v>
      </c>
      <c r="E74" s="227">
        <f>IF(D74="Y", -1, 0)</f>
        <v>0</v>
      </c>
      <c r="F74" s="229" t="s">
        <v>205</v>
      </c>
      <c r="G74" s="227">
        <f>IF(F74="Y", -1, 0)</f>
        <v>0</v>
      </c>
      <c r="H74" s="230" t="s">
        <v>205</v>
      </c>
      <c r="I74" s="227">
        <f>IF(H74="Y", -1, 0)</f>
        <v>0</v>
      </c>
      <c r="J74" s="231" t="s">
        <v>205</v>
      </c>
      <c r="K74" s="232">
        <f>IF(J74="Y", -1, 0)</f>
        <v>0</v>
      </c>
      <c r="L74" s="89"/>
      <c r="M74" s="89"/>
      <c r="N74" s="88"/>
    </row>
    <row r="75" spans="1:14" ht="13.5" thickBot="1" x14ac:dyDescent="0.25">
      <c r="A75" s="87" t="s">
        <v>327</v>
      </c>
      <c r="B75" s="233"/>
      <c r="D75" s="234"/>
      <c r="F75" s="235"/>
      <c r="H75" s="236"/>
      <c r="J75" s="237"/>
      <c r="L75" s="89"/>
      <c r="M75" s="89"/>
      <c r="N75" s="88"/>
    </row>
    <row r="76" spans="1:14" x14ac:dyDescent="0.2">
      <c r="A76" s="124" t="s">
        <v>328</v>
      </c>
      <c r="B76" s="212" t="s">
        <v>205</v>
      </c>
      <c r="C76" s="213">
        <f>IF(B76="Y", -1, 0)</f>
        <v>0</v>
      </c>
      <c r="D76" s="214" t="s">
        <v>205</v>
      </c>
      <c r="E76" s="213">
        <f>IF(D76="Y", 1, 0)</f>
        <v>0</v>
      </c>
      <c r="F76" s="215" t="s">
        <v>205</v>
      </c>
      <c r="G76" s="213">
        <f>IF(F76="Y", -1, 0)</f>
        <v>0</v>
      </c>
      <c r="H76" s="216" t="s">
        <v>205</v>
      </c>
      <c r="I76" s="213">
        <f>IF(H76="Y", 1, 0)</f>
        <v>0</v>
      </c>
      <c r="J76" s="217" t="s">
        <v>205</v>
      </c>
      <c r="K76" s="218">
        <f>IF(J76="Y", -1, 0)</f>
        <v>0</v>
      </c>
      <c r="L76" s="89"/>
      <c r="M76" s="89"/>
      <c r="N76" s="88"/>
    </row>
    <row r="77" spans="1:14" x14ac:dyDescent="0.2">
      <c r="A77" s="101" t="s">
        <v>329</v>
      </c>
      <c r="B77" s="219"/>
      <c r="C77" s="220">
        <f>IF(B77="Y", -1, 0)</f>
        <v>0</v>
      </c>
      <c r="D77" s="221"/>
      <c r="E77" s="220">
        <f>IF(D77="Y", -1, 0)</f>
        <v>0</v>
      </c>
      <c r="F77" s="222"/>
      <c r="G77" s="220">
        <f>IF(F77="Y", -1, 0)</f>
        <v>0</v>
      </c>
      <c r="H77" s="223"/>
      <c r="I77" s="220">
        <f>IF(H77="Y", -1, 0)</f>
        <v>0</v>
      </c>
      <c r="J77" s="224"/>
      <c r="K77" s="225">
        <f>IF(J77="Y", -1, 0)</f>
        <v>0</v>
      </c>
      <c r="L77" s="89"/>
      <c r="M77" s="89"/>
      <c r="N77" s="88"/>
    </row>
    <row r="78" spans="1:14" x14ac:dyDescent="0.2">
      <c r="A78" s="101" t="s">
        <v>330</v>
      </c>
      <c r="B78" s="219" t="s">
        <v>205</v>
      </c>
      <c r="C78" s="220">
        <f>IF(B78="Y", 1, 0)</f>
        <v>0</v>
      </c>
      <c r="D78" s="221" t="s">
        <v>205</v>
      </c>
      <c r="E78" s="220">
        <f>IF(D78="Y", 1, 0)</f>
        <v>0</v>
      </c>
      <c r="F78" s="222" t="s">
        <v>205</v>
      </c>
      <c r="G78" s="220">
        <f>IF(F78="Y", 1, 0)</f>
        <v>0</v>
      </c>
      <c r="H78" s="223" t="s">
        <v>205</v>
      </c>
      <c r="I78" s="220">
        <f>IF(H78="Y", 1, 0)</f>
        <v>0</v>
      </c>
      <c r="J78" s="224" t="s">
        <v>205</v>
      </c>
      <c r="K78" s="225">
        <f>IF(J78="Y", 1, 0)</f>
        <v>0</v>
      </c>
      <c r="L78" s="89"/>
      <c r="M78" s="89"/>
      <c r="N78" s="88"/>
    </row>
    <row r="79" spans="1:14" x14ac:dyDescent="0.2">
      <c r="A79" s="101" t="s">
        <v>331</v>
      </c>
      <c r="B79" s="219" t="s">
        <v>205</v>
      </c>
      <c r="C79" s="220">
        <f>IF(B79="Y", 2, 0)</f>
        <v>0</v>
      </c>
      <c r="D79" s="221" t="s">
        <v>205</v>
      </c>
      <c r="E79" s="220">
        <f>IF(D79="Y", 2, 0)</f>
        <v>0</v>
      </c>
      <c r="F79" s="222" t="s">
        <v>205</v>
      </c>
      <c r="G79" s="220">
        <f>IF(F79="Y", 2, 0)</f>
        <v>0</v>
      </c>
      <c r="H79" s="223" t="s">
        <v>205</v>
      </c>
      <c r="I79" s="220">
        <f>IF(H79="Y", 2, 0)</f>
        <v>0</v>
      </c>
      <c r="J79" s="224" t="s">
        <v>205</v>
      </c>
      <c r="K79" s="225">
        <f>IF(J79="Y", 2, 0)</f>
        <v>0</v>
      </c>
      <c r="L79" s="89"/>
      <c r="M79" s="89"/>
      <c r="N79" s="88"/>
    </row>
    <row r="80" spans="1:14" x14ac:dyDescent="0.2">
      <c r="A80" s="101" t="s">
        <v>332</v>
      </c>
      <c r="B80" s="219" t="s">
        <v>205</v>
      </c>
      <c r="C80" s="220">
        <f>IF(B80="Y", 1, 0)</f>
        <v>0</v>
      </c>
      <c r="D80" s="221" t="s">
        <v>205</v>
      </c>
      <c r="E80" s="220">
        <f>IF(D80="Y", 1, 0)</f>
        <v>0</v>
      </c>
      <c r="F80" s="222" t="s">
        <v>205</v>
      </c>
      <c r="G80" s="220">
        <f>IF(F80="Y", 1, 0)</f>
        <v>0</v>
      </c>
      <c r="H80" s="223" t="s">
        <v>205</v>
      </c>
      <c r="I80" s="220">
        <f>IF(H80="Y", 1, 0)</f>
        <v>0</v>
      </c>
      <c r="J80" s="224" t="s">
        <v>205</v>
      </c>
      <c r="K80" s="225">
        <f>IF(J80="Y", 1, 0)</f>
        <v>0</v>
      </c>
      <c r="L80" s="89"/>
      <c r="M80" s="89"/>
      <c r="N80" s="88"/>
    </row>
    <row r="81" spans="1:14" x14ac:dyDescent="0.2">
      <c r="A81" s="101" t="s">
        <v>333</v>
      </c>
      <c r="B81" s="219" t="s">
        <v>205</v>
      </c>
      <c r="C81" s="220">
        <f>IF(B81="Y", 1, 0)</f>
        <v>0</v>
      </c>
      <c r="D81" s="221" t="s">
        <v>205</v>
      </c>
      <c r="E81" s="220">
        <f>IF(D81="Y", 1, 0)</f>
        <v>0</v>
      </c>
      <c r="F81" s="222" t="s">
        <v>205</v>
      </c>
      <c r="G81" s="220">
        <f>IF(F81="Y", 1, 0)</f>
        <v>0</v>
      </c>
      <c r="H81" s="223" t="s">
        <v>205</v>
      </c>
      <c r="I81" s="220">
        <f>IF(H81="Y", 1, 0)</f>
        <v>0</v>
      </c>
      <c r="J81" s="224" t="s">
        <v>205</v>
      </c>
      <c r="K81" s="225">
        <f>IF(J81="Y", -1, 0)</f>
        <v>0</v>
      </c>
      <c r="L81" s="89"/>
      <c r="M81" s="89"/>
      <c r="N81" s="88"/>
    </row>
    <row r="82" spans="1:14" x14ac:dyDescent="0.2">
      <c r="A82" s="125" t="s">
        <v>334</v>
      </c>
      <c r="B82" s="219" t="s">
        <v>205</v>
      </c>
      <c r="C82" s="220">
        <f>IF(B82="Y", 1, 0)</f>
        <v>0</v>
      </c>
      <c r="D82" s="221" t="s">
        <v>205</v>
      </c>
      <c r="E82" s="220">
        <f>IF(D82="Y", 1, 0)</f>
        <v>0</v>
      </c>
      <c r="F82" s="222" t="s">
        <v>205</v>
      </c>
      <c r="G82" s="220">
        <f>IF(F82="Y", 1, 0)</f>
        <v>0</v>
      </c>
      <c r="H82" s="223" t="s">
        <v>205</v>
      </c>
      <c r="I82" s="220">
        <f>IF(H82="Y", 1, 0)</f>
        <v>0</v>
      </c>
      <c r="J82" s="224" t="s">
        <v>205</v>
      </c>
      <c r="K82" s="225">
        <f>IF(J82="Y", 2, 0)</f>
        <v>0</v>
      </c>
      <c r="L82" s="89"/>
      <c r="M82" s="89"/>
      <c r="N82" s="88"/>
    </row>
    <row r="83" spans="1:14" ht="13.5" thickBot="1" x14ac:dyDescent="0.25">
      <c r="A83" s="114" t="s">
        <v>335</v>
      </c>
      <c r="B83" s="243" t="s">
        <v>205</v>
      </c>
      <c r="C83" s="244">
        <f>IF(B83="Y", 1, 0)</f>
        <v>0</v>
      </c>
      <c r="D83" s="245" t="s">
        <v>205</v>
      </c>
      <c r="E83" s="244">
        <f>IF(D83="Y", 1, 0)</f>
        <v>0</v>
      </c>
      <c r="F83" s="246" t="s">
        <v>205</v>
      </c>
      <c r="G83" s="244">
        <f>IF(F83="Y", 1, 0)</f>
        <v>0</v>
      </c>
      <c r="H83" s="247" t="s">
        <v>205</v>
      </c>
      <c r="I83" s="244">
        <f>IF(H83="Y", 1, 0)</f>
        <v>0</v>
      </c>
      <c r="J83" s="248" t="s">
        <v>205</v>
      </c>
      <c r="K83" s="249">
        <f>IF(J83="Y", 2, 0)</f>
        <v>0</v>
      </c>
      <c r="L83" s="89"/>
      <c r="M83" s="89"/>
      <c r="N83" s="88"/>
    </row>
    <row r="84" spans="1:14" ht="14.25" thickTop="1" thickBot="1" x14ac:dyDescent="0.25">
      <c r="A84" s="126" t="s">
        <v>336</v>
      </c>
      <c r="B84" s="257" t="s">
        <v>205</v>
      </c>
      <c r="C84" s="258">
        <f>IF(B84="Y", 1, 0)</f>
        <v>0</v>
      </c>
      <c r="D84" s="259" t="s">
        <v>205</v>
      </c>
      <c r="E84" s="258">
        <f>IF(D84="Y", 1, 0)</f>
        <v>0</v>
      </c>
      <c r="F84" s="260" t="s">
        <v>205</v>
      </c>
      <c r="G84" s="258">
        <f>IF(F84="Y", 1, 0)</f>
        <v>0</v>
      </c>
      <c r="H84" s="261" t="s">
        <v>205</v>
      </c>
      <c r="I84" s="258">
        <f>IF(H84="Y", 1, 0)</f>
        <v>0</v>
      </c>
      <c r="J84" s="262" t="s">
        <v>205</v>
      </c>
      <c r="K84" s="263">
        <f>IF(J84="Y", 1, 0)</f>
        <v>0</v>
      </c>
      <c r="L84" s="89"/>
      <c r="M84" s="89"/>
      <c r="N84" s="88"/>
    </row>
    <row r="85" spans="1:14" ht="13.5" thickBot="1" x14ac:dyDescent="0.25">
      <c r="A85" s="87" t="s">
        <v>337</v>
      </c>
      <c r="B85" s="233"/>
      <c r="D85" s="234"/>
      <c r="F85" s="235"/>
      <c r="H85" s="236"/>
      <c r="J85" s="237"/>
      <c r="L85" s="89"/>
      <c r="M85" s="89"/>
      <c r="N85" s="88"/>
    </row>
    <row r="86" spans="1:14" x14ac:dyDescent="0.2">
      <c r="A86" s="90" t="s">
        <v>338</v>
      </c>
      <c r="B86" s="212"/>
      <c r="C86" s="213"/>
      <c r="D86" s="214"/>
      <c r="E86" s="213"/>
      <c r="F86" s="215"/>
      <c r="G86" s="213"/>
      <c r="H86" s="216"/>
      <c r="I86" s="213"/>
      <c r="J86" s="217"/>
      <c r="K86" s="218"/>
      <c r="L86" s="89"/>
      <c r="M86" s="89"/>
      <c r="N86" s="88"/>
    </row>
    <row r="87" spans="1:14" x14ac:dyDescent="0.2">
      <c r="A87" s="101" t="s">
        <v>339</v>
      </c>
      <c r="B87" s="219" t="s">
        <v>205</v>
      </c>
      <c r="C87" s="220">
        <f>IF(B87="Y", 2, 0)</f>
        <v>0</v>
      </c>
      <c r="D87" s="221" t="s">
        <v>205</v>
      </c>
      <c r="E87" s="220">
        <f>IF(D87="Y", 2, 0)</f>
        <v>0</v>
      </c>
      <c r="F87" s="222" t="s">
        <v>205</v>
      </c>
      <c r="G87" s="220">
        <f>IF(F87="Y", 2, 0)</f>
        <v>0</v>
      </c>
      <c r="H87" s="223" t="s">
        <v>205</v>
      </c>
      <c r="I87" s="220">
        <f>IF(H87="Y", 2, 0)</f>
        <v>0</v>
      </c>
      <c r="J87" s="224" t="s">
        <v>205</v>
      </c>
      <c r="K87" s="225">
        <f>IF(J87="Y", 2, 0)</f>
        <v>0</v>
      </c>
      <c r="L87" s="89"/>
      <c r="M87" s="89"/>
      <c r="N87" s="88"/>
    </row>
    <row r="88" spans="1:14" x14ac:dyDescent="0.2">
      <c r="A88" s="101" t="s">
        <v>340</v>
      </c>
      <c r="B88" s="219" t="s">
        <v>205</v>
      </c>
      <c r="C88" s="220">
        <f>IF(B88="Y", 1, 0)</f>
        <v>0</v>
      </c>
      <c r="D88" s="221" t="s">
        <v>205</v>
      </c>
      <c r="E88" s="220">
        <f>IF(D88="Y", 1, 0)</f>
        <v>0</v>
      </c>
      <c r="F88" s="222" t="s">
        <v>205</v>
      </c>
      <c r="G88" s="220">
        <f>IF(F88="Y", 1, 0)</f>
        <v>0</v>
      </c>
      <c r="H88" s="223" t="s">
        <v>205</v>
      </c>
      <c r="I88" s="220">
        <f>IF(H88="Y", 1, 0)</f>
        <v>0</v>
      </c>
      <c r="J88" s="224" t="s">
        <v>205</v>
      </c>
      <c r="K88" s="225">
        <f>IF(J88="Y", 1, 0)</f>
        <v>0</v>
      </c>
      <c r="L88" s="89"/>
      <c r="M88" s="89"/>
      <c r="N88" s="88"/>
    </row>
    <row r="89" spans="1:14" x14ac:dyDescent="0.2">
      <c r="A89" s="101" t="s">
        <v>341</v>
      </c>
      <c r="B89" s="219" t="s">
        <v>205</v>
      </c>
      <c r="C89" s="220">
        <f>IF(B89="Y", 1, 0)</f>
        <v>0</v>
      </c>
      <c r="D89" s="221" t="s">
        <v>205</v>
      </c>
      <c r="E89" s="220">
        <f>IF(D89="Y", 1, 0)</f>
        <v>0</v>
      </c>
      <c r="F89" s="222" t="s">
        <v>205</v>
      </c>
      <c r="G89" s="220">
        <f>IF(F89="Y", 1, 0)</f>
        <v>0</v>
      </c>
      <c r="H89" s="223" t="s">
        <v>205</v>
      </c>
      <c r="I89" s="220">
        <f>IF(H89="Y", 1, 0)</f>
        <v>0</v>
      </c>
      <c r="J89" s="224" t="s">
        <v>205</v>
      </c>
      <c r="K89" s="225">
        <f>IF(J89="Y", 1, 0)</f>
        <v>0</v>
      </c>
      <c r="L89" s="89"/>
      <c r="M89" s="89"/>
      <c r="N89" s="88"/>
    </row>
    <row r="90" spans="1:14" x14ac:dyDescent="0.2">
      <c r="A90" s="101" t="s">
        <v>342</v>
      </c>
      <c r="B90" s="219" t="s">
        <v>205</v>
      </c>
      <c r="C90" s="220">
        <f>IF(B90="Y", 2, 0)</f>
        <v>0</v>
      </c>
      <c r="D90" s="221" t="s">
        <v>205</v>
      </c>
      <c r="E90" s="220">
        <f>IF(D90="Y", 2, 0)</f>
        <v>0</v>
      </c>
      <c r="F90" s="222" t="s">
        <v>205</v>
      </c>
      <c r="G90" s="220">
        <f>IF(F90="Y", 2, 0)</f>
        <v>0</v>
      </c>
      <c r="H90" s="223" t="s">
        <v>205</v>
      </c>
      <c r="I90" s="220">
        <f>IF(H90="Y", 2, 0)</f>
        <v>0</v>
      </c>
      <c r="J90" s="224" t="s">
        <v>205</v>
      </c>
      <c r="K90" s="225">
        <f>IF(J90="Y", 2, 0)</f>
        <v>0</v>
      </c>
      <c r="L90" s="89"/>
      <c r="M90" s="89"/>
      <c r="N90" s="88"/>
    </row>
    <row r="91" spans="1:14" ht="13.5" thickBot="1" x14ac:dyDescent="0.25">
      <c r="A91" s="114" t="s">
        <v>343</v>
      </c>
      <c r="B91" s="243" t="s">
        <v>205</v>
      </c>
      <c r="C91" s="244">
        <f>IF(B91="Y", 1, 0)</f>
        <v>0</v>
      </c>
      <c r="D91" s="245" t="s">
        <v>205</v>
      </c>
      <c r="E91" s="244">
        <f>IF(D91="Y", 1, 0)</f>
        <v>0</v>
      </c>
      <c r="F91" s="246" t="s">
        <v>205</v>
      </c>
      <c r="G91" s="244">
        <f>IF(F91="Y", 1, 0)</f>
        <v>0</v>
      </c>
      <c r="H91" s="247" t="s">
        <v>205</v>
      </c>
      <c r="I91" s="244">
        <f>IF(H91="Y", 1, 0)</f>
        <v>0</v>
      </c>
      <c r="J91" s="248" t="s">
        <v>205</v>
      </c>
      <c r="K91" s="249">
        <f>IF(J91="Y", 1, 0)</f>
        <v>0</v>
      </c>
      <c r="L91" s="89"/>
      <c r="M91" s="89"/>
    </row>
    <row r="92" spans="1:14" ht="13.5" thickTop="1" x14ac:dyDescent="0.2">
      <c r="A92" s="130" t="s">
        <v>344</v>
      </c>
      <c r="B92" s="250"/>
      <c r="C92" s="251"/>
      <c r="D92" s="252"/>
      <c r="E92" s="251"/>
      <c r="F92" s="253"/>
      <c r="G92" s="251"/>
      <c r="H92" s="254"/>
      <c r="I92" s="251"/>
      <c r="J92" s="255"/>
      <c r="K92" s="256"/>
      <c r="L92" s="89"/>
      <c r="M92" s="89"/>
    </row>
    <row r="93" spans="1:14" x14ac:dyDescent="0.2">
      <c r="A93" s="101" t="s">
        <v>345</v>
      </c>
      <c r="B93" s="219" t="s">
        <v>205</v>
      </c>
      <c r="C93" s="220">
        <f>IF(B93="Y", 2, 0)</f>
        <v>0</v>
      </c>
      <c r="D93" s="221" t="s">
        <v>205</v>
      </c>
      <c r="E93" s="220">
        <f>IF(D93="Y", 2, 0)</f>
        <v>0</v>
      </c>
      <c r="F93" s="222" t="s">
        <v>205</v>
      </c>
      <c r="G93" s="220">
        <f>IF(F93="Y", 2, 0)</f>
        <v>0</v>
      </c>
      <c r="H93" s="223" t="s">
        <v>205</v>
      </c>
      <c r="I93" s="220">
        <f>IF(H93="Y", 2, 0)</f>
        <v>0</v>
      </c>
      <c r="J93" s="224" t="s">
        <v>205</v>
      </c>
      <c r="K93" s="225">
        <f>IF(J93="Y", 2, 0)</f>
        <v>0</v>
      </c>
      <c r="L93" s="89"/>
      <c r="M93" s="89"/>
    </row>
    <row r="94" spans="1:14" x14ac:dyDescent="0.2">
      <c r="A94" s="101" t="s">
        <v>346</v>
      </c>
      <c r="B94" s="219" t="s">
        <v>205</v>
      </c>
      <c r="C94" s="220">
        <f>IF(B94="Y", 2, 0)</f>
        <v>0</v>
      </c>
      <c r="D94" s="221" t="s">
        <v>205</v>
      </c>
      <c r="E94" s="220">
        <f>IF(D94="Y", 2, 0)</f>
        <v>0</v>
      </c>
      <c r="F94" s="222" t="s">
        <v>205</v>
      </c>
      <c r="G94" s="220">
        <f>IF(F94="Y", 2, 0)</f>
        <v>0</v>
      </c>
      <c r="H94" s="223" t="s">
        <v>205</v>
      </c>
      <c r="I94" s="220">
        <f>IF(H94="Y", 2, 0)</f>
        <v>0</v>
      </c>
      <c r="J94" s="224" t="s">
        <v>205</v>
      </c>
      <c r="K94" s="225">
        <f>IF(J94="Y", 2, 0)</f>
        <v>0</v>
      </c>
      <c r="L94" s="89"/>
      <c r="M94" s="89"/>
      <c r="N94" s="88"/>
    </row>
    <row r="95" spans="1:14" x14ac:dyDescent="0.2">
      <c r="A95" s="101" t="s">
        <v>347</v>
      </c>
      <c r="B95" s="219" t="s">
        <v>205</v>
      </c>
      <c r="C95" s="220">
        <f>IF(B95="Y", 1, 0)</f>
        <v>0</v>
      </c>
      <c r="D95" s="221" t="s">
        <v>205</v>
      </c>
      <c r="E95" s="220">
        <f>IF(D95="Y", 1, 0)</f>
        <v>0</v>
      </c>
      <c r="F95" s="222" t="s">
        <v>205</v>
      </c>
      <c r="G95" s="220">
        <f>IF(F95="Y", 1, 0)</f>
        <v>0</v>
      </c>
      <c r="H95" s="223" t="s">
        <v>205</v>
      </c>
      <c r="I95" s="220">
        <f>IF(H95="Y", 1, 0)</f>
        <v>0</v>
      </c>
      <c r="J95" s="224" t="s">
        <v>205</v>
      </c>
      <c r="K95" s="225">
        <f>IF(J95="Y", 1, 0)</f>
        <v>0</v>
      </c>
      <c r="L95" s="89"/>
      <c r="M95" s="89"/>
    </row>
    <row r="96" spans="1:14" ht="13.5" thickBot="1" x14ac:dyDescent="0.25">
      <c r="A96" s="103" t="s">
        <v>348</v>
      </c>
      <c r="B96" s="226" t="s">
        <v>205</v>
      </c>
      <c r="C96" s="227">
        <f>IF(B96="Y", -1, 0)</f>
        <v>0</v>
      </c>
      <c r="D96" s="228" t="s">
        <v>205</v>
      </c>
      <c r="E96" s="227">
        <f>IF(D96="Y", 1, 0)</f>
        <v>0</v>
      </c>
      <c r="F96" s="229" t="s">
        <v>205</v>
      </c>
      <c r="G96" s="227">
        <f>IF(F96="Y", -1, 0)</f>
        <v>0</v>
      </c>
      <c r="H96" s="230" t="s">
        <v>205</v>
      </c>
      <c r="I96" s="227">
        <f>IF(H96="Y", 1, 0)</f>
        <v>0</v>
      </c>
      <c r="J96" s="231" t="s">
        <v>205</v>
      </c>
      <c r="K96" s="232">
        <f>IF(J96="Y", 1, 0)</f>
        <v>0</v>
      </c>
      <c r="L96" s="89"/>
      <c r="M96" s="89"/>
    </row>
    <row r="97" spans="1:13" ht="13.5" thickBot="1" x14ac:dyDescent="0.25">
      <c r="A97" s="131" t="s">
        <v>349</v>
      </c>
      <c r="B97" s="233"/>
      <c r="D97" s="234"/>
      <c r="F97" s="235"/>
      <c r="H97" s="236"/>
      <c r="J97" s="237"/>
      <c r="L97" s="89"/>
      <c r="M97" s="89"/>
    </row>
    <row r="98" spans="1:13" x14ac:dyDescent="0.2">
      <c r="A98" s="90" t="s">
        <v>350</v>
      </c>
      <c r="B98" s="212"/>
      <c r="C98" s="213"/>
      <c r="D98" s="214"/>
      <c r="E98" s="213"/>
      <c r="F98" s="215"/>
      <c r="G98" s="213"/>
      <c r="H98" s="216"/>
      <c r="I98" s="213"/>
      <c r="J98" s="217"/>
      <c r="K98" s="218"/>
      <c r="L98" s="89"/>
      <c r="M98" s="89"/>
    </row>
    <row r="99" spans="1:13" x14ac:dyDescent="0.2">
      <c r="A99" s="101" t="s">
        <v>351</v>
      </c>
      <c r="B99" s="219" t="s">
        <v>205</v>
      </c>
      <c r="C99" s="220">
        <f>IF(B99="Y", 1, 0)</f>
        <v>0</v>
      </c>
      <c r="D99" s="221" t="s">
        <v>205</v>
      </c>
      <c r="E99" s="220">
        <f>IF(D99="Y", 1, 0)</f>
        <v>0</v>
      </c>
      <c r="F99" s="222" t="s">
        <v>205</v>
      </c>
      <c r="G99" s="220">
        <f>IF(F99="Y", 1, 0)</f>
        <v>0</v>
      </c>
      <c r="H99" s="223" t="s">
        <v>205</v>
      </c>
      <c r="I99" s="220">
        <f>IF(H99="Y", 1, 0)</f>
        <v>0</v>
      </c>
      <c r="J99" s="224" t="s">
        <v>205</v>
      </c>
      <c r="K99" s="225">
        <f t="shared" ref="K99:K104" si="16">IF(J99="Y", 1, 0)</f>
        <v>0</v>
      </c>
      <c r="L99" s="89"/>
      <c r="M99" s="89"/>
    </row>
    <row r="100" spans="1:13" x14ac:dyDescent="0.2">
      <c r="A100" s="101" t="s">
        <v>352</v>
      </c>
      <c r="B100" s="219" t="s">
        <v>205</v>
      </c>
      <c r="C100" s="220">
        <f>IF(B100="Y", 2, 0)</f>
        <v>0</v>
      </c>
      <c r="D100" s="221" t="s">
        <v>205</v>
      </c>
      <c r="E100" s="220">
        <f>IF(D100="Y", 1, 0)</f>
        <v>0</v>
      </c>
      <c r="F100" s="222" t="s">
        <v>205</v>
      </c>
      <c r="G100" s="220">
        <f>IF(F100="Y", 2, 0)</f>
        <v>0</v>
      </c>
      <c r="H100" s="223" t="s">
        <v>205</v>
      </c>
      <c r="I100" s="220">
        <f>IF(H100="Y", 1, 0)</f>
        <v>0</v>
      </c>
      <c r="J100" s="224" t="s">
        <v>205</v>
      </c>
      <c r="K100" s="225">
        <f t="shared" si="16"/>
        <v>0</v>
      </c>
      <c r="L100" s="89"/>
      <c r="M100" s="89"/>
    </row>
    <row r="101" spans="1:13" x14ac:dyDescent="0.2">
      <c r="A101" s="101" t="s">
        <v>353</v>
      </c>
      <c r="B101" s="219" t="s">
        <v>205</v>
      </c>
      <c r="C101" s="220">
        <f>IF(B101="Y", 2, 0)</f>
        <v>0</v>
      </c>
      <c r="D101" s="221" t="s">
        <v>205</v>
      </c>
      <c r="E101" s="220">
        <f>IF(D101="Y", 2, 0)</f>
        <v>0</v>
      </c>
      <c r="F101" s="222" t="s">
        <v>205</v>
      </c>
      <c r="G101" s="220">
        <f>IF(F101="Y", 2, 0)</f>
        <v>0</v>
      </c>
      <c r="H101" s="223" t="s">
        <v>205</v>
      </c>
      <c r="I101" s="220">
        <f>IF(H101="Y", 2, 0)</f>
        <v>0</v>
      </c>
      <c r="J101" s="224" t="s">
        <v>205</v>
      </c>
      <c r="K101" s="225">
        <f t="shared" si="16"/>
        <v>0</v>
      </c>
      <c r="L101" s="89"/>
      <c r="M101" s="89"/>
    </row>
    <row r="102" spans="1:13" ht="13.5" thickBot="1" x14ac:dyDescent="0.25">
      <c r="A102" s="103" t="s">
        <v>354</v>
      </c>
      <c r="B102" s="226" t="s">
        <v>205</v>
      </c>
      <c r="C102" s="227">
        <f>IF(B102="Y", 1, 0)</f>
        <v>0</v>
      </c>
      <c r="D102" s="228" t="s">
        <v>205</v>
      </c>
      <c r="E102" s="227">
        <f>IF(D102="Y", 1, 0)</f>
        <v>0</v>
      </c>
      <c r="F102" s="229" t="s">
        <v>205</v>
      </c>
      <c r="G102" s="227">
        <f>IF(F102="Y", 1, 0)</f>
        <v>0</v>
      </c>
      <c r="H102" s="230" t="s">
        <v>205</v>
      </c>
      <c r="I102" s="227">
        <f>IF(H102="Y", 1, 0)</f>
        <v>0</v>
      </c>
      <c r="J102" s="231" t="s">
        <v>205</v>
      </c>
      <c r="K102" s="232">
        <f t="shared" si="16"/>
        <v>0</v>
      </c>
      <c r="L102" s="89"/>
      <c r="M102" s="89"/>
    </row>
    <row r="103" spans="1:13" x14ac:dyDescent="0.2">
      <c r="A103" s="118" t="s">
        <v>355</v>
      </c>
      <c r="B103" s="250" t="s">
        <v>205</v>
      </c>
      <c r="C103" s="251">
        <f>IF(B103="Y", 2, 0)</f>
        <v>0</v>
      </c>
      <c r="D103" s="252" t="s">
        <v>205</v>
      </c>
      <c r="E103" s="251">
        <f>IF(D103="Y", 1, 0)</f>
        <v>0</v>
      </c>
      <c r="F103" s="253" t="s">
        <v>205</v>
      </c>
      <c r="G103" s="251">
        <f>IF(F103="Y", 2, 0)</f>
        <v>0</v>
      </c>
      <c r="H103" s="254" t="s">
        <v>205</v>
      </c>
      <c r="I103" s="251">
        <f>IF(H103="Y", 1, 0)</f>
        <v>0</v>
      </c>
      <c r="J103" s="255" t="s">
        <v>205</v>
      </c>
      <c r="K103" s="256">
        <f t="shared" si="16"/>
        <v>0</v>
      </c>
      <c r="L103" s="89"/>
      <c r="M103" s="89"/>
    </row>
    <row r="104" spans="1:13" x14ac:dyDescent="0.2">
      <c r="A104" s="102" t="s">
        <v>356</v>
      </c>
      <c r="B104" s="219" t="s">
        <v>205</v>
      </c>
      <c r="C104" s="220">
        <f>IF(B104="Y", 2, 0)</f>
        <v>0</v>
      </c>
      <c r="D104" s="221" t="s">
        <v>205</v>
      </c>
      <c r="E104" s="220">
        <f>IF(D104="Y", 2, 0)</f>
        <v>0</v>
      </c>
      <c r="F104" s="222" t="s">
        <v>205</v>
      </c>
      <c r="G104" s="220">
        <f>IF(F104="Y", 2, 0)</f>
        <v>0</v>
      </c>
      <c r="H104" s="223" t="s">
        <v>205</v>
      </c>
      <c r="I104" s="220">
        <f>IF(H104="Y", 2, 0)</f>
        <v>0</v>
      </c>
      <c r="J104" s="224" t="s">
        <v>205</v>
      </c>
      <c r="K104" s="225">
        <f t="shared" si="16"/>
        <v>0</v>
      </c>
      <c r="L104" s="89"/>
      <c r="M104" s="89"/>
    </row>
    <row r="105" spans="1:13" x14ac:dyDescent="0.2">
      <c r="A105" s="102" t="s">
        <v>357</v>
      </c>
      <c r="B105" s="219" t="s">
        <v>205</v>
      </c>
      <c r="C105" s="220">
        <f>IF(B105="Y", 2, 0)</f>
        <v>0</v>
      </c>
      <c r="D105" s="221" t="s">
        <v>205</v>
      </c>
      <c r="E105" s="220">
        <f>IF(D105="Y", 1, 0)</f>
        <v>0</v>
      </c>
      <c r="F105" s="222" t="s">
        <v>205</v>
      </c>
      <c r="G105" s="220">
        <f>IF(F105="Y", 2, 0)</f>
        <v>0</v>
      </c>
      <c r="H105" s="223" t="s">
        <v>205</v>
      </c>
      <c r="I105" s="220">
        <f>IF(H105="Y", 1, 0)</f>
        <v>0</v>
      </c>
      <c r="J105" s="224" t="s">
        <v>205</v>
      </c>
      <c r="K105" s="225">
        <f>IF(J105="Y", 2, 0)</f>
        <v>0</v>
      </c>
      <c r="L105" s="89"/>
      <c r="M105" s="89"/>
    </row>
    <row r="106" spans="1:13" x14ac:dyDescent="0.2">
      <c r="A106" s="102" t="s">
        <v>358</v>
      </c>
      <c r="B106" s="219" t="s">
        <v>205</v>
      </c>
      <c r="C106" s="220" t="s">
        <v>359</v>
      </c>
      <c r="D106" s="221" t="s">
        <v>205</v>
      </c>
      <c r="E106" s="220" t="s">
        <v>359</v>
      </c>
      <c r="F106" s="222" t="s">
        <v>205</v>
      </c>
      <c r="G106" s="220" t="s">
        <v>359</v>
      </c>
      <c r="H106" s="223" t="s">
        <v>205</v>
      </c>
      <c r="I106" s="220" t="s">
        <v>359</v>
      </c>
      <c r="J106" s="224" t="s">
        <v>205</v>
      </c>
      <c r="K106" s="225">
        <f>IF(J106="Y", -1, 0)</f>
        <v>0</v>
      </c>
      <c r="L106" s="89"/>
      <c r="M106" s="89"/>
    </row>
    <row r="107" spans="1:13" x14ac:dyDescent="0.2">
      <c r="A107" s="102" t="s">
        <v>360</v>
      </c>
      <c r="B107" s="219" t="s">
        <v>205</v>
      </c>
      <c r="C107" s="220">
        <f>IF(B107="Y", 2, 0)</f>
        <v>0</v>
      </c>
      <c r="D107" s="221" t="s">
        <v>205</v>
      </c>
      <c r="E107" s="220">
        <f>IF(D107="Y", 2, 0)</f>
        <v>0</v>
      </c>
      <c r="F107" s="222" t="s">
        <v>205</v>
      </c>
      <c r="G107" s="220">
        <f>IF(F107="Y", 1, 0)</f>
        <v>0</v>
      </c>
      <c r="H107" s="223" t="s">
        <v>205</v>
      </c>
      <c r="I107" s="220">
        <f>IF(H107="Y", 1, 0)</f>
        <v>0</v>
      </c>
      <c r="J107" s="224" t="s">
        <v>205</v>
      </c>
      <c r="K107" s="225">
        <f>IF(J107="Y", 1, 0)</f>
        <v>0</v>
      </c>
      <c r="L107" s="89"/>
      <c r="M107" s="89"/>
    </row>
    <row r="108" spans="1:13" x14ac:dyDescent="0.2">
      <c r="A108" s="102" t="s">
        <v>361</v>
      </c>
      <c r="B108" s="219" t="s">
        <v>205</v>
      </c>
      <c r="C108" s="220">
        <f>IF(B108="Y", 2, 0)</f>
        <v>0</v>
      </c>
      <c r="D108" s="221" t="s">
        <v>205</v>
      </c>
      <c r="E108" s="220">
        <f>IF(D108="Y", 2, 0)</f>
        <v>0</v>
      </c>
      <c r="F108" s="222" t="s">
        <v>205</v>
      </c>
      <c r="G108" s="220">
        <f>IF(F108="Y", 1, 0)</f>
        <v>0</v>
      </c>
      <c r="H108" s="223" t="s">
        <v>205</v>
      </c>
      <c r="I108" s="220">
        <f>IF(H108="Y", 1, 0)</f>
        <v>0</v>
      </c>
      <c r="J108" s="224" t="s">
        <v>205</v>
      </c>
      <c r="K108" s="225">
        <f>IF(J108="Y", 1, 0)</f>
        <v>0</v>
      </c>
      <c r="L108" s="89"/>
      <c r="M108" s="89"/>
    </row>
    <row r="109" spans="1:13" ht="13.5" thickBot="1" x14ac:dyDescent="0.25">
      <c r="A109" s="122" t="s">
        <v>362</v>
      </c>
      <c r="B109" s="226" t="s">
        <v>205</v>
      </c>
      <c r="C109" s="227">
        <f>IF(B109="Y", 1, 0)</f>
        <v>0</v>
      </c>
      <c r="D109" s="228" t="s">
        <v>205</v>
      </c>
      <c r="E109" s="227">
        <f>IF(D109="Y", 1, 0)</f>
        <v>0</v>
      </c>
      <c r="F109" s="229" t="s">
        <v>205</v>
      </c>
      <c r="G109" s="227">
        <f>IF(F109="Y", 1, 0)</f>
        <v>0</v>
      </c>
      <c r="H109" s="230" t="s">
        <v>205</v>
      </c>
      <c r="I109" s="227">
        <f>IF(H109="Y", 1, 0)</f>
        <v>0</v>
      </c>
      <c r="J109" s="231" t="s">
        <v>205</v>
      </c>
      <c r="K109" s="232">
        <f>IF(J109="Y", 2, 0)</f>
        <v>0</v>
      </c>
      <c r="L109" s="89"/>
      <c r="M109" s="89"/>
    </row>
    <row r="110" spans="1:13" ht="13.5" thickBot="1" x14ac:dyDescent="0.25">
      <c r="A110" s="131" t="s">
        <v>363</v>
      </c>
      <c r="B110" s="233"/>
      <c r="D110" s="234"/>
      <c r="F110" s="235"/>
      <c r="H110" s="236"/>
      <c r="J110" s="237"/>
      <c r="L110" s="89"/>
      <c r="M110" s="89"/>
    </row>
    <row r="111" spans="1:13" x14ac:dyDescent="0.2">
      <c r="A111" s="113" t="s">
        <v>364</v>
      </c>
      <c r="B111" s="212" t="s">
        <v>205</v>
      </c>
      <c r="C111" s="213">
        <f>IF(B111="Y", -1, 0)</f>
        <v>0</v>
      </c>
      <c r="D111" s="214" t="s">
        <v>205</v>
      </c>
      <c r="E111" s="213">
        <f>IF(D111="Y", -1, 0)</f>
        <v>0</v>
      </c>
      <c r="F111" s="215" t="s">
        <v>205</v>
      </c>
      <c r="G111" s="213">
        <f t="shared" ref="G111:G126" si="17">IF(F111="Y", 1, 0)</f>
        <v>0</v>
      </c>
      <c r="H111" s="216" t="s">
        <v>205</v>
      </c>
      <c r="I111" s="213">
        <f>IF(H111="Y", -1, 0)</f>
        <v>0</v>
      </c>
      <c r="J111" s="217" t="s">
        <v>205</v>
      </c>
      <c r="K111" s="213">
        <f t="shared" ref="K111:K127" si="18">IF(J111="Y", 1, 0)</f>
        <v>0</v>
      </c>
      <c r="L111" s="132" t="s">
        <v>251</v>
      </c>
      <c r="M111" s="94">
        <v>1</v>
      </c>
    </row>
    <row r="112" spans="1:13" x14ac:dyDescent="0.2">
      <c r="A112" s="102" t="s">
        <v>365</v>
      </c>
      <c r="B112" s="219" t="s">
        <v>205</v>
      </c>
      <c r="C112" s="220">
        <f>IF(B112="Y", 2, 0)</f>
        <v>0</v>
      </c>
      <c r="D112" s="221" t="s">
        <v>205</v>
      </c>
      <c r="E112" s="220">
        <f>IF(D112="Y", 2, 0)</f>
        <v>0</v>
      </c>
      <c r="F112" s="222" t="s">
        <v>205</v>
      </c>
      <c r="G112" s="220">
        <f>IF(F112="Y", 2, 0)</f>
        <v>0</v>
      </c>
      <c r="H112" s="223" t="s">
        <v>205</v>
      </c>
      <c r="I112" s="220">
        <f>IF(H112="Y", 2, 0)</f>
        <v>0</v>
      </c>
      <c r="J112" s="224" t="s">
        <v>205</v>
      </c>
      <c r="K112" s="220">
        <f>IF(J112="Y", 2, 0)</f>
        <v>0</v>
      </c>
      <c r="L112" s="133" t="s">
        <v>205</v>
      </c>
      <c r="M112" s="99">
        <f t="shared" ref="M112:M113" si="19">IF(L112="Y", 2, 0)</f>
        <v>0</v>
      </c>
    </row>
    <row r="113" spans="1:13" x14ac:dyDescent="0.2">
      <c r="A113" s="102" t="s">
        <v>366</v>
      </c>
      <c r="B113" s="219" t="s">
        <v>205</v>
      </c>
      <c r="C113" s="220">
        <f t="shared" ref="C113:C126" si="20">IF(B113="Y", 1, 0)</f>
        <v>0</v>
      </c>
      <c r="D113" s="221" t="s">
        <v>205</v>
      </c>
      <c r="E113" s="220">
        <f t="shared" ref="E113:E126" si="21">IF(D113="Y", 1, 0)</f>
        <v>0</v>
      </c>
      <c r="F113" s="222" t="s">
        <v>205</v>
      </c>
      <c r="G113" s="220">
        <f t="shared" si="17"/>
        <v>0</v>
      </c>
      <c r="H113" s="223" t="s">
        <v>205</v>
      </c>
      <c r="I113" s="220">
        <f t="shared" ref="I113:I126" si="22">IF(H113="Y", 1, 0)</f>
        <v>0</v>
      </c>
      <c r="J113" s="224" t="s">
        <v>205</v>
      </c>
      <c r="K113" s="220">
        <f t="shared" si="18"/>
        <v>0</v>
      </c>
      <c r="L113" s="133" t="s">
        <v>205</v>
      </c>
      <c r="M113" s="99">
        <f t="shared" si="19"/>
        <v>0</v>
      </c>
    </row>
    <row r="114" spans="1:13" x14ac:dyDescent="0.2">
      <c r="A114" s="102" t="s">
        <v>367</v>
      </c>
      <c r="B114" s="219" t="s">
        <v>205</v>
      </c>
      <c r="C114" s="220">
        <f t="shared" si="20"/>
        <v>0</v>
      </c>
      <c r="D114" s="221" t="s">
        <v>205</v>
      </c>
      <c r="E114" s="220">
        <f t="shared" si="21"/>
        <v>0</v>
      </c>
      <c r="F114" s="222" t="s">
        <v>205</v>
      </c>
      <c r="G114" s="220">
        <f t="shared" si="17"/>
        <v>0</v>
      </c>
      <c r="H114" s="223" t="s">
        <v>205</v>
      </c>
      <c r="I114" s="220">
        <f t="shared" si="22"/>
        <v>0</v>
      </c>
      <c r="J114" s="224" t="s">
        <v>205</v>
      </c>
      <c r="K114" s="220">
        <f t="shared" si="18"/>
        <v>0</v>
      </c>
      <c r="L114" s="133" t="s">
        <v>205</v>
      </c>
      <c r="M114" s="99">
        <f t="shared" ref="M114:M132" si="23">IF(L114="Y", 1, 0)</f>
        <v>0</v>
      </c>
    </row>
    <row r="115" spans="1:13" x14ac:dyDescent="0.2">
      <c r="A115" s="102" t="s">
        <v>368</v>
      </c>
      <c r="B115" s="219" t="s">
        <v>205</v>
      </c>
      <c r="C115" s="220">
        <f>IF(B115="Y", 2, 0)</f>
        <v>0</v>
      </c>
      <c r="D115" s="221" t="s">
        <v>205</v>
      </c>
      <c r="E115" s="220">
        <f>IF(D115="Y", 2, 0)</f>
        <v>0</v>
      </c>
      <c r="F115" s="222" t="s">
        <v>205</v>
      </c>
      <c r="G115" s="220">
        <f>IF(F115="Y", 2, 0)</f>
        <v>0</v>
      </c>
      <c r="H115" s="223" t="s">
        <v>205</v>
      </c>
      <c r="I115" s="220">
        <f>IF(H115="Y", 2, 0)</f>
        <v>0</v>
      </c>
      <c r="J115" s="224" t="s">
        <v>205</v>
      </c>
      <c r="K115" s="220">
        <f>IF(J115="Y", 2, 0)</f>
        <v>0</v>
      </c>
      <c r="L115" s="133" t="s">
        <v>205</v>
      </c>
      <c r="M115" s="99">
        <f>IF(L115="Y", 2, 0)</f>
        <v>0</v>
      </c>
    </row>
    <row r="116" spans="1:13" x14ac:dyDescent="0.2">
      <c r="A116" s="102" t="s">
        <v>369</v>
      </c>
      <c r="B116" s="219" t="s">
        <v>205</v>
      </c>
      <c r="C116" s="220">
        <f>IF(B116="Y", 2, 0)</f>
        <v>0</v>
      </c>
      <c r="D116" s="221" t="s">
        <v>205</v>
      </c>
      <c r="E116" s="220">
        <f>IF(D116="Y", 2, 0)</f>
        <v>0</v>
      </c>
      <c r="F116" s="222" t="s">
        <v>205</v>
      </c>
      <c r="G116" s="220">
        <f>IF(F116="Y", 2, 0)</f>
        <v>0</v>
      </c>
      <c r="H116" s="223" t="s">
        <v>205</v>
      </c>
      <c r="I116" s="220">
        <f>IF(H116="Y", 2, 0)</f>
        <v>0</v>
      </c>
      <c r="J116" s="224" t="s">
        <v>205</v>
      </c>
      <c r="K116" s="220">
        <f>IF(J116="Y", 2, 0)</f>
        <v>0</v>
      </c>
      <c r="L116" s="133" t="s">
        <v>205</v>
      </c>
      <c r="M116" s="99">
        <f>IF(L116="Y", 2, 0)</f>
        <v>0</v>
      </c>
    </row>
    <row r="117" spans="1:13" x14ac:dyDescent="0.2">
      <c r="A117" s="102" t="s">
        <v>370</v>
      </c>
      <c r="B117" s="219" t="s">
        <v>205</v>
      </c>
      <c r="C117" s="220">
        <f>IF(B117="Y", 2, 0)</f>
        <v>0</v>
      </c>
      <c r="D117" s="221" t="s">
        <v>205</v>
      </c>
      <c r="E117" s="220">
        <f>IF(D117="Y", 2, 0)</f>
        <v>0</v>
      </c>
      <c r="F117" s="222" t="s">
        <v>205</v>
      </c>
      <c r="G117" s="220">
        <f>IF(F117="Y", 2, 0)</f>
        <v>0</v>
      </c>
      <c r="H117" s="223" t="s">
        <v>205</v>
      </c>
      <c r="I117" s="220">
        <f>IF(H117="Y", 2, 0)</f>
        <v>0</v>
      </c>
      <c r="J117" s="224" t="s">
        <v>205</v>
      </c>
      <c r="K117" s="220">
        <f>IF(J117="Y", 2, 0)</f>
        <v>0</v>
      </c>
      <c r="L117" s="133" t="s">
        <v>205</v>
      </c>
      <c r="M117" s="99">
        <f>IF(L117="Y", 2, 0)</f>
        <v>0</v>
      </c>
    </row>
    <row r="118" spans="1:13" x14ac:dyDescent="0.2">
      <c r="A118" s="102" t="s">
        <v>371</v>
      </c>
      <c r="B118" s="219" t="s">
        <v>205</v>
      </c>
      <c r="C118" s="220">
        <f>IF(B118="Y", 2, 0)</f>
        <v>0</v>
      </c>
      <c r="D118" s="221" t="s">
        <v>205</v>
      </c>
      <c r="E118" s="220">
        <f>IF(D118="Y", 2, 0)</f>
        <v>0</v>
      </c>
      <c r="F118" s="222" t="s">
        <v>205</v>
      </c>
      <c r="G118" s="220">
        <f>IF(F118="Y", 2, 0)</f>
        <v>0</v>
      </c>
      <c r="H118" s="223" t="s">
        <v>205</v>
      </c>
      <c r="I118" s="220">
        <f>IF(H118="Y", 2, 0)</f>
        <v>0</v>
      </c>
      <c r="J118" s="224" t="s">
        <v>205</v>
      </c>
      <c r="K118" s="220">
        <f>IF(J118="Y", 2, 0)</f>
        <v>0</v>
      </c>
      <c r="L118" s="133" t="s">
        <v>205</v>
      </c>
      <c r="M118" s="99">
        <f>IF(L118="Y", 2, 0)</f>
        <v>0</v>
      </c>
    </row>
    <row r="119" spans="1:13" x14ac:dyDescent="0.2">
      <c r="A119" s="102" t="s">
        <v>372</v>
      </c>
      <c r="B119" s="219" t="s">
        <v>205</v>
      </c>
      <c r="C119" s="220">
        <f t="shared" si="20"/>
        <v>0</v>
      </c>
      <c r="D119" s="221" t="s">
        <v>205</v>
      </c>
      <c r="E119" s="220">
        <f t="shared" si="21"/>
        <v>0</v>
      </c>
      <c r="F119" s="222" t="s">
        <v>205</v>
      </c>
      <c r="G119" s="220">
        <f t="shared" si="17"/>
        <v>0</v>
      </c>
      <c r="H119" s="223" t="s">
        <v>205</v>
      </c>
      <c r="I119" s="220">
        <f t="shared" si="22"/>
        <v>0</v>
      </c>
      <c r="J119" s="224" t="s">
        <v>205</v>
      </c>
      <c r="K119" s="220">
        <f t="shared" si="18"/>
        <v>0</v>
      </c>
      <c r="L119" s="133" t="s">
        <v>205</v>
      </c>
      <c r="M119" s="99">
        <f t="shared" si="23"/>
        <v>0</v>
      </c>
    </row>
    <row r="120" spans="1:13" x14ac:dyDescent="0.2">
      <c r="A120" s="102" t="s">
        <v>373</v>
      </c>
      <c r="B120" s="219" t="s">
        <v>205</v>
      </c>
      <c r="C120" s="220">
        <f t="shared" si="20"/>
        <v>0</v>
      </c>
      <c r="D120" s="221" t="s">
        <v>205</v>
      </c>
      <c r="E120" s="220">
        <f t="shared" si="21"/>
        <v>0</v>
      </c>
      <c r="F120" s="222" t="s">
        <v>205</v>
      </c>
      <c r="G120" s="220">
        <f t="shared" si="17"/>
        <v>0</v>
      </c>
      <c r="H120" s="223" t="s">
        <v>205</v>
      </c>
      <c r="I120" s="220">
        <f t="shared" si="22"/>
        <v>0</v>
      </c>
      <c r="J120" s="224" t="s">
        <v>205</v>
      </c>
      <c r="K120" s="220">
        <f t="shared" si="18"/>
        <v>0</v>
      </c>
      <c r="L120" s="133" t="s">
        <v>205</v>
      </c>
      <c r="M120" s="99">
        <f t="shared" si="23"/>
        <v>0</v>
      </c>
    </row>
    <row r="121" spans="1:13" x14ac:dyDescent="0.2">
      <c r="A121" s="102" t="s">
        <v>374</v>
      </c>
      <c r="B121" s="219" t="s">
        <v>205</v>
      </c>
      <c r="C121" s="220">
        <f t="shared" si="20"/>
        <v>0</v>
      </c>
      <c r="D121" s="221" t="s">
        <v>205</v>
      </c>
      <c r="E121" s="220">
        <f t="shared" si="21"/>
        <v>0</v>
      </c>
      <c r="F121" s="222" t="s">
        <v>205</v>
      </c>
      <c r="G121" s="220">
        <f t="shared" si="17"/>
        <v>0</v>
      </c>
      <c r="H121" s="223" t="s">
        <v>205</v>
      </c>
      <c r="I121" s="220">
        <f t="shared" si="22"/>
        <v>0</v>
      </c>
      <c r="J121" s="224" t="s">
        <v>205</v>
      </c>
      <c r="K121" s="220">
        <f t="shared" si="18"/>
        <v>0</v>
      </c>
      <c r="L121" s="133" t="s">
        <v>205</v>
      </c>
      <c r="M121" s="99">
        <f t="shared" si="23"/>
        <v>0</v>
      </c>
    </row>
    <row r="122" spans="1:13" x14ac:dyDescent="0.2">
      <c r="A122" s="102" t="s">
        <v>375</v>
      </c>
      <c r="B122" s="219" t="s">
        <v>205</v>
      </c>
      <c r="C122" s="220">
        <f>IF(B122="Y", -1, 0)</f>
        <v>0</v>
      </c>
      <c r="D122" s="221" t="s">
        <v>205</v>
      </c>
      <c r="E122" s="220">
        <f>IF(D122="Y", -1, 0)</f>
        <v>0</v>
      </c>
      <c r="F122" s="222" t="s">
        <v>205</v>
      </c>
      <c r="G122" s="220">
        <f>IF(F122="Y", -1, 0)</f>
        <v>0</v>
      </c>
      <c r="H122" s="223" t="s">
        <v>205</v>
      </c>
      <c r="I122" s="220">
        <f>IF(H122="Y", -1, 0)</f>
        <v>0</v>
      </c>
      <c r="J122" s="224" t="s">
        <v>205</v>
      </c>
      <c r="K122" s="220">
        <f t="shared" si="18"/>
        <v>0</v>
      </c>
      <c r="L122" s="133" t="s">
        <v>205</v>
      </c>
      <c r="M122" s="99">
        <f t="shared" si="23"/>
        <v>0</v>
      </c>
    </row>
    <row r="123" spans="1:13" x14ac:dyDescent="0.2">
      <c r="A123" s="102" t="s">
        <v>376</v>
      </c>
      <c r="B123" s="219" t="s">
        <v>205</v>
      </c>
      <c r="C123" s="220">
        <f t="shared" ref="C123:C124" si="24">IF(B123="Y", 2, 0)</f>
        <v>0</v>
      </c>
      <c r="D123" s="221" t="s">
        <v>205</v>
      </c>
      <c r="E123" s="220">
        <f t="shared" ref="E123:E124" si="25">IF(D123="Y", 2, 0)</f>
        <v>0</v>
      </c>
      <c r="F123" s="222" t="s">
        <v>205</v>
      </c>
      <c r="G123" s="220">
        <f t="shared" ref="G123:G124" si="26">IF(F123="Y", 2, 0)</f>
        <v>0</v>
      </c>
      <c r="H123" s="223" t="s">
        <v>205</v>
      </c>
      <c r="I123" s="220">
        <f t="shared" ref="I123:I124" si="27">IF(H123="Y", 2, 0)</f>
        <v>0</v>
      </c>
      <c r="J123" s="224" t="s">
        <v>205</v>
      </c>
      <c r="K123" s="220">
        <f t="shared" ref="K123:K124" si="28">IF(J123="Y", 2, 0)</f>
        <v>0</v>
      </c>
      <c r="L123" s="133" t="s">
        <v>205</v>
      </c>
      <c r="M123" s="99">
        <f t="shared" ref="M123:M124" si="29">IF(L123="Y", 2, 0)</f>
        <v>0</v>
      </c>
    </row>
    <row r="124" spans="1:13" x14ac:dyDescent="0.2">
      <c r="A124" s="102" t="s">
        <v>377</v>
      </c>
      <c r="B124" s="219" t="s">
        <v>205</v>
      </c>
      <c r="C124" s="220">
        <f t="shared" si="24"/>
        <v>0</v>
      </c>
      <c r="D124" s="221" t="s">
        <v>205</v>
      </c>
      <c r="E124" s="220">
        <f t="shared" si="25"/>
        <v>0</v>
      </c>
      <c r="F124" s="222" t="s">
        <v>205</v>
      </c>
      <c r="G124" s="220">
        <f t="shared" si="26"/>
        <v>0</v>
      </c>
      <c r="H124" s="223" t="s">
        <v>205</v>
      </c>
      <c r="I124" s="220">
        <f t="shared" si="27"/>
        <v>0</v>
      </c>
      <c r="J124" s="224" t="s">
        <v>205</v>
      </c>
      <c r="K124" s="220">
        <f t="shared" si="28"/>
        <v>0</v>
      </c>
      <c r="L124" s="133" t="s">
        <v>205</v>
      </c>
      <c r="M124" s="99">
        <f t="shared" si="29"/>
        <v>0</v>
      </c>
    </row>
    <row r="125" spans="1:13" x14ac:dyDescent="0.2">
      <c r="A125" s="102" t="s">
        <v>378</v>
      </c>
      <c r="B125" s="219" t="s">
        <v>205</v>
      </c>
      <c r="C125" s="220">
        <f t="shared" si="20"/>
        <v>0</v>
      </c>
      <c r="D125" s="221" t="s">
        <v>205</v>
      </c>
      <c r="E125" s="220">
        <f t="shared" si="21"/>
        <v>0</v>
      </c>
      <c r="F125" s="222" t="s">
        <v>205</v>
      </c>
      <c r="G125" s="220">
        <f t="shared" si="17"/>
        <v>0</v>
      </c>
      <c r="H125" s="223" t="s">
        <v>205</v>
      </c>
      <c r="I125" s="220">
        <f t="shared" si="22"/>
        <v>0</v>
      </c>
      <c r="J125" s="224" t="s">
        <v>205</v>
      </c>
      <c r="K125" s="220">
        <f t="shared" si="18"/>
        <v>0</v>
      </c>
      <c r="L125" s="133" t="s">
        <v>205</v>
      </c>
      <c r="M125" s="99">
        <f t="shared" ref="M125" si="30">IF(L125="Y", 1, 0)</f>
        <v>0</v>
      </c>
    </row>
    <row r="126" spans="1:13" x14ac:dyDescent="0.2">
      <c r="A126" s="102" t="s">
        <v>379</v>
      </c>
      <c r="B126" s="219" t="s">
        <v>205</v>
      </c>
      <c r="C126" s="220">
        <f t="shared" si="20"/>
        <v>0</v>
      </c>
      <c r="D126" s="221" t="s">
        <v>205</v>
      </c>
      <c r="E126" s="220">
        <f t="shared" si="21"/>
        <v>0</v>
      </c>
      <c r="F126" s="222" t="s">
        <v>205</v>
      </c>
      <c r="G126" s="220">
        <f t="shared" si="17"/>
        <v>0</v>
      </c>
      <c r="H126" s="223" t="s">
        <v>205</v>
      </c>
      <c r="I126" s="220">
        <f t="shared" si="22"/>
        <v>0</v>
      </c>
      <c r="J126" s="224" t="s">
        <v>205</v>
      </c>
      <c r="K126" s="220">
        <f t="shared" si="18"/>
        <v>0</v>
      </c>
      <c r="L126" s="133" t="s">
        <v>205</v>
      </c>
      <c r="M126" s="99">
        <f t="shared" si="23"/>
        <v>0</v>
      </c>
    </row>
    <row r="127" spans="1:13" x14ac:dyDescent="0.2">
      <c r="A127" s="102" t="s">
        <v>307</v>
      </c>
      <c r="B127" s="219" t="s">
        <v>205</v>
      </c>
      <c r="C127" s="220">
        <f t="shared" ref="C127:C133" si="31">IF(B127="Y", 2, 0)</f>
        <v>0</v>
      </c>
      <c r="D127" s="221" t="s">
        <v>205</v>
      </c>
      <c r="E127" s="220">
        <f t="shared" ref="E127:E133" si="32">IF(D127="Y", 2, 0)</f>
        <v>0</v>
      </c>
      <c r="F127" s="222" t="s">
        <v>205</v>
      </c>
      <c r="G127" s="220">
        <f>IF(F127="Y", 2, 0)</f>
        <v>0</v>
      </c>
      <c r="H127" s="223" t="s">
        <v>205</v>
      </c>
      <c r="I127" s="220">
        <f>IF(H127="Y", 2, 0)</f>
        <v>0</v>
      </c>
      <c r="J127" s="224" t="s">
        <v>205</v>
      </c>
      <c r="K127" s="220">
        <f t="shared" si="18"/>
        <v>0</v>
      </c>
      <c r="L127" s="133" t="s">
        <v>205</v>
      </c>
      <c r="M127" s="99">
        <f t="shared" si="23"/>
        <v>0</v>
      </c>
    </row>
    <row r="128" spans="1:13" x14ac:dyDescent="0.2">
      <c r="A128" s="102" t="s">
        <v>380</v>
      </c>
      <c r="B128" s="219" t="s">
        <v>205</v>
      </c>
      <c r="C128" s="220">
        <f t="shared" si="31"/>
        <v>0</v>
      </c>
      <c r="D128" s="221" t="s">
        <v>205</v>
      </c>
      <c r="E128" s="220">
        <f t="shared" si="32"/>
        <v>0</v>
      </c>
      <c r="F128" s="222" t="s">
        <v>205</v>
      </c>
      <c r="G128" s="220">
        <f>IF(F128="Y", 1, 0)</f>
        <v>0</v>
      </c>
      <c r="H128" s="223" t="s">
        <v>205</v>
      </c>
      <c r="I128" s="220">
        <f>IF(H128="Y", 1, 0)</f>
        <v>0</v>
      </c>
      <c r="J128" s="224" t="s">
        <v>205</v>
      </c>
      <c r="K128" s="220">
        <f>IF(J128="Y", -1, 0)</f>
        <v>0</v>
      </c>
      <c r="L128" s="133" t="s">
        <v>205</v>
      </c>
      <c r="M128" s="99">
        <f t="shared" si="23"/>
        <v>0</v>
      </c>
    </row>
    <row r="129" spans="1:14" x14ac:dyDescent="0.2">
      <c r="A129" s="102" t="s">
        <v>381</v>
      </c>
      <c r="B129" s="219" t="s">
        <v>205</v>
      </c>
      <c r="C129" s="220">
        <f>IF(B129="Y", 1, 0)</f>
        <v>0</v>
      </c>
      <c r="D129" s="221" t="s">
        <v>205</v>
      </c>
      <c r="E129" s="220">
        <f>IF(D129="Y", 1, 0)</f>
        <v>0</v>
      </c>
      <c r="F129" s="222" t="s">
        <v>205</v>
      </c>
      <c r="G129" s="220">
        <f>IF(F129="Y", 1, 0)</f>
        <v>0</v>
      </c>
      <c r="H129" s="223" t="s">
        <v>205</v>
      </c>
      <c r="I129" s="220">
        <f>IF(H129="Y", 1, 0)</f>
        <v>0</v>
      </c>
      <c r="J129" s="224" t="s">
        <v>205</v>
      </c>
      <c r="K129" s="220">
        <f>IF(J129="Y", 1, 0)</f>
        <v>0</v>
      </c>
      <c r="L129" s="133" t="s">
        <v>205</v>
      </c>
      <c r="M129" s="99">
        <f t="shared" si="23"/>
        <v>0</v>
      </c>
    </row>
    <row r="130" spans="1:14" x14ac:dyDescent="0.2">
      <c r="A130" s="102" t="s">
        <v>382</v>
      </c>
      <c r="B130" s="219" t="s">
        <v>205</v>
      </c>
      <c r="C130" s="220">
        <f t="shared" si="31"/>
        <v>0</v>
      </c>
      <c r="D130" s="221" t="s">
        <v>205</v>
      </c>
      <c r="E130" s="220">
        <f t="shared" si="32"/>
        <v>0</v>
      </c>
      <c r="F130" s="222" t="s">
        <v>205</v>
      </c>
      <c r="G130" s="220">
        <f>IF(F130="Y", 1, 0)</f>
        <v>0</v>
      </c>
      <c r="H130" s="223" t="s">
        <v>205</v>
      </c>
      <c r="I130" s="220">
        <f>IF(H130="Y", 1, 0)</f>
        <v>0</v>
      </c>
      <c r="J130" s="224" t="s">
        <v>205</v>
      </c>
      <c r="K130" s="220">
        <f>IF(J130="Y", -1, 0)</f>
        <v>0</v>
      </c>
      <c r="L130" s="133" t="s">
        <v>205</v>
      </c>
      <c r="M130" s="99">
        <f t="shared" si="23"/>
        <v>0</v>
      </c>
    </row>
    <row r="131" spans="1:14" x14ac:dyDescent="0.2">
      <c r="A131" s="102" t="s">
        <v>383</v>
      </c>
      <c r="B131" s="219" t="s">
        <v>205</v>
      </c>
      <c r="C131" s="220">
        <f t="shared" si="31"/>
        <v>0</v>
      </c>
      <c r="D131" s="221" t="s">
        <v>205</v>
      </c>
      <c r="E131" s="220">
        <f t="shared" si="32"/>
        <v>0</v>
      </c>
      <c r="F131" s="222" t="s">
        <v>205</v>
      </c>
      <c r="G131" s="220">
        <f>IF(F131="Y", 1, 0)</f>
        <v>0</v>
      </c>
      <c r="H131" s="223" t="s">
        <v>205</v>
      </c>
      <c r="I131" s="220">
        <f>IF(H131="Y", 1, 0)</f>
        <v>0</v>
      </c>
      <c r="J131" s="224" t="s">
        <v>205</v>
      </c>
      <c r="K131" s="220">
        <f>IF(J131="Y", -1, 0)</f>
        <v>0</v>
      </c>
      <c r="L131" s="133" t="s">
        <v>205</v>
      </c>
      <c r="M131" s="99">
        <f t="shared" si="23"/>
        <v>0</v>
      </c>
    </row>
    <row r="132" spans="1:14" x14ac:dyDescent="0.2">
      <c r="A132" s="102" t="s">
        <v>276</v>
      </c>
      <c r="B132" s="219" t="s">
        <v>205</v>
      </c>
      <c r="C132" s="220">
        <f t="shared" si="31"/>
        <v>0</v>
      </c>
      <c r="D132" s="221" t="s">
        <v>205</v>
      </c>
      <c r="E132" s="220">
        <f t="shared" si="32"/>
        <v>0</v>
      </c>
      <c r="F132" s="222" t="s">
        <v>205</v>
      </c>
      <c r="G132" s="220">
        <f>IF(F132="Y", 1, 0)</f>
        <v>0</v>
      </c>
      <c r="H132" s="223" t="s">
        <v>205</v>
      </c>
      <c r="I132" s="220">
        <f>IF(H132="Y", 1, 0)</f>
        <v>0</v>
      </c>
      <c r="J132" s="224" t="s">
        <v>205</v>
      </c>
      <c r="K132" s="220">
        <f>IF(J132="Y", 1, 0)</f>
        <v>0</v>
      </c>
      <c r="L132" s="133" t="s">
        <v>205</v>
      </c>
      <c r="M132" s="99">
        <f t="shared" si="23"/>
        <v>0</v>
      </c>
    </row>
    <row r="133" spans="1:14" ht="13.5" thickBot="1" x14ac:dyDescent="0.25">
      <c r="A133" s="122" t="s">
        <v>384</v>
      </c>
      <c r="B133" s="226" t="s">
        <v>205</v>
      </c>
      <c r="C133" s="227">
        <f t="shared" si="31"/>
        <v>0</v>
      </c>
      <c r="D133" s="228" t="s">
        <v>205</v>
      </c>
      <c r="E133" s="227">
        <f t="shared" si="32"/>
        <v>0</v>
      </c>
      <c r="F133" s="229" t="s">
        <v>205</v>
      </c>
      <c r="G133" s="227">
        <f>IF(F133="Y", 2, 0)</f>
        <v>0</v>
      </c>
      <c r="H133" s="230" t="s">
        <v>205</v>
      </c>
      <c r="I133" s="227">
        <f>IF(H133="Y", 2, 0)</f>
        <v>0</v>
      </c>
      <c r="J133" s="231" t="s">
        <v>205</v>
      </c>
      <c r="K133" s="227">
        <f>IF(J133="Y", 2, 0)</f>
        <v>0</v>
      </c>
      <c r="L133" s="134" t="s">
        <v>205</v>
      </c>
      <c r="M133" s="107">
        <f>IF(L133="Y", 2, 0)</f>
        <v>0</v>
      </c>
      <c r="N133" s="88"/>
    </row>
    <row r="134" spans="1:14" ht="13.5" thickBot="1" x14ac:dyDescent="0.25">
      <c r="A134" s="131" t="s">
        <v>309</v>
      </c>
      <c r="B134" s="233"/>
      <c r="D134" s="234"/>
      <c r="F134" s="235"/>
      <c r="H134" s="236"/>
      <c r="J134" s="237"/>
      <c r="L134" s="135"/>
    </row>
    <row r="135" spans="1:14" x14ac:dyDescent="0.2">
      <c r="A135" s="113" t="s">
        <v>385</v>
      </c>
      <c r="B135" s="212" t="s">
        <v>205</v>
      </c>
      <c r="C135" s="213">
        <f>IF(B135="Y", 2, 0)</f>
        <v>0</v>
      </c>
      <c r="D135" s="214" t="s">
        <v>205</v>
      </c>
      <c r="E135" s="213">
        <f>IF(D135="Y", 2, 0)</f>
        <v>0</v>
      </c>
      <c r="F135" s="215" t="s">
        <v>205</v>
      </c>
      <c r="G135" s="213">
        <f>IF(F135="Y", 2, 0)</f>
        <v>0</v>
      </c>
      <c r="H135" s="216" t="s">
        <v>205</v>
      </c>
      <c r="I135" s="213">
        <f>IF(H135="Y", 2, 0)</f>
        <v>0</v>
      </c>
      <c r="J135" s="217" t="s">
        <v>205</v>
      </c>
      <c r="K135" s="213">
        <f>IF(J135="Y", 2, 0)</f>
        <v>0</v>
      </c>
      <c r="L135" s="132" t="s">
        <v>251</v>
      </c>
      <c r="M135" s="94">
        <f>IF(L135="Y", 2, 0)</f>
        <v>2</v>
      </c>
    </row>
    <row r="136" spans="1:14" x14ac:dyDescent="0.2">
      <c r="A136" s="102" t="s">
        <v>386</v>
      </c>
      <c r="B136" s="219" t="s">
        <v>205</v>
      </c>
      <c r="C136" s="220">
        <f t="shared" ref="C136:C137" si="33">IF(B136="Y", 2, 0)</f>
        <v>0</v>
      </c>
      <c r="D136" s="221" t="s">
        <v>205</v>
      </c>
      <c r="E136" s="220">
        <f t="shared" ref="E136:E137" si="34">IF(D136="Y", 2, 0)</f>
        <v>0</v>
      </c>
      <c r="F136" s="222" t="s">
        <v>205</v>
      </c>
      <c r="G136" s="220">
        <f t="shared" ref="G136:G137" si="35">IF(F136="Y", 2, 0)</f>
        <v>0</v>
      </c>
      <c r="H136" s="223" t="s">
        <v>205</v>
      </c>
      <c r="I136" s="220">
        <f t="shared" ref="I136:I137" si="36">IF(H136="Y", 2, 0)</f>
        <v>0</v>
      </c>
      <c r="J136" s="224" t="s">
        <v>205</v>
      </c>
      <c r="K136" s="220">
        <f t="shared" ref="K136:K137" si="37">IF(J136="Y", 2, 0)</f>
        <v>0</v>
      </c>
      <c r="L136" s="133" t="s">
        <v>251</v>
      </c>
      <c r="M136" s="99">
        <f t="shared" ref="M136:M137" si="38">IF(L136="Y", 2, 0)</f>
        <v>2</v>
      </c>
    </row>
    <row r="137" spans="1:14" ht="13.5" thickBot="1" x14ac:dyDescent="0.25">
      <c r="A137" s="122" t="s">
        <v>387</v>
      </c>
      <c r="B137" s="226" t="s">
        <v>205</v>
      </c>
      <c r="C137" s="227">
        <f t="shared" si="33"/>
        <v>0</v>
      </c>
      <c r="D137" s="228" t="s">
        <v>205</v>
      </c>
      <c r="E137" s="227">
        <f t="shared" si="34"/>
        <v>0</v>
      </c>
      <c r="F137" s="229" t="s">
        <v>205</v>
      </c>
      <c r="G137" s="227">
        <f t="shared" si="35"/>
        <v>0</v>
      </c>
      <c r="H137" s="230" t="s">
        <v>205</v>
      </c>
      <c r="I137" s="227">
        <f t="shared" si="36"/>
        <v>0</v>
      </c>
      <c r="J137" s="231" t="s">
        <v>205</v>
      </c>
      <c r="K137" s="227">
        <f t="shared" si="37"/>
        <v>0</v>
      </c>
      <c r="L137" s="134" t="s">
        <v>251</v>
      </c>
      <c r="M137" s="107">
        <f t="shared" si="38"/>
        <v>2</v>
      </c>
    </row>
    <row r="138" spans="1:14" ht="13.5" thickBot="1" x14ac:dyDescent="0.25">
      <c r="A138" s="131" t="s">
        <v>388</v>
      </c>
      <c r="B138" s="233"/>
      <c r="D138" s="234"/>
      <c r="F138" s="235"/>
      <c r="H138" s="236"/>
      <c r="J138" s="237"/>
      <c r="L138" s="135"/>
    </row>
    <row r="139" spans="1:14" x14ac:dyDescent="0.2">
      <c r="A139" s="113" t="s">
        <v>389</v>
      </c>
      <c r="B139" s="212" t="s">
        <v>205</v>
      </c>
      <c r="C139" s="213">
        <f>IF(B139="Y", 2, 0)</f>
        <v>0</v>
      </c>
      <c r="D139" s="214" t="s">
        <v>205</v>
      </c>
      <c r="E139" s="213">
        <f>IF(D139="Y", 2, 0)</f>
        <v>0</v>
      </c>
      <c r="F139" s="215" t="s">
        <v>205</v>
      </c>
      <c r="G139" s="213">
        <f>IF(F139="Y", 2, 0)</f>
        <v>0</v>
      </c>
      <c r="H139" s="216" t="s">
        <v>205</v>
      </c>
      <c r="I139" s="213">
        <f>IF(H139="Y", 2, 0)</f>
        <v>0</v>
      </c>
      <c r="J139" s="217" t="s">
        <v>205</v>
      </c>
      <c r="K139" s="213">
        <f>IF(J139="Y", 2, 0)</f>
        <v>0</v>
      </c>
      <c r="L139" s="132" t="s">
        <v>251</v>
      </c>
      <c r="M139" s="94">
        <f>IF(L139="Y", 2, 0)</f>
        <v>2</v>
      </c>
      <c r="N139" s="136"/>
    </row>
    <row r="140" spans="1:14" x14ac:dyDescent="0.2">
      <c r="A140" s="102" t="s">
        <v>390</v>
      </c>
      <c r="B140" s="219" t="s">
        <v>205</v>
      </c>
      <c r="C140" s="220">
        <f>IF(B140="Y", 1, 0)</f>
        <v>0</v>
      </c>
      <c r="D140" s="221" t="s">
        <v>205</v>
      </c>
      <c r="E140" s="220">
        <f>IF(D140="Y", 1, 0)</f>
        <v>0</v>
      </c>
      <c r="F140" s="222" t="s">
        <v>205</v>
      </c>
      <c r="G140" s="220">
        <f>IF(F140="Y", 1, 0)</f>
        <v>0</v>
      </c>
      <c r="H140" s="223" t="s">
        <v>205</v>
      </c>
      <c r="I140" s="220">
        <f>IF(H140="Y", 1, 0)</f>
        <v>0</v>
      </c>
      <c r="J140" s="224" t="s">
        <v>205</v>
      </c>
      <c r="K140" s="220">
        <f>IF(J140="Y", 1, 0)</f>
        <v>0</v>
      </c>
      <c r="L140" s="133" t="s">
        <v>251</v>
      </c>
      <c r="M140" s="99">
        <f>IF(L140="Y", 1, 0)</f>
        <v>1</v>
      </c>
    </row>
    <row r="141" spans="1:14" x14ac:dyDescent="0.2">
      <c r="A141" s="102" t="s">
        <v>391</v>
      </c>
      <c r="B141" s="219" t="s">
        <v>205</v>
      </c>
      <c r="C141" s="220">
        <f>IF(B141="Y", 1, 0)</f>
        <v>0</v>
      </c>
      <c r="D141" s="221" t="s">
        <v>205</v>
      </c>
      <c r="E141" s="220">
        <f>IF(D141="Y", 1, 0)</f>
        <v>0</v>
      </c>
      <c r="F141" s="222" t="s">
        <v>205</v>
      </c>
      <c r="G141" s="220">
        <f>IF(F141="Y", 1, 0)</f>
        <v>0</v>
      </c>
      <c r="H141" s="223" t="s">
        <v>205</v>
      </c>
      <c r="I141" s="220">
        <f>IF(H141="Y", 1, 0)</f>
        <v>0</v>
      </c>
      <c r="J141" s="224" t="s">
        <v>205</v>
      </c>
      <c r="K141" s="220">
        <f>IF(J141="Y", 1, 0)</f>
        <v>0</v>
      </c>
      <c r="L141" s="133" t="s">
        <v>251</v>
      </c>
      <c r="M141" s="99">
        <f>IF(L141="Y", 1, 0)</f>
        <v>1</v>
      </c>
    </row>
    <row r="142" spans="1:14" x14ac:dyDescent="0.2">
      <c r="A142" s="102" t="s">
        <v>392</v>
      </c>
      <c r="B142" s="219" t="s">
        <v>205</v>
      </c>
      <c r="C142" s="220">
        <f t="shared" ref="C142:C146" si="39">IF(B142="Y", 2, 0)</f>
        <v>0</v>
      </c>
      <c r="D142" s="221" t="s">
        <v>205</v>
      </c>
      <c r="E142" s="220">
        <f t="shared" ref="E142:E146" si="40">IF(D142="Y", 2, 0)</f>
        <v>0</v>
      </c>
      <c r="F142" s="222" t="s">
        <v>205</v>
      </c>
      <c r="G142" s="220">
        <f t="shared" ref="G142:G146" si="41">IF(F142="Y", 2, 0)</f>
        <v>0</v>
      </c>
      <c r="H142" s="223" t="s">
        <v>205</v>
      </c>
      <c r="I142" s="220">
        <f t="shared" ref="I142:I146" si="42">IF(H142="Y", 2, 0)</f>
        <v>0</v>
      </c>
      <c r="J142" s="224" t="s">
        <v>205</v>
      </c>
      <c r="K142" s="220">
        <f t="shared" ref="K142:K146" si="43">IF(J142="Y", 2, 0)</f>
        <v>0</v>
      </c>
      <c r="L142" s="133" t="s">
        <v>251</v>
      </c>
      <c r="M142" s="99">
        <f t="shared" ref="M142:M146" si="44">IF(L142="Y", 2, 0)</f>
        <v>2</v>
      </c>
    </row>
    <row r="143" spans="1:14" x14ac:dyDescent="0.2">
      <c r="A143" s="102" t="s">
        <v>393</v>
      </c>
      <c r="B143" s="219" t="s">
        <v>205</v>
      </c>
      <c r="C143" s="220">
        <f>IF(B143="Y", 1, 0)</f>
        <v>0</v>
      </c>
      <c r="D143" s="221" t="s">
        <v>205</v>
      </c>
      <c r="E143" s="220">
        <f>IF(D143="Y", 1, 0)</f>
        <v>0</v>
      </c>
      <c r="F143" s="222" t="s">
        <v>205</v>
      </c>
      <c r="G143" s="220">
        <f>IF(F143="Y", 1, 0)</f>
        <v>0</v>
      </c>
      <c r="H143" s="223" t="s">
        <v>205</v>
      </c>
      <c r="I143" s="220">
        <f>IF(H143="Y", 1, 0)</f>
        <v>0</v>
      </c>
      <c r="J143" s="224" t="s">
        <v>205</v>
      </c>
      <c r="K143" s="220">
        <f>IF(J143="Y", 1, 0)</f>
        <v>0</v>
      </c>
      <c r="L143" s="133" t="s">
        <v>251</v>
      </c>
      <c r="M143" s="99">
        <f>IF(L143="Y", 1, 0)</f>
        <v>1</v>
      </c>
    </row>
    <row r="144" spans="1:14" x14ac:dyDescent="0.2">
      <c r="A144" s="102" t="s">
        <v>394</v>
      </c>
      <c r="B144" s="219" t="s">
        <v>205</v>
      </c>
      <c r="C144" s="220">
        <f>IF(B144="Y", 1, 0)</f>
        <v>0</v>
      </c>
      <c r="D144" s="221" t="s">
        <v>205</v>
      </c>
      <c r="E144" s="220">
        <f>IF(D144="Y", 1, 0)</f>
        <v>0</v>
      </c>
      <c r="F144" s="222" t="s">
        <v>205</v>
      </c>
      <c r="G144" s="220">
        <f>IF(F144="Y", 1, 0)</f>
        <v>0</v>
      </c>
      <c r="H144" s="223" t="s">
        <v>205</v>
      </c>
      <c r="I144" s="220">
        <f>IF(H144="Y", 1, 0)</f>
        <v>0</v>
      </c>
      <c r="J144" s="224" t="s">
        <v>205</v>
      </c>
      <c r="K144" s="220">
        <f>IF(J144="Y", 1, 0)</f>
        <v>0</v>
      </c>
      <c r="L144" s="133" t="s">
        <v>205</v>
      </c>
      <c r="M144" s="99">
        <f>IF(L144="Y", 1, 0)</f>
        <v>0</v>
      </c>
    </row>
    <row r="145" spans="1:15" x14ac:dyDescent="0.2">
      <c r="A145" s="102" t="s">
        <v>395</v>
      </c>
      <c r="B145" s="219" t="s">
        <v>205</v>
      </c>
      <c r="C145" s="220">
        <f t="shared" si="39"/>
        <v>0</v>
      </c>
      <c r="D145" s="221" t="s">
        <v>205</v>
      </c>
      <c r="E145" s="220">
        <f t="shared" si="40"/>
        <v>0</v>
      </c>
      <c r="F145" s="222" t="s">
        <v>205</v>
      </c>
      <c r="G145" s="220">
        <f t="shared" si="41"/>
        <v>0</v>
      </c>
      <c r="H145" s="223" t="s">
        <v>205</v>
      </c>
      <c r="I145" s="220">
        <f t="shared" si="42"/>
        <v>0</v>
      </c>
      <c r="J145" s="224" t="s">
        <v>205</v>
      </c>
      <c r="K145" s="220">
        <f t="shared" si="43"/>
        <v>0</v>
      </c>
      <c r="L145" s="133" t="s">
        <v>251</v>
      </c>
      <c r="M145" s="99">
        <f t="shared" si="44"/>
        <v>2</v>
      </c>
    </row>
    <row r="146" spans="1:15" ht="13.5" thickBot="1" x14ac:dyDescent="0.25">
      <c r="A146" s="122" t="s">
        <v>396</v>
      </c>
      <c r="B146" s="226" t="s">
        <v>205</v>
      </c>
      <c r="C146" s="227">
        <f t="shared" si="39"/>
        <v>0</v>
      </c>
      <c r="D146" s="228" t="s">
        <v>205</v>
      </c>
      <c r="E146" s="227">
        <f t="shared" si="40"/>
        <v>0</v>
      </c>
      <c r="F146" s="229" t="s">
        <v>205</v>
      </c>
      <c r="G146" s="227">
        <f t="shared" si="41"/>
        <v>0</v>
      </c>
      <c r="H146" s="230" t="s">
        <v>205</v>
      </c>
      <c r="I146" s="227">
        <f t="shared" si="42"/>
        <v>0</v>
      </c>
      <c r="J146" s="231" t="s">
        <v>205</v>
      </c>
      <c r="K146" s="227">
        <f t="shared" si="43"/>
        <v>0</v>
      </c>
      <c r="L146" s="134" t="s">
        <v>205</v>
      </c>
      <c r="M146" s="107">
        <f t="shared" si="44"/>
        <v>0</v>
      </c>
    </row>
    <row r="147" spans="1:15" ht="13.5" thickBot="1" x14ac:dyDescent="0.25">
      <c r="A147" s="131" t="s">
        <v>397</v>
      </c>
      <c r="B147" s="233"/>
      <c r="D147" s="234"/>
      <c r="F147" s="235"/>
      <c r="H147" s="236"/>
      <c r="J147" s="237"/>
      <c r="L147" s="135"/>
    </row>
    <row r="148" spans="1:15" x14ac:dyDescent="0.2">
      <c r="A148" s="113" t="s">
        <v>398</v>
      </c>
      <c r="B148" s="212" t="s">
        <v>205</v>
      </c>
      <c r="C148" s="213">
        <f>IF(B148="Y", 1, 0)</f>
        <v>0</v>
      </c>
      <c r="D148" s="214" t="s">
        <v>205</v>
      </c>
      <c r="E148" s="213">
        <f>IF(D148="Y", 1, 0)</f>
        <v>0</v>
      </c>
      <c r="F148" s="215" t="s">
        <v>205</v>
      </c>
      <c r="G148" s="213">
        <f>IF(F148="Y", 1, 0)</f>
        <v>0</v>
      </c>
      <c r="H148" s="216" t="s">
        <v>205</v>
      </c>
      <c r="I148" s="213">
        <f>IF(H148="Y", 1, 0)</f>
        <v>0</v>
      </c>
      <c r="J148" s="217" t="s">
        <v>205</v>
      </c>
      <c r="K148" s="213">
        <f>IF(J148="Y", 1, 0)</f>
        <v>0</v>
      </c>
      <c r="L148" s="132" t="s">
        <v>251</v>
      </c>
      <c r="M148" s="94">
        <f>IF(L148="Y", 1, 0)</f>
        <v>1</v>
      </c>
    </row>
    <row r="149" spans="1:15" ht="13.5" thickBot="1" x14ac:dyDescent="0.25">
      <c r="A149" s="122" t="s">
        <v>399</v>
      </c>
      <c r="B149" s="226" t="s">
        <v>205</v>
      </c>
      <c r="C149" s="227">
        <f>IF(B149="Y", 1, 0)</f>
        <v>0</v>
      </c>
      <c r="D149" s="228" t="s">
        <v>205</v>
      </c>
      <c r="E149" s="227">
        <f>IF(D149="Y", 1, 0)</f>
        <v>0</v>
      </c>
      <c r="F149" s="229" t="s">
        <v>205</v>
      </c>
      <c r="G149" s="227">
        <f>IF(F149="Y", 1, 0)</f>
        <v>0</v>
      </c>
      <c r="H149" s="230" t="s">
        <v>205</v>
      </c>
      <c r="I149" s="227">
        <f>IF(H149="Y", 1, 0)</f>
        <v>0</v>
      </c>
      <c r="J149" s="231" t="s">
        <v>205</v>
      </c>
      <c r="K149" s="227">
        <f>IF(J149="Y", 1, 0)</f>
        <v>0</v>
      </c>
      <c r="L149" s="134" t="s">
        <v>251</v>
      </c>
      <c r="M149" s="107">
        <f>IF(L149="Y", 1, 0)</f>
        <v>1</v>
      </c>
    </row>
    <row r="150" spans="1:15" x14ac:dyDescent="0.2">
      <c r="A150" s="88"/>
      <c r="N150" s="88"/>
      <c r="O150" s="88"/>
    </row>
    <row r="151" spans="1:15" x14ac:dyDescent="0.2">
      <c r="A151" s="137" t="s">
        <v>400</v>
      </c>
      <c r="C151" s="211">
        <f>SUM(C2:C149)</f>
        <v>0</v>
      </c>
      <c r="E151" s="211">
        <f>SUM(E2:E149)</f>
        <v>0</v>
      </c>
      <c r="G151" s="211">
        <f>SUM(G2:G149)</f>
        <v>0</v>
      </c>
      <c r="I151" s="211">
        <f>SUM(I2:I133)</f>
        <v>0</v>
      </c>
      <c r="K151" s="211">
        <f>SUM(K2:K133)</f>
        <v>0</v>
      </c>
      <c r="M151" s="88">
        <f>SUM(M2:M149)</f>
        <v>18</v>
      </c>
    </row>
    <row r="152" spans="1:15" x14ac:dyDescent="0.2">
      <c r="A152" s="137" t="s">
        <v>401</v>
      </c>
      <c r="C152" s="211">
        <v>148</v>
      </c>
      <c r="E152" s="211">
        <v>143</v>
      </c>
      <c r="G152" s="211">
        <v>128</v>
      </c>
      <c r="I152" s="211">
        <v>114</v>
      </c>
      <c r="K152" s="211">
        <v>99</v>
      </c>
      <c r="M152" s="88">
        <v>53</v>
      </c>
    </row>
    <row r="153" spans="1:15" x14ac:dyDescent="0.2">
      <c r="A153" s="137" t="s">
        <v>402</v>
      </c>
      <c r="C153" s="264">
        <f>C151/C152</f>
        <v>0</v>
      </c>
      <c r="E153" s="264">
        <f>E151/E152</f>
        <v>0</v>
      </c>
      <c r="G153" s="265">
        <f>G151/G152</f>
        <v>0</v>
      </c>
      <c r="I153" s="264">
        <f>I151/I152</f>
        <v>0</v>
      </c>
      <c r="K153" s="264">
        <f>K151/K152</f>
        <v>0</v>
      </c>
      <c r="M153" s="138">
        <f>M151/M152</f>
        <v>0.33962264150943394</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6D5E654B-B279-427D-9AAC-82FBB2B3EB29}">
      <formula1>"-,Y"</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3B549-38EB-4880-9918-73D552F32ED2}">
  <dimension ref="A1:M100"/>
  <sheetViews>
    <sheetView topLeftCell="C72" zoomScale="60" zoomScaleNormal="60" workbookViewId="0">
      <selection activeCell="F97" sqref="F97"/>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412</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40" t="s">
        <v>218</v>
      </c>
      <c r="E5" s="140" t="s">
        <v>220</v>
      </c>
      <c r="F5" s="82" t="s">
        <v>251</v>
      </c>
      <c r="G5" s="80">
        <f>IF(F5="Y", 'read first'!$B$23, 0)</f>
        <v>2.2229999999999999</v>
      </c>
      <c r="H5" s="76" t="s">
        <v>217</v>
      </c>
      <c r="I5" s="76"/>
    </row>
    <row r="6" spans="2:9" ht="30" x14ac:dyDescent="0.25">
      <c r="B6" s="552"/>
      <c r="C6" s="548"/>
      <c r="D6" s="140" t="s">
        <v>179</v>
      </c>
      <c r="E6" s="140" t="s">
        <v>221</v>
      </c>
      <c r="F6" s="82" t="s">
        <v>250</v>
      </c>
      <c r="G6" s="80">
        <f>IF(F6="Y", 'read first'!$B$23, 0)</f>
        <v>0</v>
      </c>
      <c r="H6" s="76" t="s">
        <v>196</v>
      </c>
      <c r="I6" s="76"/>
    </row>
    <row r="7" spans="2:9" ht="58.5" customHeight="1" x14ac:dyDescent="0.25">
      <c r="B7" s="76" t="s">
        <v>10</v>
      </c>
      <c r="C7" s="19" t="s">
        <v>11</v>
      </c>
      <c r="D7" s="140" t="s">
        <v>12</v>
      </c>
      <c r="E7" s="140" t="s">
        <v>222</v>
      </c>
      <c r="F7" s="82" t="s">
        <v>251</v>
      </c>
      <c r="G7" s="80">
        <f>IF(F7="Y", 'read first'!$B$23, 0)</f>
        <v>2.2229999999999999</v>
      </c>
      <c r="H7" s="76" t="s">
        <v>176</v>
      </c>
      <c r="I7" s="76"/>
    </row>
    <row r="8" spans="2:9" ht="40.5" customHeight="1" x14ac:dyDescent="0.25">
      <c r="B8" s="551" t="s">
        <v>14</v>
      </c>
      <c r="C8" s="19" t="s">
        <v>15</v>
      </c>
      <c r="D8" s="140" t="s">
        <v>197</v>
      </c>
      <c r="E8" s="140" t="s">
        <v>223</v>
      </c>
      <c r="F8" s="82" t="s">
        <v>251</v>
      </c>
      <c r="G8" s="80">
        <f>IF(F8="Y", 'read first'!$B$23, 0)</f>
        <v>2.2229999999999999</v>
      </c>
      <c r="H8" s="76" t="s">
        <v>16</v>
      </c>
      <c r="I8" s="76"/>
    </row>
    <row r="9" spans="2:9" ht="36.75" customHeight="1" x14ac:dyDescent="0.25">
      <c r="B9" s="552"/>
      <c r="C9" s="19" t="s">
        <v>17</v>
      </c>
      <c r="D9" s="140" t="s">
        <v>180</v>
      </c>
      <c r="E9" s="140" t="s">
        <v>224</v>
      </c>
      <c r="F9" s="82" t="s">
        <v>251</v>
      </c>
      <c r="G9" s="80">
        <f>IF(F9="Y", 'read first'!$B$23, 0)</f>
        <v>2.2229999999999999</v>
      </c>
      <c r="H9" s="76" t="s">
        <v>18</v>
      </c>
      <c r="I9" s="76"/>
    </row>
    <row r="10" spans="2:9" ht="46.5" customHeight="1" x14ac:dyDescent="0.25">
      <c r="B10" s="76" t="s">
        <v>19</v>
      </c>
      <c r="C10" s="19" t="s">
        <v>20</v>
      </c>
      <c r="D10" s="140" t="s">
        <v>415</v>
      </c>
      <c r="E10" s="140" t="s">
        <v>225</v>
      </c>
      <c r="F10" s="82" t="s">
        <v>251</v>
      </c>
      <c r="G10" s="80">
        <f>IF(F10="Y", 'read first'!$B$23, 0)</f>
        <v>2.2229999999999999</v>
      </c>
      <c r="H10" s="76" t="s">
        <v>175</v>
      </c>
      <c r="I10" s="76"/>
    </row>
    <row r="11" spans="2:9" ht="30" x14ac:dyDescent="0.25">
      <c r="B11" s="554" t="s">
        <v>22</v>
      </c>
      <c r="C11" s="19" t="s">
        <v>23</v>
      </c>
      <c r="D11" s="140" t="s">
        <v>24</v>
      </c>
      <c r="E11" s="140" t="s">
        <v>226</v>
      </c>
      <c r="F11" s="82" t="s">
        <v>250</v>
      </c>
      <c r="G11" s="80">
        <f>IF(F11="Y", 'read first'!$B$23, 0)</f>
        <v>0</v>
      </c>
      <c r="H11" s="76" t="s">
        <v>25</v>
      </c>
      <c r="I11" s="76"/>
    </row>
    <row r="12" spans="2:9" ht="93.75" customHeight="1" x14ac:dyDescent="0.25">
      <c r="B12" s="554"/>
      <c r="C12" s="76" t="s">
        <v>26</v>
      </c>
      <c r="D12" s="20" t="s">
        <v>198</v>
      </c>
      <c r="E12" s="20" t="s">
        <v>227</v>
      </c>
      <c r="F12" s="35" t="s">
        <v>251</v>
      </c>
      <c r="G12" s="80">
        <f>IF(F12="Y", 'read first'!$B$23, 0)</f>
        <v>2.2229999999999999</v>
      </c>
      <c r="H12" s="31" t="s">
        <v>177</v>
      </c>
      <c r="I12" s="76"/>
    </row>
    <row r="13" spans="2:9" ht="55.5" customHeight="1" x14ac:dyDescent="0.25">
      <c r="B13" s="76" t="s">
        <v>28</v>
      </c>
      <c r="C13" s="19" t="s">
        <v>29</v>
      </c>
      <c r="D13" s="20" t="s">
        <v>199</v>
      </c>
      <c r="E13" s="20" t="s">
        <v>227</v>
      </c>
      <c r="F13" s="35" t="s">
        <v>251</v>
      </c>
      <c r="G13" s="80">
        <f>IF(F13="Y", 'read first'!$B$23, 0)</f>
        <v>2.2229999999999999</v>
      </c>
      <c r="H13" s="31" t="s">
        <v>30</v>
      </c>
      <c r="I13" s="76"/>
    </row>
    <row r="14" spans="2:9" x14ac:dyDescent="0.25">
      <c r="D14" s="21" t="s">
        <v>31</v>
      </c>
      <c r="E14" s="21"/>
      <c r="G14" s="80">
        <f>SUM(G5:G13)</f>
        <v>15.560999999999996</v>
      </c>
    </row>
    <row r="15" spans="2:9" x14ac:dyDescent="0.25">
      <c r="D15" s="21"/>
      <c r="E15" s="21"/>
      <c r="G15" s="22">
        <f>G14/'read first'!$B$24</f>
        <v>0.77777777777777768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84" t="s">
        <v>182</v>
      </c>
      <c r="E19" s="84" t="s">
        <v>228</v>
      </c>
      <c r="F19" s="82" t="s">
        <v>251</v>
      </c>
      <c r="G19" s="81">
        <f>IF(F19="Y", 'read first'!$C$23, 0)</f>
        <v>1.65</v>
      </c>
      <c r="H19" s="77" t="s">
        <v>200</v>
      </c>
      <c r="I19" s="77"/>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79"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79" t="s">
        <v>431</v>
      </c>
      <c r="I23" s="79"/>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761</v>
      </c>
    </row>
    <row r="25" spans="2:9" ht="36" customHeight="1" x14ac:dyDescent="0.25">
      <c r="B25" s="543"/>
      <c r="C25" s="548"/>
      <c r="D25" s="27" t="s">
        <v>201</v>
      </c>
      <c r="E25" s="27" t="s">
        <v>227</v>
      </c>
      <c r="F25" s="35" t="s">
        <v>251</v>
      </c>
      <c r="G25" s="80">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80">
        <f>IF(F29="Y", 0.83, 0)</f>
        <v>0.83</v>
      </c>
      <c r="H29" s="577" t="s">
        <v>167</v>
      </c>
      <c r="I29" s="578"/>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82" t="s">
        <v>251</v>
      </c>
      <c r="G32" s="80">
        <f>IF(F32="Y",'read first'!$C$23, 0)</f>
        <v>1.65</v>
      </c>
      <c r="H32" s="554" t="s">
        <v>166</v>
      </c>
      <c r="I32" s="554"/>
    </row>
    <row r="33" spans="2:9" ht="57.95" customHeight="1" x14ac:dyDescent="0.25">
      <c r="B33" s="543"/>
      <c r="C33" s="547"/>
      <c r="D33" s="30" t="s">
        <v>57</v>
      </c>
      <c r="E33" s="30" t="s">
        <v>232</v>
      </c>
      <c r="F33" s="82" t="s">
        <v>251</v>
      </c>
      <c r="G33" s="80">
        <f>IF(F33="Y", 'read first'!$C$23, 0)</f>
        <v>1.65</v>
      </c>
      <c r="H33" s="554"/>
      <c r="I33" s="554"/>
    </row>
    <row r="34" spans="2:9" ht="52.5" customHeight="1" x14ac:dyDescent="0.25">
      <c r="B34" s="543"/>
      <c r="C34" s="548"/>
      <c r="D34" s="30" t="s">
        <v>184</v>
      </c>
      <c r="E34" s="30" t="s">
        <v>233</v>
      </c>
      <c r="F34" s="82" t="s">
        <v>250</v>
      </c>
      <c r="G34" s="80">
        <f>IF(F34="Y", 'read first'!$C$23, 0)</f>
        <v>0</v>
      </c>
      <c r="H34" s="554"/>
      <c r="I34" s="554"/>
    </row>
    <row r="35" spans="2:9" ht="38.1" customHeight="1" x14ac:dyDescent="0.25">
      <c r="B35" s="543"/>
      <c r="C35" s="79" t="s">
        <v>58</v>
      </c>
      <c r="D35" s="28" t="s">
        <v>59</v>
      </c>
      <c r="E35" s="28" t="s">
        <v>227</v>
      </c>
      <c r="F35" s="35" t="s">
        <v>251</v>
      </c>
      <c r="G35" s="80">
        <f>IF(F35="Y", 'read first'!$C$23, 0)</f>
        <v>1.65</v>
      </c>
      <c r="H35" s="31" t="s">
        <v>203</v>
      </c>
      <c r="I35" s="76"/>
    </row>
    <row r="36" spans="2:9" ht="60" customHeight="1" x14ac:dyDescent="0.25">
      <c r="B36" s="79" t="s">
        <v>60</v>
      </c>
      <c r="C36" s="19" t="s">
        <v>61</v>
      </c>
      <c r="D36" s="30" t="s">
        <v>62</v>
      </c>
      <c r="E36" s="30" t="s">
        <v>234</v>
      </c>
      <c r="F36" s="82" t="s">
        <v>251</v>
      </c>
      <c r="G36" s="80">
        <f>IF(F36="Y", 'read first'!$C$23, 0)</f>
        <v>1.65</v>
      </c>
      <c r="H36" s="76" t="s">
        <v>178</v>
      </c>
      <c r="I36" s="76"/>
    </row>
    <row r="37" spans="2:9" x14ac:dyDescent="0.25">
      <c r="D37" s="21" t="s">
        <v>31</v>
      </c>
      <c r="E37" s="21"/>
      <c r="G37" s="80">
        <f>SUM(G19:G36)</f>
        <v>15.71</v>
      </c>
    </row>
    <row r="38" spans="2:9" x14ac:dyDescent="0.25">
      <c r="D38" s="21"/>
      <c r="E38" s="21"/>
      <c r="G38" s="22">
        <f>G37/'read first'!$C$24</f>
        <v>0.7934343434343436</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140" t="s">
        <v>67</v>
      </c>
      <c r="E42" s="140" t="s">
        <v>235</v>
      </c>
      <c r="F42" s="82" t="s">
        <v>250</v>
      </c>
      <c r="G42" s="80">
        <f>IF(F42="Y", 'read first'!$D$23, 0)</f>
        <v>0</v>
      </c>
      <c r="H42" s="76" t="s">
        <v>68</v>
      </c>
      <c r="I42" s="76"/>
    </row>
    <row r="43" spans="2:9" ht="30" customHeight="1" x14ac:dyDescent="0.25">
      <c r="B43" s="549"/>
      <c r="C43" s="19" t="s">
        <v>69</v>
      </c>
      <c r="D43" s="78" t="s">
        <v>70</v>
      </c>
      <c r="E43" s="74" t="s">
        <v>227</v>
      </c>
      <c r="F43" s="82" t="s">
        <v>250</v>
      </c>
      <c r="G43" s="80">
        <f>IF(F43="Y", 'read first'!$D$23, 0)</f>
        <v>0</v>
      </c>
      <c r="H43" s="76" t="s">
        <v>71</v>
      </c>
      <c r="I43" s="76"/>
    </row>
    <row r="44" spans="2:9" ht="30" x14ac:dyDescent="0.25">
      <c r="B44" s="550"/>
      <c r="C44" s="19" t="s">
        <v>72</v>
      </c>
      <c r="D44" s="140" t="s">
        <v>73</v>
      </c>
      <c r="E44" s="140" t="s">
        <v>227</v>
      </c>
      <c r="F44" s="82" t="s">
        <v>250</v>
      </c>
      <c r="G44" s="80">
        <f>IF(F44="Y", 'read first'!$D$23, 0)</f>
        <v>0</v>
      </c>
      <c r="H44" s="76" t="s">
        <v>74</v>
      </c>
      <c r="I44" s="76"/>
    </row>
    <row r="45" spans="2:9" ht="30" x14ac:dyDescent="0.25">
      <c r="B45" s="79" t="s">
        <v>75</v>
      </c>
      <c r="C45" s="19" t="s">
        <v>76</v>
      </c>
      <c r="D45" s="140" t="s">
        <v>77</v>
      </c>
      <c r="E45" s="140" t="s">
        <v>227</v>
      </c>
      <c r="F45" s="82" t="s">
        <v>251</v>
      </c>
      <c r="G45" s="80">
        <f>IF(F45="Y", 'read first'!$D$23, 0)</f>
        <v>2.2000000000000002</v>
      </c>
      <c r="H45" s="76" t="s">
        <v>78</v>
      </c>
      <c r="I45" s="76"/>
    </row>
    <row r="46" spans="2:9" ht="37.5" customHeight="1" x14ac:dyDescent="0.25">
      <c r="B46" s="33" t="s">
        <v>79</v>
      </c>
      <c r="C46" s="33" t="s">
        <v>80</v>
      </c>
      <c r="D46" s="34" t="s">
        <v>81</v>
      </c>
      <c r="E46" s="34" t="s">
        <v>227</v>
      </c>
      <c r="F46" s="82" t="s">
        <v>251</v>
      </c>
      <c r="G46" s="80">
        <f>IF(F46="Y", 'read first'!$D$23, 0)</f>
        <v>2.2000000000000002</v>
      </c>
      <c r="H46" s="31" t="s">
        <v>165</v>
      </c>
      <c r="I46" s="391" t="s">
        <v>548</v>
      </c>
    </row>
    <row r="47" spans="2:9" ht="69" customHeight="1" x14ac:dyDescent="0.25">
      <c r="B47" s="79" t="s">
        <v>82</v>
      </c>
      <c r="C47" s="19" t="s">
        <v>83</v>
      </c>
      <c r="D47" s="140" t="s">
        <v>84</v>
      </c>
      <c r="E47" s="140" t="s">
        <v>227</v>
      </c>
      <c r="F47" s="82" t="s">
        <v>250</v>
      </c>
      <c r="G47" s="80">
        <f>IF(F47="Y", 'read first'!$D$23, 0)</f>
        <v>0</v>
      </c>
      <c r="H47" s="76" t="s">
        <v>85</v>
      </c>
      <c r="I47" s="76"/>
    </row>
    <row r="48" spans="2:9" ht="30" x14ac:dyDescent="0.25">
      <c r="B48" s="79" t="s">
        <v>86</v>
      </c>
      <c r="C48" s="19" t="s">
        <v>87</v>
      </c>
      <c r="D48" s="140" t="s">
        <v>88</v>
      </c>
      <c r="E48" s="140" t="s">
        <v>236</v>
      </c>
      <c r="F48" s="82" t="s">
        <v>251</v>
      </c>
      <c r="G48" s="80">
        <f>IF(F48="Y", 'read first'!$D$23, 0)</f>
        <v>2.2000000000000002</v>
      </c>
      <c r="H48" s="76" t="s">
        <v>89</v>
      </c>
      <c r="I48" s="76"/>
    </row>
    <row r="49" spans="2:9" ht="45" x14ac:dyDescent="0.25">
      <c r="B49" s="79" t="s">
        <v>90</v>
      </c>
      <c r="C49" s="19" t="s">
        <v>91</v>
      </c>
      <c r="D49" s="140" t="s">
        <v>92</v>
      </c>
      <c r="E49" s="140" t="s">
        <v>237</v>
      </c>
      <c r="F49" s="82" t="s">
        <v>251</v>
      </c>
      <c r="G49" s="80">
        <f>IF(F49="Y", 'read first'!$D$23, 0)</f>
        <v>2.2000000000000002</v>
      </c>
      <c r="H49" s="76" t="s">
        <v>93</v>
      </c>
      <c r="I49" s="76"/>
    </row>
    <row r="50" spans="2:9" x14ac:dyDescent="0.25">
      <c r="B50" s="37"/>
      <c r="G50" s="80">
        <f>SUM(G42:G49)</f>
        <v>8.8000000000000007</v>
      </c>
    </row>
    <row r="51" spans="2:9" x14ac:dyDescent="0.25">
      <c r="B51" s="37"/>
      <c r="G51" s="22">
        <f>G50/'read first'!$D$24</f>
        <v>0.44444444444444448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140" t="s">
        <v>97</v>
      </c>
      <c r="E55" s="75" t="s">
        <v>227</v>
      </c>
      <c r="F55" s="82" t="s">
        <v>251</v>
      </c>
      <c r="G55" s="80">
        <f>IF(F55="Y", 'read first'!$E$23, 0)</f>
        <v>2.5</v>
      </c>
      <c r="H55" s="83" t="s">
        <v>98</v>
      </c>
      <c r="I55" s="83"/>
    </row>
    <row r="56" spans="2:9" ht="38.1" customHeight="1" x14ac:dyDescent="0.25">
      <c r="B56" s="543"/>
      <c r="C56" s="19" t="s">
        <v>99</v>
      </c>
      <c r="D56" s="140" t="s">
        <v>100</v>
      </c>
      <c r="E56" s="75" t="s">
        <v>227</v>
      </c>
      <c r="F56" s="82" t="s">
        <v>250</v>
      </c>
      <c r="G56" s="80">
        <f>IF(F56="Y", 'read first'!$E$23, 0)</f>
        <v>0</v>
      </c>
      <c r="H56" s="83" t="s">
        <v>101</v>
      </c>
      <c r="I56" s="83"/>
    </row>
    <row r="57" spans="2:9" ht="51" customHeight="1" x14ac:dyDescent="0.25">
      <c r="B57" s="79" t="s">
        <v>102</v>
      </c>
      <c r="C57" s="19" t="s">
        <v>44</v>
      </c>
      <c r="D57" s="140" t="s">
        <v>103</v>
      </c>
      <c r="E57" s="75" t="s">
        <v>227</v>
      </c>
      <c r="F57" s="39" t="s">
        <v>209</v>
      </c>
      <c r="G57" s="80">
        <f>G26</f>
        <v>1.65</v>
      </c>
      <c r="H57" s="83" t="s">
        <v>207</v>
      </c>
      <c r="I57" s="83"/>
    </row>
    <row r="58" spans="2:9" ht="49.5" customHeight="1" x14ac:dyDescent="0.25">
      <c r="B58" s="79" t="s">
        <v>104</v>
      </c>
      <c r="C58" s="19" t="s">
        <v>96</v>
      </c>
      <c r="D58" s="140" t="s">
        <v>131</v>
      </c>
      <c r="E58" s="75" t="s">
        <v>230</v>
      </c>
      <c r="F58" s="39" t="s">
        <v>210</v>
      </c>
      <c r="G58" s="80">
        <f>G29+G30</f>
        <v>1.66</v>
      </c>
      <c r="H58" s="83" t="s">
        <v>208</v>
      </c>
      <c r="I58" s="83"/>
    </row>
    <row r="59" spans="2:9" ht="37.5" customHeight="1" x14ac:dyDescent="0.25">
      <c r="B59" s="543" t="s">
        <v>105</v>
      </c>
      <c r="C59" s="19" t="s">
        <v>72</v>
      </c>
      <c r="D59" s="140" t="s">
        <v>106</v>
      </c>
      <c r="E59" s="75" t="s">
        <v>227</v>
      </c>
      <c r="F59" s="82" t="s">
        <v>250</v>
      </c>
      <c r="G59" s="80">
        <f>IF(F59="Y", 'read first'!$E$23, 0)</f>
        <v>0</v>
      </c>
      <c r="H59" s="83" t="s">
        <v>132</v>
      </c>
      <c r="I59" s="83"/>
    </row>
    <row r="60" spans="2:9" ht="38.1" customHeight="1" x14ac:dyDescent="0.25">
      <c r="B60" s="543"/>
      <c r="C60" s="19" t="s">
        <v>99</v>
      </c>
      <c r="D60" s="140" t="s">
        <v>133</v>
      </c>
      <c r="E60" s="75" t="s">
        <v>238</v>
      </c>
      <c r="F60" s="82" t="s">
        <v>250</v>
      </c>
      <c r="G60" s="80">
        <f>IF(F60="Y", 'read first'!$E$23, 0)</f>
        <v>0</v>
      </c>
      <c r="H60" s="83" t="s">
        <v>134</v>
      </c>
      <c r="I60" s="83"/>
    </row>
    <row r="61" spans="2:9" ht="30" x14ac:dyDescent="0.25">
      <c r="B61" s="79" t="s">
        <v>107</v>
      </c>
      <c r="C61" s="19" t="s">
        <v>108</v>
      </c>
      <c r="D61" s="140" t="s">
        <v>185</v>
      </c>
      <c r="E61" s="75" t="s">
        <v>239</v>
      </c>
      <c r="F61" s="82" t="s">
        <v>250</v>
      </c>
      <c r="G61" s="80">
        <f>IF(F61="Y", 'read first'!$E$23, 0)</f>
        <v>0</v>
      </c>
      <c r="H61" s="83" t="s">
        <v>135</v>
      </c>
      <c r="I61" s="83"/>
    </row>
    <row r="62" spans="2:9" ht="38.1" customHeight="1" x14ac:dyDescent="0.25">
      <c r="B62" s="79" t="s">
        <v>109</v>
      </c>
      <c r="C62" s="19" t="s">
        <v>110</v>
      </c>
      <c r="D62" s="140" t="s">
        <v>111</v>
      </c>
      <c r="E62" s="75" t="s">
        <v>227</v>
      </c>
      <c r="F62" s="82" t="s">
        <v>251</v>
      </c>
      <c r="G62" s="80">
        <f>IF(F62="Y", 'read first'!$E$23, 0)</f>
        <v>2.5</v>
      </c>
      <c r="H62" s="83" t="s">
        <v>136</v>
      </c>
      <c r="I62" s="83"/>
    </row>
    <row r="63" spans="2:9" x14ac:dyDescent="0.25">
      <c r="G63" s="80">
        <f>SUM(G55:G62)</f>
        <v>8.31</v>
      </c>
    </row>
    <row r="64" spans="2:9" x14ac:dyDescent="0.25">
      <c r="G64" s="41">
        <f>G63/'read first'!$E$24</f>
        <v>0.41550000000000004</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79" t="s">
        <v>121</v>
      </c>
      <c r="C68" s="19" t="s">
        <v>170</v>
      </c>
      <c r="D68" s="140" t="s">
        <v>171</v>
      </c>
      <c r="E68" s="140" t="s">
        <v>226</v>
      </c>
      <c r="F68" s="82" t="s">
        <v>250</v>
      </c>
      <c r="G68" s="80">
        <f>IF(F68="Y", 'read first'!$G$23, 0)</f>
        <v>0</v>
      </c>
      <c r="H68" s="79" t="s">
        <v>172</v>
      </c>
      <c r="I68" s="79"/>
    </row>
    <row r="69" spans="1:13" s="4" customFormat="1" ht="67.5" customHeight="1" x14ac:dyDescent="0.25">
      <c r="A69" s="3"/>
      <c r="B69" s="79" t="s">
        <v>122</v>
      </c>
      <c r="C69" s="19" t="s">
        <v>123</v>
      </c>
      <c r="D69" s="140" t="s">
        <v>124</v>
      </c>
      <c r="E69" s="140" t="s">
        <v>240</v>
      </c>
      <c r="F69" s="82" t="s">
        <v>251</v>
      </c>
      <c r="G69" s="80">
        <f>IF(F69="Y", 'read first'!$G$23, 0)</f>
        <v>2</v>
      </c>
      <c r="H69" s="79" t="s">
        <v>143</v>
      </c>
      <c r="I69" s="79"/>
      <c r="J69" s="59"/>
      <c r="K69" s="59"/>
      <c r="L69" s="59"/>
      <c r="M69" s="59"/>
    </row>
    <row r="70" spans="1:13" s="4" customFormat="1" ht="74.25" customHeight="1" x14ac:dyDescent="0.25">
      <c r="A70" s="3"/>
      <c r="B70" s="79" t="s">
        <v>125</v>
      </c>
      <c r="C70" s="19" t="s">
        <v>144</v>
      </c>
      <c r="D70" s="140" t="s">
        <v>126</v>
      </c>
      <c r="E70" s="140" t="s">
        <v>241</v>
      </c>
      <c r="F70" s="82" t="s">
        <v>251</v>
      </c>
      <c r="G70" s="80">
        <f>IF(F70="Y", 'read first'!$G$23, 0)</f>
        <v>2</v>
      </c>
      <c r="H70" s="79" t="s">
        <v>142</v>
      </c>
      <c r="I70" s="79"/>
      <c r="J70" s="59"/>
      <c r="K70" s="59"/>
      <c r="L70" s="59"/>
      <c r="M70" s="59"/>
    </row>
    <row r="71" spans="1:13" s="4" customFormat="1" ht="64.5" customHeight="1" x14ac:dyDescent="0.25">
      <c r="A71" s="3"/>
      <c r="B71" s="79" t="s">
        <v>127</v>
      </c>
      <c r="C71" s="19" t="s">
        <v>128</v>
      </c>
      <c r="D71" s="140" t="s">
        <v>129</v>
      </c>
      <c r="E71" s="140" t="s">
        <v>242</v>
      </c>
      <c r="F71" s="82" t="s">
        <v>250</v>
      </c>
      <c r="G71" s="80">
        <f>IF(F71="Y", 'read first'!$G$23, 0)</f>
        <v>0</v>
      </c>
      <c r="H71" s="79" t="s">
        <v>169</v>
      </c>
      <c r="I71" s="79"/>
      <c r="J71" s="59"/>
      <c r="K71" s="59"/>
      <c r="L71" s="59"/>
      <c r="M71" s="59"/>
    </row>
    <row r="72" spans="1:13" s="4" customFormat="1" x14ac:dyDescent="0.25">
      <c r="A72" s="3"/>
      <c r="B72" s="543" t="s">
        <v>186</v>
      </c>
      <c r="C72" s="19" t="s">
        <v>108</v>
      </c>
      <c r="D72" s="582" t="s">
        <v>139</v>
      </c>
      <c r="E72" s="582" t="s">
        <v>243</v>
      </c>
      <c r="F72" s="584" t="s">
        <v>250</v>
      </c>
      <c r="G72" s="565">
        <f>IF(F72="Y", 'read first'!$G$23, 0)</f>
        <v>0</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80">
        <f>SUM(G68:G73)/2</f>
        <v>2</v>
      </c>
      <c r="H74" s="5"/>
      <c r="J74" s="59"/>
      <c r="K74" s="59"/>
      <c r="L74" s="59"/>
      <c r="M74" s="59"/>
    </row>
    <row r="75" spans="1:13" s="4" customFormat="1" x14ac:dyDescent="0.25">
      <c r="A75" s="3"/>
      <c r="B75" s="37"/>
      <c r="C75" s="3"/>
      <c r="D75" s="3"/>
      <c r="E75" s="3"/>
      <c r="F75" s="3"/>
      <c r="G75" s="22">
        <f>G74/'read first'!$G$24</f>
        <v>0.2</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137</v>
      </c>
    </row>
    <row r="79" spans="1:13" ht="30" x14ac:dyDescent="0.25">
      <c r="A79" s="79" t="s">
        <v>187</v>
      </c>
      <c r="B79" s="79" t="s">
        <v>114</v>
      </c>
      <c r="C79" s="36" t="s">
        <v>145</v>
      </c>
      <c r="D79" s="140" t="s">
        <v>164</v>
      </c>
      <c r="E79" s="140" t="s">
        <v>244</v>
      </c>
      <c r="F79" s="274" t="s">
        <v>251</v>
      </c>
      <c r="G79" s="44">
        <f>IF(F79="Y", 'read first'!$F$23, 0)</f>
        <v>2</v>
      </c>
      <c r="H79" s="45" t="s">
        <v>146</v>
      </c>
      <c r="I79" s="423"/>
    </row>
    <row r="80" spans="1:13" ht="45" x14ac:dyDescent="0.25">
      <c r="A80" s="77" t="s">
        <v>188</v>
      </c>
      <c r="B80" s="77" t="s">
        <v>115</v>
      </c>
      <c r="C80" s="36" t="s">
        <v>145</v>
      </c>
      <c r="D80" s="78" t="s">
        <v>116</v>
      </c>
      <c r="E80" s="78" t="s">
        <v>245</v>
      </c>
      <c r="F80" s="274" t="s">
        <v>250</v>
      </c>
      <c r="G80" s="44">
        <f>IF(F80="Y", 'read first'!$F$23, 0)</f>
        <v>0</v>
      </c>
      <c r="H80" s="47" t="s">
        <v>147</v>
      </c>
      <c r="I80" s="423"/>
    </row>
    <row r="81" spans="1:9" x14ac:dyDescent="0.25">
      <c r="A81" s="555" t="s">
        <v>189</v>
      </c>
      <c r="B81" s="587" t="s">
        <v>117</v>
      </c>
      <c r="C81" s="48" t="s">
        <v>118</v>
      </c>
      <c r="D81" s="140" t="s">
        <v>51</v>
      </c>
      <c r="E81" s="140" t="s">
        <v>246</v>
      </c>
      <c r="F81" s="274" t="str">
        <f>F29</f>
        <v>Y</v>
      </c>
      <c r="G81" s="44">
        <f>IF(F81="Y", 1, 0)</f>
        <v>1</v>
      </c>
      <c r="H81" s="551" t="s">
        <v>52</v>
      </c>
      <c r="I81" s="633"/>
    </row>
    <row r="82" spans="1:9" x14ac:dyDescent="0.25">
      <c r="A82" s="586"/>
      <c r="B82" s="588"/>
      <c r="C82" s="48" t="s">
        <v>119</v>
      </c>
      <c r="D82" s="582" t="s">
        <v>53</v>
      </c>
      <c r="E82" s="590" t="s">
        <v>247</v>
      </c>
      <c r="F82" s="590" t="str">
        <f>F30</f>
        <v>Y</v>
      </c>
      <c r="G82" s="593">
        <f t="shared" ref="G82:G83" si="0">IF(F82="Y", 1, 0)</f>
        <v>1</v>
      </c>
      <c r="H82" s="586"/>
      <c r="I82" s="634"/>
    </row>
    <row r="83" spans="1:9" x14ac:dyDescent="0.25">
      <c r="A83" s="586"/>
      <c r="B83" s="589"/>
      <c r="C83" s="48" t="s">
        <v>130</v>
      </c>
      <c r="D83" s="552"/>
      <c r="E83" s="591"/>
      <c r="F83" s="592"/>
      <c r="G83" s="594">
        <f t="shared" si="0"/>
        <v>0</v>
      </c>
      <c r="H83" s="552"/>
      <c r="I83" s="635"/>
    </row>
    <row r="84" spans="1:9" ht="58.5" customHeight="1" x14ac:dyDescent="0.25">
      <c r="A84" s="552"/>
      <c r="B84" s="79" t="s">
        <v>138</v>
      </c>
      <c r="C84" s="19" t="s">
        <v>148</v>
      </c>
      <c r="D84" s="140" t="s">
        <v>149</v>
      </c>
      <c r="E84" s="140" t="s">
        <v>248</v>
      </c>
      <c r="F84" s="274" t="s">
        <v>250</v>
      </c>
      <c r="G84" s="44">
        <f>IF(F84="Y", 'read first'!$F$23, 0)</f>
        <v>0</v>
      </c>
      <c r="H84" s="83" t="s">
        <v>150</v>
      </c>
      <c r="I84" s="423"/>
    </row>
    <row r="85" spans="1:9" ht="60" x14ac:dyDescent="0.25">
      <c r="A85" s="77" t="s">
        <v>190</v>
      </c>
      <c r="B85" s="49" t="s">
        <v>151</v>
      </c>
      <c r="C85" s="76" t="s">
        <v>152</v>
      </c>
      <c r="D85" s="20" t="s">
        <v>162</v>
      </c>
      <c r="E85" s="20" t="s">
        <v>227</v>
      </c>
      <c r="F85" s="274" t="s">
        <v>251</v>
      </c>
      <c r="G85" s="44">
        <f>IF(F85="Y", 'read first'!$F$23, 0)</f>
        <v>2</v>
      </c>
      <c r="H85" s="20" t="s">
        <v>153</v>
      </c>
      <c r="I85" s="423"/>
    </row>
    <row r="86" spans="1:9" ht="45" x14ac:dyDescent="0.25">
      <c r="A86" s="79" t="s">
        <v>191</v>
      </c>
      <c r="B86" s="79" t="s">
        <v>154</v>
      </c>
      <c r="C86" s="79" t="s">
        <v>155</v>
      </c>
      <c r="D86" s="20" t="s">
        <v>163</v>
      </c>
      <c r="E86" s="20" t="s">
        <v>227</v>
      </c>
      <c r="F86" s="274" t="s">
        <v>251</v>
      </c>
      <c r="G86" s="44">
        <f>IF(F86="Y", 'read first'!$F$23, 0)</f>
        <v>2</v>
      </c>
      <c r="H86" s="20" t="s">
        <v>156</v>
      </c>
      <c r="I86" s="423"/>
    </row>
    <row r="87" spans="1:9" ht="47.25" customHeight="1" x14ac:dyDescent="0.25">
      <c r="A87" s="587" t="s">
        <v>192</v>
      </c>
      <c r="B87" s="554" t="s">
        <v>22</v>
      </c>
      <c r="C87" s="19" t="s">
        <v>23</v>
      </c>
      <c r="D87" s="140" t="s">
        <v>24</v>
      </c>
      <c r="E87" s="140" t="s">
        <v>226</v>
      </c>
      <c r="F87" s="274" t="str">
        <f>F11</f>
        <v>N</v>
      </c>
      <c r="G87" s="272">
        <f>IF(F87="Y", 'read first'!$F$23, 0)</f>
        <v>0</v>
      </c>
      <c r="H87" s="76" t="s">
        <v>25</v>
      </c>
      <c r="I87" s="423"/>
    </row>
    <row r="88" spans="1:9" ht="67.5" customHeight="1" x14ac:dyDescent="0.25">
      <c r="A88" s="595"/>
      <c r="B88" s="554"/>
      <c r="C88" s="76" t="s">
        <v>26</v>
      </c>
      <c r="D88" s="20" t="s">
        <v>27</v>
      </c>
      <c r="E88" s="20" t="s">
        <v>227</v>
      </c>
      <c r="F88" s="274" t="s">
        <v>250</v>
      </c>
      <c r="G88" s="44">
        <f>IF(F88="Y", 'read first'!$F$23, 0)</f>
        <v>0</v>
      </c>
      <c r="H88" s="20" t="s">
        <v>157</v>
      </c>
      <c r="I88" s="424" t="s">
        <v>780</v>
      </c>
    </row>
    <row r="89" spans="1:9" ht="38.25" customHeight="1" x14ac:dyDescent="0.25">
      <c r="A89" s="555" t="s">
        <v>193</v>
      </c>
      <c r="B89" s="555" t="s">
        <v>65</v>
      </c>
      <c r="C89" s="19" t="s">
        <v>66</v>
      </c>
      <c r="D89" s="140" t="s">
        <v>67</v>
      </c>
      <c r="E89" s="140" t="s">
        <v>235</v>
      </c>
      <c r="F89" s="274" t="str">
        <f>F42</f>
        <v>N</v>
      </c>
      <c r="G89" s="44">
        <f>IF(F89="Y", 'read first'!$F$23, 0)</f>
        <v>0</v>
      </c>
      <c r="H89" s="76" t="s">
        <v>68</v>
      </c>
      <c r="I89" s="423"/>
    </row>
    <row r="90" spans="1:9" ht="30" customHeight="1" x14ac:dyDescent="0.25">
      <c r="A90" s="586"/>
      <c r="B90" s="549"/>
      <c r="C90" s="19" t="s">
        <v>69</v>
      </c>
      <c r="D90" s="78" t="s">
        <v>70</v>
      </c>
      <c r="E90" s="74" t="s">
        <v>227</v>
      </c>
      <c r="F90" s="274" t="str">
        <f>F43</f>
        <v>N</v>
      </c>
      <c r="G90" s="44">
        <f>IF(F90="Y", 'read first'!$F$23, 0)</f>
        <v>0</v>
      </c>
      <c r="H90" s="76" t="s">
        <v>71</v>
      </c>
      <c r="I90" s="423"/>
    </row>
    <row r="91" spans="1:9" ht="36.75" customHeight="1" x14ac:dyDescent="0.25">
      <c r="A91" s="586"/>
      <c r="B91" s="550"/>
      <c r="C91" s="19" t="s">
        <v>72</v>
      </c>
      <c r="D91" s="140" t="s">
        <v>73</v>
      </c>
      <c r="E91" s="140" t="s">
        <v>227</v>
      </c>
      <c r="F91" s="274" t="str">
        <f>F60</f>
        <v>N</v>
      </c>
      <c r="G91" s="44">
        <f>IF(F91="Y", 'read first'!$F$23, 0)</f>
        <v>0</v>
      </c>
      <c r="H91" s="76" t="s">
        <v>74</v>
      </c>
      <c r="I91" s="423"/>
    </row>
    <row r="92" spans="1:9" ht="28.5" customHeight="1" x14ac:dyDescent="0.25">
      <c r="A92" s="596" t="s">
        <v>194</v>
      </c>
      <c r="B92" s="551" t="s">
        <v>6</v>
      </c>
      <c r="C92" s="553" t="s">
        <v>7</v>
      </c>
      <c r="D92" s="140" t="s">
        <v>173</v>
      </c>
      <c r="E92" s="140" t="s">
        <v>220</v>
      </c>
      <c r="F92" s="274" t="str">
        <f>F5</f>
        <v>Y</v>
      </c>
      <c r="G92" s="44">
        <f>IF(F92="Y", 'read first'!$F$23, 0)</f>
        <v>2</v>
      </c>
      <c r="H92" s="76" t="s">
        <v>8</v>
      </c>
      <c r="I92" s="423"/>
    </row>
    <row r="93" spans="1:9" ht="30" x14ac:dyDescent="0.25">
      <c r="A93" s="597"/>
      <c r="B93" s="552"/>
      <c r="C93" s="548"/>
      <c r="D93" s="140" t="s">
        <v>179</v>
      </c>
      <c r="E93" s="140" t="s">
        <v>221</v>
      </c>
      <c r="F93" s="274" t="str">
        <f>F6</f>
        <v>N</v>
      </c>
      <c r="G93" s="44">
        <f>IF(F93="Y", 'read first'!$F$23, 0)</f>
        <v>0</v>
      </c>
      <c r="H93" s="76" t="s">
        <v>9</v>
      </c>
      <c r="I93" s="423"/>
    </row>
    <row r="94" spans="1:9" ht="30" x14ac:dyDescent="0.25">
      <c r="A94" s="597"/>
      <c r="B94" s="76" t="s">
        <v>10</v>
      </c>
      <c r="C94" s="19" t="s">
        <v>11</v>
      </c>
      <c r="D94" s="140" t="s">
        <v>12</v>
      </c>
      <c r="E94" s="140" t="s">
        <v>222</v>
      </c>
      <c r="F94" s="274" t="str">
        <f>F7</f>
        <v>Y</v>
      </c>
      <c r="G94" s="44">
        <f>IF(F94="Y", 'read first'!$F$23, 0)</f>
        <v>2</v>
      </c>
      <c r="H94" s="76" t="s">
        <v>13</v>
      </c>
      <c r="I94" s="423"/>
    </row>
    <row r="95" spans="1:9" ht="45" x14ac:dyDescent="0.25">
      <c r="A95" s="597"/>
      <c r="B95" s="76" t="s">
        <v>19</v>
      </c>
      <c r="C95" s="19" t="s">
        <v>20</v>
      </c>
      <c r="D95" s="140" t="s">
        <v>181</v>
      </c>
      <c r="E95" s="140" t="s">
        <v>225</v>
      </c>
      <c r="F95" s="274" t="str">
        <f>F10</f>
        <v>Y</v>
      </c>
      <c r="G95" s="44">
        <f>IF(F95="Y", 'read first'!$F$23, 0)</f>
        <v>2</v>
      </c>
      <c r="H95" s="76" t="s">
        <v>21</v>
      </c>
      <c r="I95" s="423"/>
    </row>
    <row r="96" spans="1:9" ht="30" x14ac:dyDescent="0.25">
      <c r="A96" s="597"/>
      <c r="B96" s="554" t="s">
        <v>22</v>
      </c>
      <c r="C96" s="19" t="s">
        <v>23</v>
      </c>
      <c r="D96" s="140" t="s">
        <v>24</v>
      </c>
      <c r="E96" s="140" t="s">
        <v>226</v>
      </c>
      <c r="F96" s="274" t="str">
        <f>F11</f>
        <v>N</v>
      </c>
      <c r="G96" s="44">
        <f>IF(F96="Y", 'read first'!$F$23, 0)</f>
        <v>0</v>
      </c>
      <c r="H96" s="76" t="s">
        <v>25</v>
      </c>
      <c r="I96" s="423"/>
    </row>
    <row r="97" spans="1:9" ht="34.5" customHeight="1" x14ac:dyDescent="0.25">
      <c r="A97" s="598"/>
      <c r="B97" s="554"/>
      <c r="C97" s="76" t="s">
        <v>26</v>
      </c>
      <c r="D97" s="20" t="s">
        <v>27</v>
      </c>
      <c r="E97" s="20" t="s">
        <v>227</v>
      </c>
      <c r="F97" s="274" t="s">
        <v>250</v>
      </c>
      <c r="G97" s="44">
        <f>IF(F97="Y", 'read first'!$F$23, 0)</f>
        <v>0</v>
      </c>
      <c r="H97" s="20" t="s">
        <v>174</v>
      </c>
      <c r="I97" s="424" t="s">
        <v>780</v>
      </c>
    </row>
    <row r="98" spans="1:9" ht="33.75" customHeight="1" x14ac:dyDescent="0.25">
      <c r="A98" s="76" t="s">
        <v>195</v>
      </c>
      <c r="B98" s="76" t="s">
        <v>158</v>
      </c>
      <c r="C98" s="76" t="s">
        <v>159</v>
      </c>
      <c r="D98" s="140" t="s">
        <v>160</v>
      </c>
      <c r="E98" s="75" t="s">
        <v>227</v>
      </c>
      <c r="F98" s="274" t="s">
        <v>251</v>
      </c>
      <c r="G98" s="44">
        <f>IF(F98="Y", 'read first'!$F$23, 0)</f>
        <v>2</v>
      </c>
      <c r="H98" s="83" t="s">
        <v>161</v>
      </c>
      <c r="I98" s="423"/>
    </row>
    <row r="99" spans="1:9" x14ac:dyDescent="0.25">
      <c r="G99" s="44">
        <f>SUM(G79:G98)</f>
        <v>16</v>
      </c>
    </row>
    <row r="100" spans="1:9" x14ac:dyDescent="0.25">
      <c r="G100" s="22">
        <f>G99/G78</f>
        <v>0.47058823529411764</v>
      </c>
    </row>
  </sheetData>
  <mergeCells count="59">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I81:I8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96743550-5D7F-4121-8821-3113B4ED5FA7}">
      <formula1>"-,H, M, L, NEG"</formula1>
    </dataValidation>
    <dataValidation type="list" allowBlank="1" showInputMessage="1" showErrorMessage="1" sqref="F5:F13 F25:F26 F42:F49 F59:F62 F68:F73 F29:F30 F32:F36 F19:F22 F55:F56 F79:F81 F84:F95 F97:F98" xr:uid="{F8721364-5228-4363-83C6-219544AA12FA}">
      <formula1>"-,Y,N"</formula1>
    </dataValidation>
    <dataValidation type="list" allowBlank="1" showInputMessage="1" showErrorMessage="1" sqref="H23" xr:uid="{365EEF9A-67B9-42DC-A41E-EF777DDDC502}">
      <formula1>"[Choose from list], Regional Boulevard, Community Boulevard, Regional Street, Community Street, Industrial Street, Regional Trail, Greenway"</formula1>
    </dataValidation>
  </dataValidations>
  <hyperlinks>
    <hyperlink ref="C5:C6" r:id="rId1" display="Equity Focus Area map layer" xr:uid="{46942602-6E5A-4C5C-8F9F-154826AF32FA}"/>
    <hyperlink ref="C7" r:id="rId2" display="Economic Value Atlas walkability and Community Service accessibility score" xr:uid="{CBD807EA-1B19-4E84-AA23-09FA6BBEE527}"/>
    <hyperlink ref="C8" r:id="rId3" display="Regional Barometer: Life expectancy at birth layer" xr:uid="{7813E052-C227-4F86-9757-C7D477EF17EF}"/>
    <hyperlink ref="C10" r:id="rId4" display="Economic Value Atlas: Job access layers (for both low and middle/high wage jobs)" xr:uid="{F0631779-D4B9-4067-A114-DBE6050DBFFB}"/>
    <hyperlink ref="C11" r:id="rId5" display="·         Regional Investment Measure project list" xr:uid="{3E3FE1A5-7C8E-4C3B-A941-724FB0611EC5}"/>
    <hyperlink ref="C19" r:id="rId6" display="HCC network map" xr:uid="{A2D498A5-04E3-4ED7-8265-4CB73BF8108B}"/>
    <hyperlink ref="C23" r:id="rId7" display="Regional Trails and Greenways network" xr:uid="{5FAFB2DD-0F1A-4519-92E7-F9ECA3026EEA}"/>
    <hyperlink ref="C29" r:id="rId8" display="·         Regional Bike Network Map" xr:uid="{43F48DE2-EA1E-4085-8DF9-09F2C06F3CC8}"/>
    <hyperlink ref="C26" r:id="rId9" display="·         Livable Streets design guide" xr:uid="{23777C73-0B32-475E-815C-F54194ACC6DE}"/>
    <hyperlink ref="C32" r:id="rId10" display="·         Economic Value Atlas Mobility map layer" xr:uid="{D4071920-998C-463C-8381-43B3DE20AED8}"/>
    <hyperlink ref="C36" r:id="rId11" display="Safe Routes to School Regional Framework school map" xr:uid="{822CFD5F-FC7F-431B-8800-183410C54AFD}"/>
    <hyperlink ref="C45" r:id="rId12" xr:uid="{A24B942A-51EB-44E7-962A-CADCFD786D3F}"/>
    <hyperlink ref="C47" r:id="rId13" xr:uid="{0FC60774-84B1-499C-81CC-DD7552BCF164}"/>
    <hyperlink ref="C48" r:id="rId14" xr:uid="{7661EAC7-CC7D-4E28-A877-1076EA78664E}"/>
    <hyperlink ref="C49" r:id="rId15" xr:uid="{8E4F27C5-2565-4FD3-94BE-A782FE996F5B}"/>
    <hyperlink ref="C55" r:id="rId16" xr:uid="{95DD178D-438E-40E5-8728-76395B90BB36}"/>
    <hyperlink ref="C58" r:id="rId17" xr:uid="{05E44289-7F1C-491A-A989-E7A47FF668DA}"/>
    <hyperlink ref="C56" r:id="rId18" display="Congestion Management Process network" xr:uid="{55AE0531-65C3-401A-AF96-DC12BD6F4057}"/>
    <hyperlink ref="C60" r:id="rId19" display="Congestion Management Process network map" xr:uid="{44357201-3132-47FA-A776-185DC47CD068}"/>
    <hyperlink ref="C62" r:id="rId20" xr:uid="{B1B28894-FD6C-46C5-BDB3-4D07322950DD}"/>
    <hyperlink ref="C61" r:id="rId21" xr:uid="{3B45322C-1B7A-4581-8F84-568F21285941}"/>
    <hyperlink ref="C44" r:id="rId22" xr:uid="{B4D20895-3010-499D-986F-3C0CA061AD63}"/>
    <hyperlink ref="C42" r:id="rId23" location="/" display="TriMet Prioritzed Access to Transit map" xr:uid="{0A837712-0135-40C7-BEB8-0B4A938777AB}"/>
    <hyperlink ref="C43" r:id="rId24" xr:uid="{0F57609A-0354-4856-A73E-60C4F48E8F02}"/>
    <hyperlink ref="C9" r:id="rId25" display="Regional Barometer: Diesel particulate matter concentration layer" xr:uid="{BF38423C-DAA4-4C26-AFCD-98BF39370BCF}"/>
    <hyperlink ref="C21" r:id="rId26" display="https://tooledesign.maps.arcgis.com/apps/MapSeries/index.html?appid=69225c1c028c440bbcef6ca40365f854" xr:uid="{159A54F8-E8A2-40AD-8BF9-C55DEA9A7346}"/>
    <hyperlink ref="C13" r:id="rId27" xr:uid="{AC06C87E-0EEA-44D1-8DB1-25C39EC73BB6}"/>
    <hyperlink ref="C30" r:id="rId28" xr:uid="{3D1632BE-2E63-4931-A669-07549AD6B17C}"/>
    <hyperlink ref="C31" r:id="rId29" xr:uid="{83C81FE2-5908-4B4C-887E-26B6159B4047}"/>
    <hyperlink ref="C57" r:id="rId30" display="·         Livable Streets design guide" xr:uid="{C2D1F696-F3BC-4E42-AB27-2C1F69679333}"/>
    <hyperlink ref="C59" r:id="rId31" xr:uid="{C5BCBB29-9724-435A-9BD4-B1A28E952EBB}"/>
    <hyperlink ref="C72" r:id="rId32" xr:uid="{22C6FEFB-18E8-4AF3-AB9B-82F491F43507}"/>
    <hyperlink ref="C73" r:id="rId33" display="FHWA: Intermodal connector list" xr:uid="{9397AADE-0B42-48F6-B4B6-FDAAED89D04E}"/>
    <hyperlink ref="C71" r:id="rId34" xr:uid="{8E8ADB6E-A3C3-427B-9FFE-D6BADBB886ED}"/>
    <hyperlink ref="C70" r:id="rId35" xr:uid="{FA861461-8F97-4AC1-8ECA-F498248B36AB}"/>
    <hyperlink ref="C69" r:id="rId36" xr:uid="{838E18EE-E156-4943-8C94-828114115BFC}"/>
    <hyperlink ref="C81" r:id="rId37" display="·         Regional Bike Network Map" xr:uid="{59CD323F-6FA2-4270-97D8-B95D35FE2EB0}"/>
    <hyperlink ref="C82" r:id="rId38" xr:uid="{8C0F930A-CB07-4556-A6A0-8928BA3A658C}"/>
    <hyperlink ref="C83" r:id="rId39" xr:uid="{B345F51B-743A-4487-BA41-9C81E8A7F313}"/>
    <hyperlink ref="C92:C93" r:id="rId40" display="Equity Focus Area map layer" xr:uid="{CDEF227B-AFEB-49C3-B20A-DFDFC84558CC}"/>
    <hyperlink ref="C94" r:id="rId41" display="Economic Value Atlas walkability and Community Service accessibility score" xr:uid="{C8DFF7C6-0F0F-44A5-A7A4-CA3A73584CBF}"/>
    <hyperlink ref="C95" r:id="rId42" display="Economic Value Atlas: Job access layers (for both low and middle/high wage jobs)" xr:uid="{9EC6875B-5509-46D5-9E38-95AFE8F80B26}"/>
    <hyperlink ref="C96" r:id="rId43" display="·         Regional Investment Measure project list" xr:uid="{EF5C594A-8B40-438A-81A1-FC2C8C6901F2}"/>
    <hyperlink ref="C91" r:id="rId44" xr:uid="{CF1C6679-AFAE-4FE5-B32B-7DFB2C02FB1D}"/>
    <hyperlink ref="C89" r:id="rId45" location="/" display="TriMet Prioritzed Access to Transit map" xr:uid="{ABC7DF30-05C9-42E0-A3AB-1A70CC2CF15C}"/>
    <hyperlink ref="C90" r:id="rId46" xr:uid="{DF2226A0-3D1C-418A-8E38-0A4B23D701D6}"/>
    <hyperlink ref="C87" r:id="rId47" display="·         Regional Investment Measure project list" xr:uid="{9B4BD185-71A0-42E8-8D16-8253BC79B630}"/>
    <hyperlink ref="C84" r:id="rId48" display="Bond trail acquisition prioritization tool " xr:uid="{094AE679-1477-410D-81D2-F9B35E368348}"/>
    <hyperlink ref="C68" r:id="rId49" display="On Regional Investment Measure project list " xr:uid="{6346A055-A7B1-46EC-A7AF-0AC8E0FF0199}"/>
    <hyperlink ref="C20" r:id="rId50" xr:uid="{3539E3DA-DAFB-40C6-8A14-7299C19F4319}"/>
  </hyperlinks>
  <pageMargins left="0.7" right="0.7" top="0.75" bottom="0.75" header="0.3" footer="0.3"/>
  <pageSetup orientation="portrait" r:id="rId51"/>
  <legacyDrawing r:id="rId5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CE8E-0F47-4CCB-A366-A1AD430466BA}">
  <dimension ref="A1:O153"/>
  <sheetViews>
    <sheetView workbookViewId="0">
      <pane ySplit="1" topLeftCell="A127" activePane="bottomLeft" state="frozen"/>
      <selection activeCell="F97" sqref="F97"/>
      <selection pane="bottomLeft" activeCell="F97" sqref="F97"/>
    </sheetView>
  </sheetViews>
  <sheetFormatPr defaultColWidth="9" defaultRowHeight="12.75" x14ac:dyDescent="0.2"/>
  <cols>
    <col min="1" max="1" width="45.5" style="60" customWidth="1"/>
    <col min="2" max="11" width="4.625" style="89" customWidth="1"/>
    <col min="12" max="13" width="4.625" style="88" customWidth="1"/>
    <col min="14" max="16384" width="9" style="60"/>
  </cols>
  <sheetData>
    <row r="1" spans="1:13" s="86" customFormat="1" ht="25.5" customHeight="1" thickBot="1" x14ac:dyDescent="0.3">
      <c r="A1" s="85" t="s">
        <v>412</v>
      </c>
      <c r="B1" s="601" t="s">
        <v>253</v>
      </c>
      <c r="C1" s="601"/>
      <c r="D1" s="602" t="s">
        <v>254</v>
      </c>
      <c r="E1" s="602"/>
      <c r="F1" s="603" t="s">
        <v>255</v>
      </c>
      <c r="G1" s="603"/>
      <c r="H1" s="632" t="s">
        <v>256</v>
      </c>
      <c r="I1" s="632"/>
      <c r="J1" s="605" t="s">
        <v>257</v>
      </c>
      <c r="K1" s="606"/>
      <c r="L1" s="626" t="s">
        <v>258</v>
      </c>
      <c r="M1" s="627"/>
    </row>
    <row r="2" spans="1:13" ht="13.5" thickBot="1" x14ac:dyDescent="0.25">
      <c r="A2" s="87" t="s">
        <v>259</v>
      </c>
      <c r="L2" s="89"/>
      <c r="M2" s="89"/>
    </row>
    <row r="3" spans="1:13" x14ac:dyDescent="0.2">
      <c r="A3" s="90" t="s">
        <v>260</v>
      </c>
      <c r="B3" s="141"/>
      <c r="C3" s="142"/>
      <c r="D3" s="143"/>
      <c r="E3" s="142"/>
      <c r="F3" s="178"/>
      <c r="G3" s="142"/>
      <c r="H3" s="191"/>
      <c r="I3" s="142"/>
      <c r="J3" s="164"/>
      <c r="K3" s="165"/>
      <c r="L3" s="89"/>
      <c r="M3" s="89"/>
    </row>
    <row r="4" spans="1:13" x14ac:dyDescent="0.2">
      <c r="A4" s="95" t="s">
        <v>261</v>
      </c>
      <c r="B4" s="144" t="s">
        <v>205</v>
      </c>
      <c r="C4" s="145">
        <f>IF(B4="Y", 2, 0)</f>
        <v>0</v>
      </c>
      <c r="D4" s="146" t="s">
        <v>205</v>
      </c>
      <c r="E4" s="145">
        <f t="shared" ref="E4:E5" si="0">IF(D4="Y", 2, 0)</f>
        <v>0</v>
      </c>
      <c r="F4" s="179" t="s">
        <v>205</v>
      </c>
      <c r="G4" s="145">
        <f t="shared" ref="G4:G7" si="1">IF(F4="Y", 1, 0)</f>
        <v>0</v>
      </c>
      <c r="H4" s="192" t="s">
        <v>205</v>
      </c>
      <c r="I4" s="145">
        <f t="shared" ref="I4:I5" si="2">IF(H4="Y", 1, 0)</f>
        <v>0</v>
      </c>
      <c r="J4" s="166" t="s">
        <v>205</v>
      </c>
      <c r="K4" s="167">
        <f>IF(J4="Y", -1, 0)</f>
        <v>0</v>
      </c>
      <c r="L4" s="89"/>
      <c r="M4" s="89"/>
    </row>
    <row r="5" spans="1:13" x14ac:dyDescent="0.2">
      <c r="A5" s="95" t="s">
        <v>262</v>
      </c>
      <c r="B5" s="144" t="s">
        <v>205</v>
      </c>
      <c r="C5" s="145">
        <f>IF(B5="Y", 1, 0)</f>
        <v>0</v>
      </c>
      <c r="D5" s="146" t="s">
        <v>205</v>
      </c>
      <c r="E5" s="145">
        <f t="shared" si="0"/>
        <v>0</v>
      </c>
      <c r="F5" s="179" t="s">
        <v>205</v>
      </c>
      <c r="G5" s="145">
        <f t="shared" si="1"/>
        <v>0</v>
      </c>
      <c r="H5" s="192" t="s">
        <v>205</v>
      </c>
      <c r="I5" s="145">
        <f t="shared" si="2"/>
        <v>0</v>
      </c>
      <c r="J5" s="166" t="s">
        <v>205</v>
      </c>
      <c r="K5" s="167">
        <f>IF(J5="Y", -1, 0)</f>
        <v>0</v>
      </c>
      <c r="L5" s="89"/>
      <c r="M5" s="89"/>
    </row>
    <row r="6" spans="1:13" x14ac:dyDescent="0.2">
      <c r="A6" s="100" t="s">
        <v>403</v>
      </c>
      <c r="B6" s="144"/>
      <c r="C6" s="145"/>
      <c r="D6" s="146"/>
      <c r="E6" s="145"/>
      <c r="F6" s="179"/>
      <c r="G6" s="145"/>
      <c r="H6" s="192"/>
      <c r="I6" s="145"/>
      <c r="J6" s="166"/>
      <c r="K6" s="167"/>
      <c r="L6" s="89"/>
      <c r="M6" s="89"/>
    </row>
    <row r="7" spans="1:13" x14ac:dyDescent="0.2">
      <c r="A7" s="101" t="s">
        <v>263</v>
      </c>
      <c r="B7" s="144" t="s">
        <v>205</v>
      </c>
      <c r="C7" s="145">
        <f>IF(B7="Y", -1, 0)</f>
        <v>0</v>
      </c>
      <c r="D7" s="146" t="s">
        <v>205</v>
      </c>
      <c r="E7" s="145">
        <f>IF(D7="Y", -1, 0)</f>
        <v>0</v>
      </c>
      <c r="F7" s="179" t="s">
        <v>205</v>
      </c>
      <c r="G7" s="145">
        <f t="shared" si="1"/>
        <v>0</v>
      </c>
      <c r="H7" s="192" t="s">
        <v>205</v>
      </c>
      <c r="I7" s="145">
        <f t="shared" ref="I7" si="3">IF(H7="Y", 2, 0)</f>
        <v>0</v>
      </c>
      <c r="J7" s="166" t="s">
        <v>205</v>
      </c>
      <c r="K7" s="167">
        <f>IF(J7="Y", 2, 0)</f>
        <v>0</v>
      </c>
      <c r="L7" s="89"/>
      <c r="M7" s="89"/>
    </row>
    <row r="8" spans="1:13" x14ac:dyDescent="0.2">
      <c r="A8" s="101" t="s">
        <v>264</v>
      </c>
      <c r="B8" s="144" t="s">
        <v>205</v>
      </c>
      <c r="C8" s="145">
        <f t="shared" ref="C8:K9" si="4">IF(B8="Y", 1, 0)</f>
        <v>0</v>
      </c>
      <c r="D8" s="146" t="s">
        <v>205</v>
      </c>
      <c r="E8" s="145">
        <f t="shared" si="4"/>
        <v>0</v>
      </c>
      <c r="F8" s="179" t="s">
        <v>205</v>
      </c>
      <c r="G8" s="145">
        <f t="shared" si="4"/>
        <v>0</v>
      </c>
      <c r="H8" s="192" t="s">
        <v>205</v>
      </c>
      <c r="I8" s="145">
        <f t="shared" si="4"/>
        <v>0</v>
      </c>
      <c r="J8" s="166" t="s">
        <v>205</v>
      </c>
      <c r="K8" s="167">
        <f t="shared" si="4"/>
        <v>0</v>
      </c>
      <c r="L8" s="89"/>
      <c r="M8" s="89"/>
    </row>
    <row r="9" spans="1:13" x14ac:dyDescent="0.2">
      <c r="A9" s="101" t="s">
        <v>265</v>
      </c>
      <c r="B9" s="144" t="s">
        <v>205</v>
      </c>
      <c r="C9" s="145">
        <f t="shared" ref="C9" si="5">IF(B9="Y", 2, 0)</f>
        <v>0</v>
      </c>
      <c r="D9" s="146" t="s">
        <v>205</v>
      </c>
      <c r="E9" s="145">
        <f t="shared" ref="E9" si="6">IF(D9="Y", 2, 0)</f>
        <v>0</v>
      </c>
      <c r="F9" s="179" t="s">
        <v>205</v>
      </c>
      <c r="G9" s="145">
        <f t="shared" si="4"/>
        <v>0</v>
      </c>
      <c r="H9" s="192" t="s">
        <v>205</v>
      </c>
      <c r="I9" s="145">
        <f t="shared" si="4"/>
        <v>0</v>
      </c>
      <c r="J9" s="166" t="s">
        <v>205</v>
      </c>
      <c r="K9" s="167">
        <f t="shared" si="4"/>
        <v>0</v>
      </c>
      <c r="L9" s="89"/>
      <c r="M9" s="89"/>
    </row>
    <row r="10" spans="1:13" x14ac:dyDescent="0.2">
      <c r="A10" s="102" t="s">
        <v>266</v>
      </c>
      <c r="B10" s="144" t="s">
        <v>205</v>
      </c>
      <c r="C10" s="145">
        <f>IF(B10="Y", 1, 0)</f>
        <v>0</v>
      </c>
      <c r="D10" s="146" t="s">
        <v>205</v>
      </c>
      <c r="E10" s="145">
        <f>IF(D10="Y", 1, 0)</f>
        <v>0</v>
      </c>
      <c r="F10" s="179" t="s">
        <v>205</v>
      </c>
      <c r="G10" s="145">
        <f>IF(F10="Y", 1, 0)</f>
        <v>0</v>
      </c>
      <c r="H10" s="192" t="s">
        <v>205</v>
      </c>
      <c r="I10" s="145">
        <f>IF(H10="Y", 1, 0)</f>
        <v>0</v>
      </c>
      <c r="J10" s="166" t="s">
        <v>205</v>
      </c>
      <c r="K10" s="167">
        <f>IF(J10="Y", 1, 0)</f>
        <v>0</v>
      </c>
      <c r="L10" s="89"/>
      <c r="M10" s="89"/>
    </row>
    <row r="11" spans="1:13" x14ac:dyDescent="0.2">
      <c r="A11" s="100" t="s">
        <v>404</v>
      </c>
      <c r="B11" s="144"/>
      <c r="C11" s="145"/>
      <c r="D11" s="146"/>
      <c r="E11" s="145"/>
      <c r="F11" s="179"/>
      <c r="G11" s="145"/>
      <c r="H11" s="192"/>
      <c r="I11" s="145"/>
      <c r="J11" s="166"/>
      <c r="K11" s="167"/>
      <c r="L11" s="89"/>
      <c r="M11" s="89"/>
    </row>
    <row r="12" spans="1:13" x14ac:dyDescent="0.2">
      <c r="A12" s="101" t="s">
        <v>267</v>
      </c>
      <c r="B12" s="144" t="s">
        <v>205</v>
      </c>
      <c r="C12" s="145">
        <f>IF(B12="Y", -1, 0)</f>
        <v>0</v>
      </c>
      <c r="D12" s="146" t="s">
        <v>205</v>
      </c>
      <c r="E12" s="145">
        <f>IF(D12="Y", -1, 0)</f>
        <v>0</v>
      </c>
      <c r="F12" s="179" t="s">
        <v>205</v>
      </c>
      <c r="G12" s="145">
        <f>IF(F12="Y", -1, 0)</f>
        <v>0</v>
      </c>
      <c r="H12" s="192" t="s">
        <v>205</v>
      </c>
      <c r="I12" s="145">
        <f>IF(H12="Y", -1, 0)</f>
        <v>0</v>
      </c>
      <c r="J12" s="166" t="s">
        <v>205</v>
      </c>
      <c r="K12" s="167">
        <f>IF(J12="Y", 1, 0)</f>
        <v>0</v>
      </c>
      <c r="L12" s="89"/>
      <c r="M12" s="89"/>
    </row>
    <row r="13" spans="1:13" ht="13.5" thickBot="1" x14ac:dyDescent="0.25">
      <c r="A13" s="103" t="s">
        <v>268</v>
      </c>
      <c r="B13" s="147" t="s">
        <v>205</v>
      </c>
      <c r="C13" s="148">
        <f t="shared" ref="C13" si="7">IF(B13="Y", 2, 0)</f>
        <v>0</v>
      </c>
      <c r="D13" s="149" t="s">
        <v>205</v>
      </c>
      <c r="E13" s="148">
        <f t="shared" ref="E13" si="8">IF(D13="Y", 2, 0)</f>
        <v>0</v>
      </c>
      <c r="F13" s="180" t="s">
        <v>205</v>
      </c>
      <c r="G13" s="148">
        <f t="shared" ref="G13" si="9">IF(F13="Y", 2, 0)</f>
        <v>0</v>
      </c>
      <c r="H13" s="193" t="s">
        <v>205</v>
      </c>
      <c r="I13" s="148">
        <f t="shared" ref="I13" si="10">IF(H13="Y", 2, 0)</f>
        <v>0</v>
      </c>
      <c r="J13" s="168" t="s">
        <v>205</v>
      </c>
      <c r="K13" s="169">
        <f t="shared" ref="K13" si="11">IF(J13="Y", 2, 0)</f>
        <v>0</v>
      </c>
      <c r="L13" s="89"/>
      <c r="M13" s="89"/>
    </row>
    <row r="14" spans="1:13" ht="13.5" thickBot="1" x14ac:dyDescent="0.25">
      <c r="A14" s="87" t="s">
        <v>269</v>
      </c>
      <c r="B14" s="150"/>
      <c r="D14" s="151"/>
      <c r="F14" s="181"/>
      <c r="H14" s="194"/>
      <c r="J14" s="170"/>
      <c r="L14" s="89"/>
      <c r="M14" s="89"/>
    </row>
    <row r="15" spans="1:13" x14ac:dyDescent="0.2">
      <c r="A15" s="90" t="s">
        <v>270</v>
      </c>
      <c r="B15" s="141" t="s">
        <v>205</v>
      </c>
      <c r="C15" s="142">
        <f>IF(B15="Y", -1, 0)</f>
        <v>0</v>
      </c>
      <c r="D15" s="143" t="s">
        <v>205</v>
      </c>
      <c r="E15" s="142">
        <f>IF(D15="Y", -1, 0)</f>
        <v>0</v>
      </c>
      <c r="F15" s="178" t="s">
        <v>205</v>
      </c>
      <c r="G15" s="142">
        <f>IF(F15="Y", -1, 0)</f>
        <v>0</v>
      </c>
      <c r="H15" s="191" t="s">
        <v>205</v>
      </c>
      <c r="I15" s="142">
        <f>IF(H15="Y", -1, 0)</f>
        <v>0</v>
      </c>
      <c r="J15" s="164" t="s">
        <v>205</v>
      </c>
      <c r="K15" s="165">
        <f>IF(J15="Y", -1, 0)</f>
        <v>0</v>
      </c>
      <c r="L15" s="89"/>
      <c r="M15" s="89"/>
    </row>
    <row r="16" spans="1:13" x14ac:dyDescent="0.2">
      <c r="A16" s="100" t="s">
        <v>271</v>
      </c>
      <c r="B16" s="144" t="s">
        <v>205</v>
      </c>
      <c r="C16" s="145">
        <f>IF(B16="Y", 2, 0)</f>
        <v>0</v>
      </c>
      <c r="D16" s="146" t="s">
        <v>205</v>
      </c>
      <c r="E16" s="145">
        <f>IF(D16="Y", 2, 0)</f>
        <v>0</v>
      </c>
      <c r="F16" s="179" t="s">
        <v>205</v>
      </c>
      <c r="G16" s="145">
        <f>IF(F16="Y", 2, 0)</f>
        <v>0</v>
      </c>
      <c r="H16" s="192" t="s">
        <v>205</v>
      </c>
      <c r="I16" s="145">
        <f>IF(H16="Y", 2, 0)</f>
        <v>0</v>
      </c>
      <c r="J16" s="166" t="s">
        <v>205</v>
      </c>
      <c r="K16" s="167">
        <f>IF(J16="Y", 2, 0)</f>
        <v>0</v>
      </c>
      <c r="L16" s="89"/>
      <c r="M16" s="89"/>
    </row>
    <row r="17" spans="1:13" x14ac:dyDescent="0.2">
      <c r="A17" s="100" t="s">
        <v>272</v>
      </c>
      <c r="B17" s="144" t="s">
        <v>205</v>
      </c>
      <c r="C17" s="145">
        <f>IF(B17="Y", 2, 0)</f>
        <v>0</v>
      </c>
      <c r="D17" s="146" t="s">
        <v>205</v>
      </c>
      <c r="E17" s="145">
        <f>IF(D17="Y", 2, 0)</f>
        <v>0</v>
      </c>
      <c r="F17" s="179" t="s">
        <v>205</v>
      </c>
      <c r="G17" s="145">
        <f t="shared" ref="G17" si="12">IF(F17="Y", 1, 0)</f>
        <v>0</v>
      </c>
      <c r="H17" s="192" t="s">
        <v>205</v>
      </c>
      <c r="I17" s="145">
        <f t="shared" ref="I17" si="13">IF(H17="Y", 1, 0)</f>
        <v>0</v>
      </c>
      <c r="J17" s="166" t="s">
        <v>205</v>
      </c>
      <c r="K17" s="167">
        <f>IF(J17="Y", -1, 0)</f>
        <v>0</v>
      </c>
      <c r="L17" s="89"/>
      <c r="M17" s="89"/>
    </row>
    <row r="18" spans="1:13" x14ac:dyDescent="0.2">
      <c r="A18" s="100" t="s">
        <v>273</v>
      </c>
      <c r="B18" s="144" t="s">
        <v>205</v>
      </c>
      <c r="C18" s="145">
        <f>IF(B18="Y", -1, 0)</f>
        <v>0</v>
      </c>
      <c r="D18" s="146" t="s">
        <v>205</v>
      </c>
      <c r="E18" s="145">
        <f>IF(D18="Y", -1, 0)</f>
        <v>0</v>
      </c>
      <c r="F18" s="179" t="s">
        <v>205</v>
      </c>
      <c r="G18" s="145">
        <f>IF(F18="Y", -1, 0)</f>
        <v>0</v>
      </c>
      <c r="H18" s="192" t="s">
        <v>205</v>
      </c>
      <c r="I18" s="145">
        <f>IF(H18="Y", -1, 0)</f>
        <v>0</v>
      </c>
      <c r="J18" s="166" t="s">
        <v>205</v>
      </c>
      <c r="K18" s="167">
        <f>IF(J18="Y", 2, 0)</f>
        <v>0</v>
      </c>
      <c r="L18" s="89"/>
      <c r="M18" s="89"/>
    </row>
    <row r="19" spans="1:13" x14ac:dyDescent="0.2">
      <c r="A19" s="100" t="s">
        <v>274</v>
      </c>
      <c r="B19" s="144" t="s">
        <v>205</v>
      </c>
      <c r="C19" s="145">
        <f>IF(B19="Y", 2, 0)</f>
        <v>0</v>
      </c>
      <c r="D19" s="146" t="s">
        <v>205</v>
      </c>
      <c r="E19" s="145">
        <f>IF(D19="Y", 2, 0)</f>
        <v>0</v>
      </c>
      <c r="F19" s="179" t="s">
        <v>205</v>
      </c>
      <c r="G19" s="145">
        <f>IF(F19="Y", 2, 0)</f>
        <v>0</v>
      </c>
      <c r="H19" s="192" t="s">
        <v>205</v>
      </c>
      <c r="I19" s="145">
        <f>IF(H19="Y", 2, 0)</f>
        <v>0</v>
      </c>
      <c r="J19" s="166" t="s">
        <v>205</v>
      </c>
      <c r="K19" s="167">
        <f>IF(J19="Y", 1, 0)</f>
        <v>0</v>
      </c>
      <c r="L19" s="89"/>
      <c r="M19" s="89"/>
    </row>
    <row r="20" spans="1:13" x14ac:dyDescent="0.2">
      <c r="A20" s="100" t="s">
        <v>275</v>
      </c>
      <c r="B20" s="144" t="s">
        <v>205</v>
      </c>
      <c r="C20" s="145">
        <f>IF(B20="Y", 2, 0)</f>
        <v>0</v>
      </c>
      <c r="D20" s="146" t="s">
        <v>205</v>
      </c>
      <c r="E20" s="145">
        <f>IF(D20="Y", 2, 0)</f>
        <v>0</v>
      </c>
      <c r="F20" s="179" t="s">
        <v>205</v>
      </c>
      <c r="G20" s="145">
        <f>IF(F20="Y", 2, 0)</f>
        <v>0</v>
      </c>
      <c r="H20" s="192" t="s">
        <v>205</v>
      </c>
      <c r="I20" s="145">
        <f>IF(H20="Y", 2, 0)</f>
        <v>0</v>
      </c>
      <c r="J20" s="166" t="s">
        <v>205</v>
      </c>
      <c r="K20" s="167">
        <f>IF(J20="Y", 2, 0)</f>
        <v>0</v>
      </c>
      <c r="L20" s="89"/>
      <c r="M20" s="89"/>
    </row>
    <row r="21" spans="1:13" ht="13.5" thickBot="1" x14ac:dyDescent="0.25">
      <c r="A21" s="110" t="s">
        <v>276</v>
      </c>
      <c r="B21" s="147" t="s">
        <v>205</v>
      </c>
      <c r="C21" s="148">
        <f>IF(B21="Y", 2, 0)</f>
        <v>0</v>
      </c>
      <c r="D21" s="149" t="s">
        <v>205</v>
      </c>
      <c r="E21" s="148">
        <f>IF(D21="Y", 2, 0)</f>
        <v>0</v>
      </c>
      <c r="F21" s="180" t="s">
        <v>205</v>
      </c>
      <c r="G21" s="148">
        <f>IF(F21="Y", 2, 0)</f>
        <v>0</v>
      </c>
      <c r="H21" s="193" t="s">
        <v>205</v>
      </c>
      <c r="I21" s="148">
        <f>IF(H21="Y", 2, 0)</f>
        <v>0</v>
      </c>
      <c r="J21" s="168" t="s">
        <v>205</v>
      </c>
      <c r="K21" s="169">
        <f>IF(J21="Y", 1, 0)</f>
        <v>0</v>
      </c>
      <c r="L21" s="89"/>
      <c r="M21" s="89"/>
    </row>
    <row r="22" spans="1:13" ht="13.5" thickBot="1" x14ac:dyDescent="0.25">
      <c r="A22" s="87" t="s">
        <v>277</v>
      </c>
      <c r="F22" s="181"/>
      <c r="H22" s="194"/>
      <c r="J22" s="170"/>
      <c r="L22" s="89"/>
      <c r="M22" s="89"/>
    </row>
    <row r="23" spans="1:13" x14ac:dyDescent="0.2">
      <c r="A23" s="90" t="s">
        <v>278</v>
      </c>
      <c r="B23" s="141" t="s">
        <v>205</v>
      </c>
      <c r="C23" s="142">
        <f>IF(B23="Y", 1, 0)</f>
        <v>0</v>
      </c>
      <c r="D23" s="143" t="s">
        <v>205</v>
      </c>
      <c r="E23" s="142">
        <f>IF(D23="Y", 2, 0)</f>
        <v>0</v>
      </c>
      <c r="F23" s="178" t="s">
        <v>205</v>
      </c>
      <c r="G23" s="142">
        <f>IF(F23="Y", 1, 0)</f>
        <v>0</v>
      </c>
      <c r="H23" s="191" t="s">
        <v>205</v>
      </c>
      <c r="I23" s="142">
        <f>IF(H23="Y", 1, 0)</f>
        <v>0</v>
      </c>
      <c r="J23" s="164" t="s">
        <v>205</v>
      </c>
      <c r="K23" s="165">
        <f>IF(J23="Y", 1, 0)</f>
        <v>0</v>
      </c>
      <c r="L23" s="89"/>
      <c r="M23" s="89"/>
    </row>
    <row r="24" spans="1:13" x14ac:dyDescent="0.2">
      <c r="A24" s="100" t="s">
        <v>279</v>
      </c>
      <c r="B24" s="144" t="s">
        <v>205</v>
      </c>
      <c r="C24" s="145">
        <f>IF(B24="Y", 2, 0)</f>
        <v>0</v>
      </c>
      <c r="D24" s="146" t="s">
        <v>205</v>
      </c>
      <c r="E24" s="145">
        <f>IF(D24="Y", 2, 0)</f>
        <v>0</v>
      </c>
      <c r="F24" s="179" t="s">
        <v>205</v>
      </c>
      <c r="G24" s="145">
        <f>IF(F24="Y", -1, 0)</f>
        <v>0</v>
      </c>
      <c r="H24" s="192" t="s">
        <v>205</v>
      </c>
      <c r="I24" s="145">
        <f>IF(H24="Y", 1, 0)</f>
        <v>0</v>
      </c>
      <c r="J24" s="166" t="s">
        <v>205</v>
      </c>
      <c r="K24" s="167">
        <f>IF(J24="Y", -1, 0)</f>
        <v>0</v>
      </c>
      <c r="L24" s="89"/>
      <c r="M24" s="89"/>
    </row>
    <row r="25" spans="1:13" x14ac:dyDescent="0.2">
      <c r="A25" s="100" t="s">
        <v>280</v>
      </c>
      <c r="B25" s="144" t="s">
        <v>205</v>
      </c>
      <c r="C25" s="145">
        <f>IF(B25="Y", 1, 0)</f>
        <v>0</v>
      </c>
      <c r="D25" s="146" t="s">
        <v>205</v>
      </c>
      <c r="E25" s="145">
        <f>IF(D25="Y", 1, 0)</f>
        <v>0</v>
      </c>
      <c r="F25" s="179" t="s">
        <v>205</v>
      </c>
      <c r="G25" s="145">
        <f>IF(F25="Y", 1, 0)</f>
        <v>0</v>
      </c>
      <c r="H25" s="192" t="s">
        <v>205</v>
      </c>
      <c r="I25" s="145">
        <f>IF(H25="Y", 1, 0)</f>
        <v>0</v>
      </c>
      <c r="J25" s="166" t="s">
        <v>205</v>
      </c>
      <c r="K25" s="167">
        <f>IF(J25="Y", 1, 0)</f>
        <v>0</v>
      </c>
      <c r="L25" s="89"/>
      <c r="M25" s="89"/>
    </row>
    <row r="26" spans="1:13" x14ac:dyDescent="0.2">
      <c r="A26" s="100" t="s">
        <v>281</v>
      </c>
      <c r="B26" s="144" t="s">
        <v>205</v>
      </c>
      <c r="C26" s="145">
        <f>IF(B26="Y", 1, 0)</f>
        <v>0</v>
      </c>
      <c r="D26" s="146" t="s">
        <v>205</v>
      </c>
      <c r="E26" s="145">
        <f>IF(D26="Y", 1, 0)</f>
        <v>0</v>
      </c>
      <c r="F26" s="179" t="s">
        <v>205</v>
      </c>
      <c r="G26" s="145">
        <f>IF(F26="Y", 1, 0)</f>
        <v>0</v>
      </c>
      <c r="H26" s="192" t="s">
        <v>205</v>
      </c>
      <c r="I26" s="145">
        <f>IF(H26="Y", 1, 0)</f>
        <v>0</v>
      </c>
      <c r="J26" s="166" t="s">
        <v>205</v>
      </c>
      <c r="K26" s="167">
        <f>IF(J26="Y", -1, 0)</f>
        <v>0</v>
      </c>
      <c r="L26" s="89"/>
      <c r="M26" s="89"/>
    </row>
    <row r="27" spans="1:13" x14ac:dyDescent="0.2">
      <c r="A27" s="100" t="s">
        <v>282</v>
      </c>
      <c r="B27" s="144" t="s">
        <v>205</v>
      </c>
      <c r="C27" s="145">
        <f>IF(B27="Y", 1, 0)</f>
        <v>0</v>
      </c>
      <c r="D27" s="146" t="s">
        <v>205</v>
      </c>
      <c r="E27" s="145">
        <f>IF(D27="Y", 1, 0)</f>
        <v>0</v>
      </c>
      <c r="F27" s="179" t="s">
        <v>205</v>
      </c>
      <c r="G27" s="145">
        <f>IF(F27="Y", -1, 0)</f>
        <v>0</v>
      </c>
      <c r="H27" s="192" t="s">
        <v>205</v>
      </c>
      <c r="I27" s="145">
        <f>IF(H27="Y", -1, 0)</f>
        <v>0</v>
      </c>
      <c r="J27" s="166" t="s">
        <v>205</v>
      </c>
      <c r="K27" s="167">
        <f>IF(J27="Y", -1, 0)</f>
        <v>0</v>
      </c>
      <c r="L27" s="89"/>
      <c r="M27" s="89"/>
    </row>
    <row r="28" spans="1:13" x14ac:dyDescent="0.2">
      <c r="A28" s="100" t="s">
        <v>283</v>
      </c>
      <c r="B28" s="144" t="s">
        <v>205</v>
      </c>
      <c r="C28" s="145">
        <f>IF(B28="Y", 1, 0)</f>
        <v>0</v>
      </c>
      <c r="D28" s="146" t="s">
        <v>205</v>
      </c>
      <c r="E28" s="145">
        <f>IF(D28="Y", 1, 0)</f>
        <v>0</v>
      </c>
      <c r="F28" s="179" t="s">
        <v>205</v>
      </c>
      <c r="G28" s="145">
        <f>IF(F28="Y", 1, 0)</f>
        <v>0</v>
      </c>
      <c r="H28" s="192" t="s">
        <v>205</v>
      </c>
      <c r="I28" s="145">
        <f>IF(H28="Y", 1, 0)</f>
        <v>0</v>
      </c>
      <c r="J28" s="166" t="s">
        <v>205</v>
      </c>
      <c r="K28" s="167">
        <f>IF(J28="Y", 1, 0)</f>
        <v>0</v>
      </c>
      <c r="L28" s="89"/>
      <c r="M28" s="89"/>
    </row>
    <row r="29" spans="1:13" x14ac:dyDescent="0.2">
      <c r="A29" s="100" t="s">
        <v>284</v>
      </c>
      <c r="B29" s="144" t="s">
        <v>205</v>
      </c>
      <c r="C29" s="145">
        <f>IF(B29="Y", 2, 0)</f>
        <v>0</v>
      </c>
      <c r="D29" s="146" t="s">
        <v>205</v>
      </c>
      <c r="E29" s="145">
        <f>IF(D29="Y", 2, 0)</f>
        <v>0</v>
      </c>
      <c r="F29" s="179" t="s">
        <v>205</v>
      </c>
      <c r="G29" s="145">
        <f>IF(F29="Y", 2, 0)</f>
        <v>0</v>
      </c>
      <c r="H29" s="192" t="s">
        <v>205</v>
      </c>
      <c r="I29" s="145">
        <f>IF(H29="Y", 2, 0)</f>
        <v>0</v>
      </c>
      <c r="J29" s="166" t="s">
        <v>205</v>
      </c>
      <c r="K29" s="167">
        <f>IF(J29="Y", 2, 0)</f>
        <v>0</v>
      </c>
      <c r="L29" s="89"/>
      <c r="M29" s="89"/>
    </row>
    <row r="30" spans="1:13" x14ac:dyDescent="0.2">
      <c r="A30" s="100" t="s">
        <v>285</v>
      </c>
      <c r="B30" s="144" t="s">
        <v>205</v>
      </c>
      <c r="C30" s="145">
        <f>IF(B30="Y", 2, 0)</f>
        <v>0</v>
      </c>
      <c r="D30" s="146" t="s">
        <v>205</v>
      </c>
      <c r="E30" s="145">
        <f>IF(D30="Y", 2, 0)</f>
        <v>0</v>
      </c>
      <c r="F30" s="179" t="s">
        <v>205</v>
      </c>
      <c r="G30" s="145">
        <f>IF(F30="Y", 1, 0)</f>
        <v>0</v>
      </c>
      <c r="H30" s="192" t="s">
        <v>205</v>
      </c>
      <c r="I30" s="145">
        <f>IF(H30="Y", 1, 0)</f>
        <v>0</v>
      </c>
      <c r="J30" s="166" t="s">
        <v>205</v>
      </c>
      <c r="K30" s="167">
        <f>IF(J30="Y", 2, 0)</f>
        <v>0</v>
      </c>
      <c r="L30" s="89"/>
      <c r="M30" s="89"/>
    </row>
    <row r="31" spans="1:13" x14ac:dyDescent="0.2">
      <c r="A31" s="100" t="s">
        <v>286</v>
      </c>
      <c r="B31" s="144" t="s">
        <v>205</v>
      </c>
      <c r="C31" s="145">
        <f>IF(B31="Y", 1, 0)</f>
        <v>0</v>
      </c>
      <c r="D31" s="146" t="s">
        <v>205</v>
      </c>
      <c r="E31" s="145">
        <f>IF(D31="Y", 2, 0)</f>
        <v>0</v>
      </c>
      <c r="F31" s="179" t="s">
        <v>205</v>
      </c>
      <c r="G31" s="145">
        <f>IF(F31="Y", 2, 0)</f>
        <v>0</v>
      </c>
      <c r="H31" s="192" t="s">
        <v>205</v>
      </c>
      <c r="I31" s="145">
        <f>IF(H31="Y", 2, 0)</f>
        <v>0</v>
      </c>
      <c r="J31" s="166" t="s">
        <v>205</v>
      </c>
      <c r="K31" s="167">
        <f>IF(J31="Y", 1, 0)</f>
        <v>0</v>
      </c>
      <c r="L31" s="89"/>
      <c r="M31" s="89"/>
    </row>
    <row r="32" spans="1:13" ht="13.5" thickBot="1" x14ac:dyDescent="0.25">
      <c r="A32" s="110" t="s">
        <v>287</v>
      </c>
      <c r="B32" s="147" t="s">
        <v>205</v>
      </c>
      <c r="C32" s="148">
        <f>IF(B32="Y", -1, 0)</f>
        <v>0</v>
      </c>
      <c r="D32" s="149" t="s">
        <v>205</v>
      </c>
      <c r="E32" s="148">
        <f>IF(D32="Y", -1, 0)</f>
        <v>0</v>
      </c>
      <c r="F32" s="180" t="s">
        <v>205</v>
      </c>
      <c r="G32" s="148">
        <f>IF(F32="Y", 1, 0)</f>
        <v>0</v>
      </c>
      <c r="H32" s="193" t="s">
        <v>205</v>
      </c>
      <c r="I32" s="148">
        <f>IF(H32="Y", 1, 0)</f>
        <v>0</v>
      </c>
      <c r="J32" s="168" t="s">
        <v>205</v>
      </c>
      <c r="K32" s="169">
        <f>IF(J32="Y", 1, 0)</f>
        <v>0</v>
      </c>
      <c r="L32" s="89"/>
      <c r="M32" s="89"/>
    </row>
    <row r="33" spans="1:13" ht="13.5" thickBot="1" x14ac:dyDescent="0.25">
      <c r="A33" s="87" t="s">
        <v>288</v>
      </c>
      <c r="B33" s="152"/>
      <c r="D33" s="153"/>
      <c r="F33" s="182"/>
      <c r="H33" s="195"/>
      <c r="J33" s="171"/>
      <c r="L33" s="89"/>
      <c r="M33" s="89"/>
    </row>
    <row r="34" spans="1:13" x14ac:dyDescent="0.2">
      <c r="A34" s="113" t="s">
        <v>289</v>
      </c>
      <c r="B34" s="141"/>
      <c r="C34" s="142"/>
      <c r="D34" s="143"/>
      <c r="E34" s="142"/>
      <c r="F34" s="178"/>
      <c r="G34" s="142"/>
      <c r="H34" s="191"/>
      <c r="I34" s="142"/>
      <c r="J34" s="164"/>
      <c r="K34" s="165"/>
      <c r="L34" s="89"/>
      <c r="M34" s="89"/>
    </row>
    <row r="35" spans="1:13" x14ac:dyDescent="0.2">
      <c r="A35" s="101" t="s">
        <v>290</v>
      </c>
      <c r="B35" s="144" t="s">
        <v>205</v>
      </c>
      <c r="C35" s="145">
        <f>IF(B35="Y", 1, 0)</f>
        <v>0</v>
      </c>
      <c r="D35" s="146" t="s">
        <v>205</v>
      </c>
      <c r="E35" s="145">
        <f>IF(D35="Y", 1, 0)</f>
        <v>0</v>
      </c>
      <c r="F35" s="179" t="s">
        <v>205</v>
      </c>
      <c r="G35" s="145">
        <f>IF(F35="Y", 1, 0)</f>
        <v>0</v>
      </c>
      <c r="H35" s="192" t="s">
        <v>205</v>
      </c>
      <c r="I35" s="145">
        <f>IF(H35="Y", 1, 0)</f>
        <v>0</v>
      </c>
      <c r="J35" s="166" t="s">
        <v>205</v>
      </c>
      <c r="K35" s="167">
        <f>IF(J35="Y", -1, 0)</f>
        <v>0</v>
      </c>
      <c r="L35" s="89"/>
      <c r="M35" s="89"/>
    </row>
    <row r="36" spans="1:13" x14ac:dyDescent="0.2">
      <c r="A36" s="101" t="s">
        <v>291</v>
      </c>
      <c r="B36" s="144" t="s">
        <v>205</v>
      </c>
      <c r="C36" s="145">
        <f>IF(B36="Y", 2, 0)</f>
        <v>0</v>
      </c>
      <c r="D36" s="146" t="s">
        <v>205</v>
      </c>
      <c r="E36" s="145">
        <f>IF(D36="Y", 2, 0)</f>
        <v>0</v>
      </c>
      <c r="F36" s="179" t="s">
        <v>205</v>
      </c>
      <c r="G36" s="145">
        <f>IF(F36="Y", 2, 0)</f>
        <v>0</v>
      </c>
      <c r="H36" s="192" t="s">
        <v>205</v>
      </c>
      <c r="I36" s="145">
        <f>IF(H36="Y", 2, 0)</f>
        <v>0</v>
      </c>
      <c r="J36" s="166" t="s">
        <v>205</v>
      </c>
      <c r="K36" s="167">
        <f>IF(J36="Y", -1, 0)</f>
        <v>0</v>
      </c>
      <c r="L36" s="89"/>
      <c r="M36" s="89"/>
    </row>
    <row r="37" spans="1:13" x14ac:dyDescent="0.2">
      <c r="A37" s="101" t="s">
        <v>292</v>
      </c>
      <c r="B37" s="144" t="s">
        <v>205</v>
      </c>
      <c r="C37" s="145">
        <f>IF(B37="Y", 1, 0)</f>
        <v>0</v>
      </c>
      <c r="D37" s="146" t="s">
        <v>205</v>
      </c>
      <c r="E37" s="145">
        <f>IF(D37="Y", 1, 0)</f>
        <v>0</v>
      </c>
      <c r="F37" s="179" t="s">
        <v>205</v>
      </c>
      <c r="G37" s="145">
        <f>IF(F37="Y", 2, 0)</f>
        <v>0</v>
      </c>
      <c r="H37" s="192" t="s">
        <v>205</v>
      </c>
      <c r="I37" s="145">
        <f>IF(H37="Y", 2, 0)</f>
        <v>0</v>
      </c>
      <c r="J37" s="166" t="s">
        <v>205</v>
      </c>
      <c r="K37" s="167">
        <f>IF(J37="Y", 2, 0)</f>
        <v>0</v>
      </c>
      <c r="L37" s="89"/>
      <c r="M37" s="89"/>
    </row>
    <row r="38" spans="1:13" x14ac:dyDescent="0.2">
      <c r="A38" s="101" t="s">
        <v>293</v>
      </c>
      <c r="B38" s="144" t="s">
        <v>205</v>
      </c>
      <c r="C38" s="145">
        <f>IF(B38="Y", 1, 0)</f>
        <v>0</v>
      </c>
      <c r="D38" s="146" t="s">
        <v>205</v>
      </c>
      <c r="E38" s="145">
        <f>IF(D38="Y", 1, 0)</f>
        <v>0</v>
      </c>
      <c r="F38" s="179" t="s">
        <v>205</v>
      </c>
      <c r="G38" s="145">
        <f>IF(F38="Y", 1, 0)</f>
        <v>0</v>
      </c>
      <c r="H38" s="192" t="s">
        <v>205</v>
      </c>
      <c r="I38" s="145">
        <f>IF(H38="Y", 1, 0)</f>
        <v>0</v>
      </c>
      <c r="J38" s="166" t="s">
        <v>205</v>
      </c>
      <c r="K38" s="167">
        <f>IF(J38="Y", 2, 0)</f>
        <v>0</v>
      </c>
      <c r="L38" s="89"/>
      <c r="M38" s="89"/>
    </row>
    <row r="39" spans="1:13" ht="13.5" thickBot="1" x14ac:dyDescent="0.25">
      <c r="A39" s="114" t="s">
        <v>294</v>
      </c>
      <c r="B39" s="154" t="s">
        <v>205</v>
      </c>
      <c r="C39" s="155">
        <f>IF(B39="Y", -1, 0)</f>
        <v>0</v>
      </c>
      <c r="D39" s="156" t="s">
        <v>205</v>
      </c>
      <c r="E39" s="155">
        <f>IF(D39="Y", -1, 0)</f>
        <v>0</v>
      </c>
      <c r="F39" s="183" t="s">
        <v>205</v>
      </c>
      <c r="G39" s="155">
        <f>IF(F39="Y", -1, 0)</f>
        <v>0</v>
      </c>
      <c r="H39" s="196" t="s">
        <v>205</v>
      </c>
      <c r="I39" s="155">
        <f>IF(H39="Y", -1, 0)</f>
        <v>0</v>
      </c>
      <c r="J39" s="172" t="s">
        <v>205</v>
      </c>
      <c r="K39" s="173">
        <f>IF(J39="Y", 1, 0)</f>
        <v>0</v>
      </c>
      <c r="L39" s="89"/>
      <c r="M39" s="89"/>
    </row>
    <row r="40" spans="1:13" ht="13.5" thickTop="1" x14ac:dyDescent="0.2">
      <c r="A40" s="118" t="s">
        <v>295</v>
      </c>
      <c r="B40" s="157" t="s">
        <v>205</v>
      </c>
      <c r="C40" s="158">
        <f>IF(B40="Y", 1, 0)</f>
        <v>0</v>
      </c>
      <c r="D40" s="159" t="s">
        <v>205</v>
      </c>
      <c r="E40" s="158">
        <f>IF(D40="Y", 1, 0)</f>
        <v>0</v>
      </c>
      <c r="F40" s="184" t="s">
        <v>205</v>
      </c>
      <c r="G40" s="158">
        <f>IF(F40="Y", 1, 0)</f>
        <v>0</v>
      </c>
      <c r="H40" s="197" t="s">
        <v>205</v>
      </c>
      <c r="I40" s="158">
        <f>IF(H40="Y", 1, 0)</f>
        <v>0</v>
      </c>
      <c r="J40" s="174" t="s">
        <v>205</v>
      </c>
      <c r="K40" s="175">
        <f>IF(J40="Y", 2, 0)</f>
        <v>0</v>
      </c>
      <c r="L40" s="89"/>
      <c r="M40" s="89"/>
    </row>
    <row r="41" spans="1:13" ht="13.5" thickBot="1" x14ac:dyDescent="0.25">
      <c r="A41" s="122" t="s">
        <v>296</v>
      </c>
      <c r="B41" s="147" t="s">
        <v>205</v>
      </c>
      <c r="C41" s="148">
        <f>IF(B41="Y", -1, 0)</f>
        <v>0</v>
      </c>
      <c r="D41" s="149" t="s">
        <v>205</v>
      </c>
      <c r="E41" s="148">
        <f>IF(D41="Y", -1, 0)</f>
        <v>0</v>
      </c>
      <c r="F41" s="180" t="s">
        <v>205</v>
      </c>
      <c r="G41" s="148">
        <f>IF(F41="Y", 1, 0)</f>
        <v>0</v>
      </c>
      <c r="H41" s="193" t="s">
        <v>205</v>
      </c>
      <c r="I41" s="148">
        <f>IF(H41="Y", 1, 0)</f>
        <v>0</v>
      </c>
      <c r="J41" s="168" t="s">
        <v>205</v>
      </c>
      <c r="K41" s="169">
        <f>IF(J41="Y", 2, 0)</f>
        <v>0</v>
      </c>
      <c r="L41" s="89"/>
      <c r="M41" s="89"/>
    </row>
    <row r="42" spans="1:13" ht="13.5" thickBot="1" x14ac:dyDescent="0.25">
      <c r="A42" s="87" t="s">
        <v>297</v>
      </c>
      <c r="B42" s="150"/>
      <c r="D42" s="151"/>
      <c r="F42" s="181"/>
      <c r="H42" s="194"/>
      <c r="J42" s="170"/>
      <c r="L42" s="89"/>
      <c r="M42" s="89"/>
    </row>
    <row r="43" spans="1:13" x14ac:dyDescent="0.2">
      <c r="A43" s="113" t="s">
        <v>298</v>
      </c>
      <c r="B43" s="141" t="s">
        <v>205</v>
      </c>
      <c r="C43" s="142">
        <f>IF(B43="Y", 2, 0)</f>
        <v>0</v>
      </c>
      <c r="D43" s="143" t="s">
        <v>205</v>
      </c>
      <c r="E43" s="142">
        <f>IF(D43="Y", 1, 0)</f>
        <v>0</v>
      </c>
      <c r="F43" s="178" t="s">
        <v>205</v>
      </c>
      <c r="G43" s="142">
        <f>IF(F43="Y", 2, 0)</f>
        <v>0</v>
      </c>
      <c r="H43" s="191" t="s">
        <v>205</v>
      </c>
      <c r="I43" s="142">
        <f>IF(H43="Y", 1, 0)</f>
        <v>0</v>
      </c>
      <c r="J43" s="164" t="s">
        <v>205</v>
      </c>
      <c r="K43" s="165">
        <f>IF(J43="Y", 1, 0)</f>
        <v>0</v>
      </c>
      <c r="L43" s="89"/>
      <c r="M43" s="89"/>
    </row>
    <row r="44" spans="1:13" x14ac:dyDescent="0.2">
      <c r="A44" s="102" t="s">
        <v>299</v>
      </c>
      <c r="B44" s="144" t="s">
        <v>205</v>
      </c>
      <c r="C44" s="145">
        <f>IF(B44="Y", 2, 0)</f>
        <v>0</v>
      </c>
      <c r="D44" s="146" t="s">
        <v>205</v>
      </c>
      <c r="E44" s="145">
        <f>IF(D44="Y", 2, 0)</f>
        <v>0</v>
      </c>
      <c r="F44" s="179" t="s">
        <v>205</v>
      </c>
      <c r="G44" s="145">
        <f>IF(F44="Y", 2, 0)</f>
        <v>0</v>
      </c>
      <c r="H44" s="192" t="s">
        <v>205</v>
      </c>
      <c r="I44" s="145">
        <f>IF(H44="Y", 2, 0)</f>
        <v>0</v>
      </c>
      <c r="J44" s="166" t="s">
        <v>205</v>
      </c>
      <c r="K44" s="167">
        <f>IF(J44="Y", 2, 0)</f>
        <v>0</v>
      </c>
      <c r="L44" s="89"/>
      <c r="M44" s="89"/>
    </row>
    <row r="45" spans="1:13" x14ac:dyDescent="0.2">
      <c r="A45" s="102" t="s">
        <v>295</v>
      </c>
      <c r="B45" s="144" t="s">
        <v>205</v>
      </c>
      <c r="C45" s="145">
        <f>IF(B45="Y", 1, 0)</f>
        <v>0</v>
      </c>
      <c r="D45" s="146" t="s">
        <v>205</v>
      </c>
      <c r="E45" s="145">
        <f>IF(D45="Y", 1, 0)</f>
        <v>0</v>
      </c>
      <c r="F45" s="179" t="s">
        <v>205</v>
      </c>
      <c r="G45" s="145">
        <f>IF(F45="Y", 1, 0)</f>
        <v>0</v>
      </c>
      <c r="H45" s="192" t="s">
        <v>205</v>
      </c>
      <c r="I45" s="145">
        <f>IF(H45="Y", 1, 0)</f>
        <v>0</v>
      </c>
      <c r="J45" s="166" t="s">
        <v>205</v>
      </c>
      <c r="K45" s="167">
        <f>IF(J45="Y", 2, 0)</f>
        <v>0</v>
      </c>
      <c r="L45" s="89"/>
      <c r="M45" s="89"/>
    </row>
    <row r="46" spans="1:13" x14ac:dyDescent="0.2">
      <c r="A46" s="102" t="s">
        <v>300</v>
      </c>
      <c r="B46" s="144" t="s">
        <v>205</v>
      </c>
      <c r="C46" s="145">
        <f>IF(B46="Y", -1, 0)</f>
        <v>0</v>
      </c>
      <c r="D46" s="146" t="s">
        <v>205</v>
      </c>
      <c r="E46" s="145">
        <f>IF(D46="Y", -1, 0)</f>
        <v>0</v>
      </c>
      <c r="F46" s="179" t="s">
        <v>205</v>
      </c>
      <c r="G46" s="145">
        <f>IF(F46="Y", 1, 0)</f>
        <v>0</v>
      </c>
      <c r="H46" s="192" t="s">
        <v>205</v>
      </c>
      <c r="I46" s="145">
        <f>IF(H46="Y", 1, 0)</f>
        <v>0</v>
      </c>
      <c r="J46" s="166" t="s">
        <v>205</v>
      </c>
      <c r="K46" s="167">
        <f>IF(J46="Y", 2, 0)</f>
        <v>0</v>
      </c>
      <c r="L46" s="89"/>
      <c r="M46" s="89"/>
    </row>
    <row r="47" spans="1:13" x14ac:dyDescent="0.2">
      <c r="A47" s="102" t="s">
        <v>301</v>
      </c>
      <c r="B47" s="144" t="s">
        <v>205</v>
      </c>
      <c r="C47" s="145">
        <f>IF(B47="Y", 2, 0)</f>
        <v>0</v>
      </c>
      <c r="D47" s="146" t="s">
        <v>205</v>
      </c>
      <c r="E47" s="145">
        <f>IF(D47="Y", 2, 0)</f>
        <v>0</v>
      </c>
      <c r="F47" s="179" t="s">
        <v>205</v>
      </c>
      <c r="G47" s="145">
        <f>IF(F47="Y", 2, 0)</f>
        <v>0</v>
      </c>
      <c r="H47" s="192" t="s">
        <v>205</v>
      </c>
      <c r="I47" s="145">
        <f>IF(H47="Y", 2, 0)</f>
        <v>0</v>
      </c>
      <c r="J47" s="166" t="s">
        <v>205</v>
      </c>
      <c r="K47" s="167">
        <f>IF(J47="Y", -1, 0)</f>
        <v>0</v>
      </c>
      <c r="L47" s="89"/>
      <c r="M47" s="89"/>
    </row>
    <row r="48" spans="1:13" x14ac:dyDescent="0.2">
      <c r="A48" s="102" t="s">
        <v>302</v>
      </c>
      <c r="B48" s="144" t="s">
        <v>205</v>
      </c>
      <c r="C48" s="145">
        <f>IF(B48="Y", 1, 0)</f>
        <v>0</v>
      </c>
      <c r="D48" s="146" t="s">
        <v>205</v>
      </c>
      <c r="E48" s="145">
        <f>IF(D48="Y", -1, 0)</f>
        <v>0</v>
      </c>
      <c r="F48" s="179" t="s">
        <v>205</v>
      </c>
      <c r="G48" s="145">
        <f>IF(F48="Y", 1, 0)</f>
        <v>0</v>
      </c>
      <c r="H48" s="192" t="s">
        <v>205</v>
      </c>
      <c r="I48" s="145">
        <f>IF(H48="Y", -1, 0)</f>
        <v>0</v>
      </c>
      <c r="J48" s="166" t="s">
        <v>205</v>
      </c>
      <c r="K48" s="167">
        <f>IF(J48="Y", 1, 0)</f>
        <v>0</v>
      </c>
      <c r="L48" s="89"/>
      <c r="M48" s="89"/>
    </row>
    <row r="49" spans="1:13" x14ac:dyDescent="0.2">
      <c r="A49" s="102" t="s">
        <v>303</v>
      </c>
      <c r="B49" s="144" t="s">
        <v>205</v>
      </c>
      <c r="C49" s="145">
        <f>IF(B49="Y", 2, 0)</f>
        <v>0</v>
      </c>
      <c r="D49" s="146" t="s">
        <v>205</v>
      </c>
      <c r="E49" s="145">
        <f>IF(D49="Y", 2, 0)</f>
        <v>0</v>
      </c>
      <c r="F49" s="179" t="s">
        <v>205</v>
      </c>
      <c r="G49" s="145">
        <f>IF(F49="Y", 2, 0)</f>
        <v>0</v>
      </c>
      <c r="H49" s="192" t="s">
        <v>205</v>
      </c>
      <c r="I49" s="145">
        <f>IF(H49="Y", 2, 0)</f>
        <v>0</v>
      </c>
      <c r="J49" s="166" t="s">
        <v>205</v>
      </c>
      <c r="K49" s="167">
        <f>IF(J49="Y", -1, 0)</f>
        <v>0</v>
      </c>
      <c r="L49" s="89"/>
      <c r="M49" s="89"/>
    </row>
    <row r="50" spans="1:13" x14ac:dyDescent="0.2">
      <c r="A50" s="102" t="s">
        <v>304</v>
      </c>
      <c r="B50" s="144" t="s">
        <v>205</v>
      </c>
      <c r="C50" s="145">
        <f>IF(B50="Y", -1, 0)</f>
        <v>0</v>
      </c>
      <c r="D50" s="146" t="s">
        <v>205</v>
      </c>
      <c r="E50" s="145">
        <f>IF(D50="Y", -1, 0)</f>
        <v>0</v>
      </c>
      <c r="F50" s="179" t="s">
        <v>205</v>
      </c>
      <c r="G50" s="145">
        <f>IF(F50="Y", -1, 0)</f>
        <v>0</v>
      </c>
      <c r="H50" s="192" t="s">
        <v>205</v>
      </c>
      <c r="I50" s="145">
        <f>IF(H50="Y", -1, 0)</f>
        <v>0</v>
      </c>
      <c r="J50" s="166" t="s">
        <v>205</v>
      </c>
      <c r="K50" s="167">
        <f>IF(J50="Y", 1, 0)</f>
        <v>0</v>
      </c>
      <c r="L50" s="89"/>
      <c r="M50" s="89"/>
    </row>
    <row r="51" spans="1:13" ht="13.5" thickBot="1" x14ac:dyDescent="0.25">
      <c r="A51" s="122" t="s">
        <v>305</v>
      </c>
      <c r="B51" s="147" t="s">
        <v>205</v>
      </c>
      <c r="C51" s="148">
        <f>IF(B51="Y", 1, 0)</f>
        <v>0</v>
      </c>
      <c r="D51" s="149" t="s">
        <v>205</v>
      </c>
      <c r="E51" s="148">
        <f>IF(D51="Y", 2, 0)</f>
        <v>0</v>
      </c>
      <c r="F51" s="180" t="s">
        <v>205</v>
      </c>
      <c r="G51" s="148">
        <f>IF(F51="Y", 1, 0)</f>
        <v>0</v>
      </c>
      <c r="H51" s="193" t="s">
        <v>205</v>
      </c>
      <c r="I51" s="148">
        <f>IF(H51="Y", 2, 0)</f>
        <v>0</v>
      </c>
      <c r="J51" s="168" t="s">
        <v>205</v>
      </c>
      <c r="K51" s="169">
        <f>IF(J51="Y", 1, 0)</f>
        <v>0</v>
      </c>
      <c r="L51" s="89"/>
      <c r="M51" s="89"/>
    </row>
    <row r="52" spans="1:13" ht="13.5" thickBot="1" x14ac:dyDescent="0.25">
      <c r="A52" s="87" t="s">
        <v>306</v>
      </c>
      <c r="B52" s="150"/>
      <c r="D52" s="151"/>
      <c r="F52" s="181"/>
      <c r="H52" s="194"/>
      <c r="J52" s="170"/>
      <c r="L52" s="89"/>
      <c r="M52" s="89"/>
    </row>
    <row r="53" spans="1:13" x14ac:dyDescent="0.2">
      <c r="A53" s="113" t="s">
        <v>307</v>
      </c>
      <c r="B53" s="141" t="s">
        <v>205</v>
      </c>
      <c r="C53" s="142">
        <f>IF(B53="Y", 2, 0)</f>
        <v>0</v>
      </c>
      <c r="D53" s="143" t="s">
        <v>205</v>
      </c>
      <c r="E53" s="142">
        <f t="shared" ref="E53:E58" si="14">IF(D53="Y", 1, 0)</f>
        <v>0</v>
      </c>
      <c r="F53" s="178" t="s">
        <v>205</v>
      </c>
      <c r="G53" s="142">
        <f>IF(F53="Y", 2, 0)</f>
        <v>0</v>
      </c>
      <c r="H53" s="191" t="s">
        <v>205</v>
      </c>
      <c r="I53" s="142">
        <f>IF(H53="Y", 2, 0)</f>
        <v>0</v>
      </c>
      <c r="J53" s="164" t="s">
        <v>205</v>
      </c>
      <c r="K53" s="165">
        <f>IF(J53="Y", 1, 0)</f>
        <v>0</v>
      </c>
      <c r="L53" s="89"/>
      <c r="M53" s="89"/>
    </row>
    <row r="54" spans="1:13" x14ac:dyDescent="0.2">
      <c r="A54" s="102" t="s">
        <v>308</v>
      </c>
      <c r="B54" s="144" t="s">
        <v>205</v>
      </c>
      <c r="C54" s="145">
        <f>IF(B54="Y", 2, 0)</f>
        <v>0</v>
      </c>
      <c r="D54" s="146" t="s">
        <v>205</v>
      </c>
      <c r="E54" s="145">
        <f t="shared" si="14"/>
        <v>0</v>
      </c>
      <c r="F54" s="179" t="s">
        <v>205</v>
      </c>
      <c r="G54" s="145">
        <f>IF(F54="Y", 2, 0)</f>
        <v>0</v>
      </c>
      <c r="H54" s="192" t="s">
        <v>205</v>
      </c>
      <c r="I54" s="145">
        <f>IF(H54="Y", 1, 0)</f>
        <v>0</v>
      </c>
      <c r="J54" s="166" t="s">
        <v>205</v>
      </c>
      <c r="K54" s="167">
        <f>IF(J54="Y", 1, 0)</f>
        <v>0</v>
      </c>
      <c r="L54" s="89"/>
      <c r="M54" s="89"/>
    </row>
    <row r="55" spans="1:13" x14ac:dyDescent="0.2">
      <c r="A55" s="102" t="s">
        <v>309</v>
      </c>
      <c r="B55" s="144" t="s">
        <v>205</v>
      </c>
      <c r="C55" s="145">
        <f>IF(B55="Y", 2, 0)</f>
        <v>0</v>
      </c>
      <c r="D55" s="146" t="s">
        <v>205</v>
      </c>
      <c r="E55" s="145">
        <f t="shared" si="14"/>
        <v>0</v>
      </c>
      <c r="F55" s="179" t="s">
        <v>205</v>
      </c>
      <c r="G55" s="145">
        <f>IF(F55="Y", 2, 0)</f>
        <v>0</v>
      </c>
      <c r="H55" s="192" t="s">
        <v>205</v>
      </c>
      <c r="I55" s="145">
        <f>IF(H55="Y", 2, 0)</f>
        <v>0</v>
      </c>
      <c r="J55" s="166" t="s">
        <v>205</v>
      </c>
      <c r="K55" s="167">
        <f>IF(J55="Y", 2, 0)</f>
        <v>0</v>
      </c>
      <c r="L55" s="89"/>
      <c r="M55" s="89"/>
    </row>
    <row r="56" spans="1:13" x14ac:dyDescent="0.2">
      <c r="A56" s="102" t="s">
        <v>310</v>
      </c>
      <c r="B56" s="144" t="s">
        <v>205</v>
      </c>
      <c r="C56" s="145">
        <f>IF(B56="Y", 2, 0)</f>
        <v>0</v>
      </c>
      <c r="D56" s="146" t="s">
        <v>205</v>
      </c>
      <c r="E56" s="145">
        <f t="shared" si="14"/>
        <v>0</v>
      </c>
      <c r="F56" s="179" t="s">
        <v>205</v>
      </c>
      <c r="G56" s="145">
        <f>IF(F56="Y", 2, 0)</f>
        <v>0</v>
      </c>
      <c r="H56" s="192" t="s">
        <v>205</v>
      </c>
      <c r="I56" s="145">
        <f>IF(H56="Y", 1, 0)</f>
        <v>0</v>
      </c>
      <c r="J56" s="166" t="s">
        <v>205</v>
      </c>
      <c r="K56" s="167">
        <f>IF(J56="Y", -1, 0)</f>
        <v>0</v>
      </c>
      <c r="L56" s="89"/>
      <c r="M56" s="89"/>
    </row>
    <row r="57" spans="1:13" x14ac:dyDescent="0.2">
      <c r="A57" s="102" t="s">
        <v>311</v>
      </c>
      <c r="B57" s="144" t="s">
        <v>205</v>
      </c>
      <c r="C57" s="145">
        <f>IF(B57="Y", 2, 0)</f>
        <v>0</v>
      </c>
      <c r="D57" s="146" t="s">
        <v>205</v>
      </c>
      <c r="E57" s="145">
        <f t="shared" si="14"/>
        <v>0</v>
      </c>
      <c r="F57" s="179" t="s">
        <v>205</v>
      </c>
      <c r="G57" s="145">
        <f>IF(F57="Y", 2, 0)</f>
        <v>0</v>
      </c>
      <c r="H57" s="192" t="s">
        <v>205</v>
      </c>
      <c r="I57" s="145">
        <f>IF(H57="Y", 1, 0)</f>
        <v>0</v>
      </c>
      <c r="J57" s="166" t="s">
        <v>205</v>
      </c>
      <c r="K57" s="167">
        <f>IF(J57="Y", 1, 0)</f>
        <v>0</v>
      </c>
      <c r="L57" s="89"/>
      <c r="M57" s="89"/>
    </row>
    <row r="58" spans="1:13" x14ac:dyDescent="0.2">
      <c r="A58" s="102" t="s">
        <v>312</v>
      </c>
      <c r="B58" s="144" t="s">
        <v>205</v>
      </c>
      <c r="C58" s="145">
        <f>IF(B58="Y", 1, 0)</f>
        <v>0</v>
      </c>
      <c r="D58" s="146" t="s">
        <v>205</v>
      </c>
      <c r="E58" s="145">
        <f t="shared" si="14"/>
        <v>0</v>
      </c>
      <c r="F58" s="179" t="s">
        <v>205</v>
      </c>
      <c r="G58" s="145">
        <f>IF(F58="Y", 1, 0)</f>
        <v>0</v>
      </c>
      <c r="H58" s="192" t="s">
        <v>205</v>
      </c>
      <c r="I58" s="145">
        <f>IF(H58="Y", 1, 0)</f>
        <v>0</v>
      </c>
      <c r="J58" s="166" t="s">
        <v>205</v>
      </c>
      <c r="K58" s="167">
        <f>IF(J58="Y", 2, 0)</f>
        <v>0</v>
      </c>
      <c r="L58" s="89"/>
      <c r="M58" s="89"/>
    </row>
    <row r="59" spans="1:13" ht="13.5" thickBot="1" x14ac:dyDescent="0.25">
      <c r="A59" s="122" t="s">
        <v>313</v>
      </c>
      <c r="B59" s="147" t="s">
        <v>205</v>
      </c>
      <c r="C59" s="148">
        <f>IF(B59="Y", -1, 0)</f>
        <v>0</v>
      </c>
      <c r="D59" s="149" t="s">
        <v>205</v>
      </c>
      <c r="E59" s="148">
        <f>IF(D59="Y", -1, 0)</f>
        <v>0</v>
      </c>
      <c r="F59" s="180" t="s">
        <v>205</v>
      </c>
      <c r="G59" s="148">
        <f>IF(F59="Y", -1, 0)</f>
        <v>0</v>
      </c>
      <c r="H59" s="193" t="s">
        <v>205</v>
      </c>
      <c r="I59" s="148">
        <f>IF(H59="Y", -1, 0)</f>
        <v>0</v>
      </c>
      <c r="J59" s="168" t="s">
        <v>205</v>
      </c>
      <c r="K59" s="169">
        <f>IF(J59="Y", 1, 0)</f>
        <v>0</v>
      </c>
      <c r="L59" s="89"/>
      <c r="M59" s="89"/>
    </row>
    <row r="60" spans="1:13" ht="13.5" thickBot="1" x14ac:dyDescent="0.25">
      <c r="A60" s="87" t="s">
        <v>314</v>
      </c>
      <c r="B60" s="150"/>
      <c r="D60" s="151"/>
      <c r="F60" s="181"/>
      <c r="H60" s="194"/>
      <c r="J60" s="170"/>
      <c r="L60" s="89"/>
      <c r="M60" s="89"/>
    </row>
    <row r="61" spans="1:13" x14ac:dyDescent="0.2">
      <c r="A61" s="123" t="s">
        <v>315</v>
      </c>
      <c r="B61" s="141" t="s">
        <v>205</v>
      </c>
      <c r="C61" s="142">
        <f>IF(B61="Y", 2, 0)</f>
        <v>0</v>
      </c>
      <c r="D61" s="143" t="s">
        <v>205</v>
      </c>
      <c r="E61" s="142">
        <f>IF(D61="Y", 1, 0)</f>
        <v>0</v>
      </c>
      <c r="F61" s="178" t="s">
        <v>205</v>
      </c>
      <c r="G61" s="142">
        <f>IF(F61="Y", 2, 0)</f>
        <v>0</v>
      </c>
      <c r="H61" s="191" t="s">
        <v>205</v>
      </c>
      <c r="I61" s="142">
        <f>IF(H61="Y", 1, 0)</f>
        <v>0</v>
      </c>
      <c r="J61" s="164" t="s">
        <v>205</v>
      </c>
      <c r="K61" s="165">
        <f>IF(J61="Y", 1, 0)</f>
        <v>0</v>
      </c>
      <c r="L61" s="89"/>
      <c r="M61" s="89"/>
    </row>
    <row r="62" spans="1:13" x14ac:dyDescent="0.2">
      <c r="A62" s="102" t="s">
        <v>276</v>
      </c>
      <c r="B62" s="144" t="s">
        <v>205</v>
      </c>
      <c r="C62" s="145">
        <f>IF(B62="Y", 2, 0)</f>
        <v>0</v>
      </c>
      <c r="D62" s="146" t="s">
        <v>205</v>
      </c>
      <c r="E62" s="145">
        <f>IF(D62="Y", 2, 0)</f>
        <v>0</v>
      </c>
      <c r="F62" s="179" t="s">
        <v>205</v>
      </c>
      <c r="G62" s="145">
        <f>IF(F62="Y", 2, 0)</f>
        <v>0</v>
      </c>
      <c r="H62" s="192" t="s">
        <v>205</v>
      </c>
      <c r="I62" s="145">
        <f>IF(H62="Y", 2, 0)</f>
        <v>0</v>
      </c>
      <c r="J62" s="166" t="s">
        <v>205</v>
      </c>
      <c r="K62" s="167">
        <f>IF(J62="Y", 1, 0)</f>
        <v>0</v>
      </c>
      <c r="L62" s="89"/>
      <c r="M62" s="89"/>
    </row>
    <row r="63" spans="1:13" x14ac:dyDescent="0.2">
      <c r="A63" s="102" t="s">
        <v>316</v>
      </c>
      <c r="B63" s="144" t="s">
        <v>205</v>
      </c>
      <c r="C63" s="145">
        <f>IF(B63="Y", 1, 0)</f>
        <v>0</v>
      </c>
      <c r="D63" s="146" t="s">
        <v>205</v>
      </c>
      <c r="E63" s="145">
        <f>IF(D63="Y", 1, 0)</f>
        <v>0</v>
      </c>
      <c r="F63" s="179" t="s">
        <v>205</v>
      </c>
      <c r="G63" s="145">
        <f>IF(F63="Y", 1, 0)</f>
        <v>0</v>
      </c>
      <c r="H63" s="192" t="s">
        <v>205</v>
      </c>
      <c r="I63" s="145">
        <f>IF(H63="Y", 1, 0)</f>
        <v>0</v>
      </c>
      <c r="J63" s="166" t="s">
        <v>205</v>
      </c>
      <c r="K63" s="167">
        <f>IF(J63="Y", 1, 0)</f>
        <v>0</v>
      </c>
      <c r="L63" s="89"/>
      <c r="M63" s="89"/>
    </row>
    <row r="64" spans="1:13" x14ac:dyDescent="0.2">
      <c r="A64" s="102" t="s">
        <v>317</v>
      </c>
      <c r="B64" s="144" t="s">
        <v>205</v>
      </c>
      <c r="C64" s="145">
        <f>IF(B64="Y", 2, 0)</f>
        <v>0</v>
      </c>
      <c r="D64" s="146" t="s">
        <v>205</v>
      </c>
      <c r="E64" s="145">
        <f>IF(D64="Y", 2, 0)</f>
        <v>0</v>
      </c>
      <c r="F64" s="179" t="s">
        <v>205</v>
      </c>
      <c r="G64" s="145">
        <f>IF(F64="Y", 2, 0)</f>
        <v>0</v>
      </c>
      <c r="H64" s="192" t="s">
        <v>205</v>
      </c>
      <c r="I64" s="145">
        <f>IF(H64="Y", 2, 0)</f>
        <v>0</v>
      </c>
      <c r="J64" s="166" t="s">
        <v>205</v>
      </c>
      <c r="K64" s="167">
        <f>IF(J64="Y", -1, 0)</f>
        <v>0</v>
      </c>
      <c r="L64" s="89"/>
      <c r="M64" s="89"/>
    </row>
    <row r="65" spans="1:14" x14ac:dyDescent="0.2">
      <c r="A65" s="102" t="s">
        <v>305</v>
      </c>
      <c r="B65" s="144" t="s">
        <v>205</v>
      </c>
      <c r="C65" s="145">
        <f>IF(B65="Y", 1, 0)</f>
        <v>0</v>
      </c>
      <c r="D65" s="146" t="s">
        <v>205</v>
      </c>
      <c r="E65" s="145">
        <f>IF(D65="Y", 2, 0)</f>
        <v>0</v>
      </c>
      <c r="F65" s="179" t="s">
        <v>205</v>
      </c>
      <c r="G65" s="145">
        <f>IF(F65="Y", 1, 0)</f>
        <v>0</v>
      </c>
      <c r="H65" s="192" t="s">
        <v>205</v>
      </c>
      <c r="I65" s="145">
        <f>IF(H65="Y", 2, 0)</f>
        <v>0</v>
      </c>
      <c r="J65" s="166" t="s">
        <v>205</v>
      </c>
      <c r="K65" s="167">
        <f>IF(J65="Y", 1, 0)</f>
        <v>0</v>
      </c>
      <c r="L65" s="89"/>
      <c r="M65" s="89"/>
    </row>
    <row r="66" spans="1:14" x14ac:dyDescent="0.2">
      <c r="A66" s="102" t="s">
        <v>318</v>
      </c>
      <c r="B66" s="144" t="s">
        <v>205</v>
      </c>
      <c r="C66" s="145">
        <f>IF(B66="Y", 2, 0)</f>
        <v>0</v>
      </c>
      <c r="D66" s="146" t="s">
        <v>205</v>
      </c>
      <c r="E66" s="145">
        <f>IF(D66="Y", 1, 0)</f>
        <v>0</v>
      </c>
      <c r="F66" s="179" t="s">
        <v>205</v>
      </c>
      <c r="G66" s="145">
        <f>IF(F66="Y", 2, 0)</f>
        <v>0</v>
      </c>
      <c r="H66" s="192" t="s">
        <v>205</v>
      </c>
      <c r="I66" s="145">
        <f>IF(H66="Y", 1, 0)</f>
        <v>0</v>
      </c>
      <c r="J66" s="166" t="s">
        <v>205</v>
      </c>
      <c r="K66" s="167">
        <f>IF(J66="Y", 1, 0)</f>
        <v>0</v>
      </c>
      <c r="L66" s="89"/>
      <c r="M66" s="89"/>
    </row>
    <row r="67" spans="1:14" x14ac:dyDescent="0.2">
      <c r="A67" s="102" t="s">
        <v>319</v>
      </c>
      <c r="B67" s="144" t="s">
        <v>205</v>
      </c>
      <c r="C67" s="145">
        <f>IF(B67="Y", 2, 0)</f>
        <v>0</v>
      </c>
      <c r="D67" s="146" t="s">
        <v>205</v>
      </c>
      <c r="E67" s="145">
        <f>IF(D67="Y", 2, 0)</f>
        <v>0</v>
      </c>
      <c r="F67" s="179" t="s">
        <v>205</v>
      </c>
      <c r="G67" s="145">
        <f>IF(F67="Y", 2, 0)</f>
        <v>0</v>
      </c>
      <c r="H67" s="192" t="s">
        <v>205</v>
      </c>
      <c r="I67" s="145">
        <f>IF(H67="Y", 2, 0)</f>
        <v>0</v>
      </c>
      <c r="J67" s="166" t="s">
        <v>205</v>
      </c>
      <c r="K67" s="167">
        <f>IF(J67="Y", -1, 0)</f>
        <v>0</v>
      </c>
      <c r="L67" s="89"/>
      <c r="M67" s="89"/>
    </row>
    <row r="68" spans="1:14" x14ac:dyDescent="0.2">
      <c r="A68" s="102" t="s">
        <v>320</v>
      </c>
      <c r="B68" s="144" t="s">
        <v>205</v>
      </c>
      <c r="C68" s="145">
        <f>IF(B68="Y", 2, 0)</f>
        <v>0</v>
      </c>
      <c r="D68" s="146" t="s">
        <v>205</v>
      </c>
      <c r="E68" s="145">
        <f>IF(D68="Y", 2, 0)</f>
        <v>0</v>
      </c>
      <c r="F68" s="179" t="s">
        <v>205</v>
      </c>
      <c r="G68" s="145">
        <f>IF(F68="Y", 2, 0)</f>
        <v>0</v>
      </c>
      <c r="H68" s="192" t="s">
        <v>205</v>
      </c>
      <c r="I68" s="145">
        <f>IF(H68="Y", 2, 0)</f>
        <v>0</v>
      </c>
      <c r="J68" s="166" t="s">
        <v>205</v>
      </c>
      <c r="K68" s="167">
        <f>IF(J68="Y", 1, 0)</f>
        <v>0</v>
      </c>
      <c r="L68" s="89"/>
      <c r="M68" s="89"/>
    </row>
    <row r="69" spans="1:14" x14ac:dyDescent="0.2">
      <c r="A69" s="102" t="s">
        <v>321</v>
      </c>
      <c r="B69" s="144" t="s">
        <v>205</v>
      </c>
      <c r="C69" s="145">
        <f>IF(B69="Y", 2, 0)</f>
        <v>0</v>
      </c>
      <c r="D69" s="146" t="s">
        <v>205</v>
      </c>
      <c r="E69" s="145">
        <f>IF(D69="Y", 2, 0)</f>
        <v>0</v>
      </c>
      <c r="F69" s="179" t="s">
        <v>205</v>
      </c>
      <c r="G69" s="145">
        <f>IF(F69="Y", 1, 0)</f>
        <v>0</v>
      </c>
      <c r="H69" s="192" t="s">
        <v>205</v>
      </c>
      <c r="I69" s="145">
        <f>IF(H69="Y", 1, 0)</f>
        <v>0</v>
      </c>
      <c r="J69" s="166" t="s">
        <v>205</v>
      </c>
      <c r="K69" s="167">
        <f>IF(J69="Y", 1, 0)</f>
        <v>0</v>
      </c>
      <c r="L69" s="89"/>
      <c r="M69" s="89"/>
    </row>
    <row r="70" spans="1:14" x14ac:dyDescent="0.2">
      <c r="A70" s="102" t="s">
        <v>322</v>
      </c>
      <c r="B70" s="144" t="s">
        <v>205</v>
      </c>
      <c r="C70" s="145">
        <f>IF(B70="Y", 2, 0)</f>
        <v>0</v>
      </c>
      <c r="D70" s="146" t="s">
        <v>205</v>
      </c>
      <c r="E70" s="145">
        <f>IF(D70="Y", 2, 0)</f>
        <v>0</v>
      </c>
      <c r="F70" s="179" t="s">
        <v>205</v>
      </c>
      <c r="G70" s="145">
        <f>IF(F70="Y", 2, 0)</f>
        <v>0</v>
      </c>
      <c r="H70" s="192" t="s">
        <v>205</v>
      </c>
      <c r="I70" s="145">
        <f>IF(H70="Y", 2, 0)</f>
        <v>0</v>
      </c>
      <c r="J70" s="166" t="s">
        <v>205</v>
      </c>
      <c r="K70" s="167">
        <f t="shared" ref="K70:K71" si="15">IF(J70="Y", 1, 0)</f>
        <v>0</v>
      </c>
      <c r="L70" s="89"/>
      <c r="M70" s="89"/>
    </row>
    <row r="71" spans="1:14" x14ac:dyDescent="0.2">
      <c r="A71" s="102" t="s">
        <v>323</v>
      </c>
      <c r="B71" s="144" t="s">
        <v>205</v>
      </c>
      <c r="C71" s="145">
        <f>IF(B71="Y", 1, 0)</f>
        <v>0</v>
      </c>
      <c r="D71" s="146" t="s">
        <v>205</v>
      </c>
      <c r="E71" s="145">
        <f>IF(D71="Y", 2, 0)</f>
        <v>0</v>
      </c>
      <c r="F71" s="179" t="s">
        <v>205</v>
      </c>
      <c r="G71" s="145">
        <f>IF(F71="Y", 1, 0)</f>
        <v>0</v>
      </c>
      <c r="H71" s="192" t="s">
        <v>205</v>
      </c>
      <c r="I71" s="145">
        <f>IF(H71="Y", 2, 0)</f>
        <v>0</v>
      </c>
      <c r="J71" s="166" t="s">
        <v>205</v>
      </c>
      <c r="K71" s="167">
        <f t="shared" si="15"/>
        <v>0</v>
      </c>
      <c r="L71" s="89"/>
      <c r="M71" s="89"/>
    </row>
    <row r="72" spans="1:14" x14ac:dyDescent="0.2">
      <c r="A72" s="102" t="s">
        <v>324</v>
      </c>
      <c r="B72" s="144" t="s">
        <v>205</v>
      </c>
      <c r="C72" s="145">
        <f>IF(B72="Y", -1, 0)</f>
        <v>0</v>
      </c>
      <c r="D72" s="146" t="s">
        <v>205</v>
      </c>
      <c r="E72" s="145">
        <f>IF(D72="Y", -1, 0)</f>
        <v>0</v>
      </c>
      <c r="F72" s="179" t="s">
        <v>205</v>
      </c>
      <c r="G72" s="145">
        <f>IF(F72="Y", -1, 0)</f>
        <v>0</v>
      </c>
      <c r="H72" s="192" t="s">
        <v>205</v>
      </c>
      <c r="I72" s="145">
        <f>IF(H72="Y", -1, 0)</f>
        <v>0</v>
      </c>
      <c r="J72" s="166" t="s">
        <v>205</v>
      </c>
      <c r="K72" s="167">
        <f>IF(J72="Y", -1, 0)</f>
        <v>0</v>
      </c>
      <c r="L72" s="89"/>
      <c r="M72" s="89"/>
      <c r="N72" s="88"/>
    </row>
    <row r="73" spans="1:14" x14ac:dyDescent="0.2">
      <c r="A73" s="102" t="s">
        <v>325</v>
      </c>
      <c r="B73" s="144" t="s">
        <v>205</v>
      </c>
      <c r="C73" s="145">
        <f>IF(B73="Y", -1, 0)</f>
        <v>0</v>
      </c>
      <c r="D73" s="146" t="s">
        <v>205</v>
      </c>
      <c r="E73" s="145">
        <f>IF(D73="Y", -1, 0)</f>
        <v>0</v>
      </c>
      <c r="F73" s="179" t="s">
        <v>205</v>
      </c>
      <c r="G73" s="145">
        <f>IF(F73="Y", -1, 0)</f>
        <v>0</v>
      </c>
      <c r="H73" s="192" t="s">
        <v>205</v>
      </c>
      <c r="I73" s="145">
        <f>IF(H73="Y", -1, 0)</f>
        <v>0</v>
      </c>
      <c r="J73" s="166" t="s">
        <v>205</v>
      </c>
      <c r="K73" s="167">
        <f>IF(J73="Y", -1, 0)</f>
        <v>0</v>
      </c>
      <c r="L73" s="89"/>
      <c r="M73" s="89"/>
      <c r="N73" s="88"/>
    </row>
    <row r="74" spans="1:14" ht="13.5" thickBot="1" x14ac:dyDescent="0.25">
      <c r="A74" s="122" t="s">
        <v>326</v>
      </c>
      <c r="B74" s="147" t="s">
        <v>205</v>
      </c>
      <c r="C74" s="148">
        <f>IF(B74="Y", -1, 0)</f>
        <v>0</v>
      </c>
      <c r="D74" s="149" t="s">
        <v>205</v>
      </c>
      <c r="E74" s="148">
        <f>IF(D74="Y", -1, 0)</f>
        <v>0</v>
      </c>
      <c r="F74" s="180" t="s">
        <v>205</v>
      </c>
      <c r="G74" s="148">
        <f>IF(F74="Y", -1, 0)</f>
        <v>0</v>
      </c>
      <c r="H74" s="193" t="s">
        <v>205</v>
      </c>
      <c r="I74" s="148">
        <f>IF(H74="Y", -1, 0)</f>
        <v>0</v>
      </c>
      <c r="J74" s="168" t="s">
        <v>205</v>
      </c>
      <c r="K74" s="169">
        <f>IF(J74="Y", -1, 0)</f>
        <v>0</v>
      </c>
      <c r="L74" s="89"/>
      <c r="M74" s="89"/>
      <c r="N74" s="88"/>
    </row>
    <row r="75" spans="1:14" ht="13.5" thickBot="1" x14ac:dyDescent="0.25">
      <c r="A75" s="87" t="s">
        <v>327</v>
      </c>
      <c r="B75" s="150"/>
      <c r="D75" s="151"/>
      <c r="F75" s="181"/>
      <c r="H75" s="194"/>
      <c r="J75" s="170"/>
      <c r="L75" s="89"/>
      <c r="M75" s="89"/>
      <c r="N75" s="88"/>
    </row>
    <row r="76" spans="1:14" x14ac:dyDescent="0.2">
      <c r="A76" s="124" t="s">
        <v>328</v>
      </c>
      <c r="B76" s="141" t="s">
        <v>205</v>
      </c>
      <c r="C76" s="142">
        <f>IF(B76="Y", -1, 0)</f>
        <v>0</v>
      </c>
      <c r="D76" s="143" t="s">
        <v>205</v>
      </c>
      <c r="E76" s="142">
        <f>IF(D76="Y", 1, 0)</f>
        <v>0</v>
      </c>
      <c r="F76" s="178" t="s">
        <v>205</v>
      </c>
      <c r="G76" s="142">
        <f>IF(F76="Y", -1, 0)</f>
        <v>0</v>
      </c>
      <c r="H76" s="191" t="s">
        <v>205</v>
      </c>
      <c r="I76" s="142">
        <f>IF(H76="Y", 1, 0)</f>
        <v>0</v>
      </c>
      <c r="J76" s="164" t="s">
        <v>205</v>
      </c>
      <c r="K76" s="165">
        <f>IF(J76="Y", -1, 0)</f>
        <v>0</v>
      </c>
      <c r="L76" s="89"/>
      <c r="M76" s="89"/>
      <c r="N76" s="88"/>
    </row>
    <row r="77" spans="1:14" x14ac:dyDescent="0.2">
      <c r="A77" s="101" t="s">
        <v>329</v>
      </c>
      <c r="B77" s="144"/>
      <c r="C77" s="145">
        <f>IF(B77="Y", -1, 0)</f>
        <v>0</v>
      </c>
      <c r="D77" s="146"/>
      <c r="E77" s="145">
        <f>IF(D77="Y", -1, 0)</f>
        <v>0</v>
      </c>
      <c r="F77" s="179"/>
      <c r="G77" s="145">
        <f>IF(F77="Y", -1, 0)</f>
        <v>0</v>
      </c>
      <c r="H77" s="192"/>
      <c r="I77" s="145">
        <f>IF(H77="Y", -1, 0)</f>
        <v>0</v>
      </c>
      <c r="J77" s="166"/>
      <c r="K77" s="167">
        <f>IF(J77="Y", -1, 0)</f>
        <v>0</v>
      </c>
      <c r="L77" s="89"/>
      <c r="M77" s="89"/>
      <c r="N77" s="88"/>
    </row>
    <row r="78" spans="1:14" x14ac:dyDescent="0.2">
      <c r="A78" s="101" t="s">
        <v>330</v>
      </c>
      <c r="B78" s="144" t="s">
        <v>205</v>
      </c>
      <c r="C78" s="145">
        <f>IF(B78="Y", 1, 0)</f>
        <v>0</v>
      </c>
      <c r="D78" s="146" t="s">
        <v>205</v>
      </c>
      <c r="E78" s="145">
        <f>IF(D78="Y", 1, 0)</f>
        <v>0</v>
      </c>
      <c r="F78" s="179" t="s">
        <v>205</v>
      </c>
      <c r="G78" s="145">
        <f>IF(F78="Y", 1, 0)</f>
        <v>0</v>
      </c>
      <c r="H78" s="192" t="s">
        <v>205</v>
      </c>
      <c r="I78" s="145">
        <f>IF(H78="Y", 1, 0)</f>
        <v>0</v>
      </c>
      <c r="J78" s="166" t="s">
        <v>205</v>
      </c>
      <c r="K78" s="167">
        <f>IF(J78="Y", 1, 0)</f>
        <v>0</v>
      </c>
      <c r="L78" s="89"/>
      <c r="M78" s="89"/>
      <c r="N78" s="88"/>
    </row>
    <row r="79" spans="1:14" x14ac:dyDescent="0.2">
      <c r="A79" s="101" t="s">
        <v>331</v>
      </c>
      <c r="B79" s="144" t="s">
        <v>205</v>
      </c>
      <c r="C79" s="145">
        <f>IF(B79="Y", 2, 0)</f>
        <v>0</v>
      </c>
      <c r="D79" s="146" t="s">
        <v>205</v>
      </c>
      <c r="E79" s="145">
        <f>IF(D79="Y", 2, 0)</f>
        <v>0</v>
      </c>
      <c r="F79" s="179" t="s">
        <v>205</v>
      </c>
      <c r="G79" s="145">
        <f>IF(F79="Y", 2, 0)</f>
        <v>0</v>
      </c>
      <c r="H79" s="192" t="s">
        <v>205</v>
      </c>
      <c r="I79" s="145">
        <f>IF(H79="Y", 2, 0)</f>
        <v>0</v>
      </c>
      <c r="J79" s="166" t="s">
        <v>205</v>
      </c>
      <c r="K79" s="167">
        <f>IF(J79="Y", 2, 0)</f>
        <v>0</v>
      </c>
      <c r="L79" s="89"/>
      <c r="M79" s="89"/>
      <c r="N79" s="88"/>
    </row>
    <row r="80" spans="1:14" x14ac:dyDescent="0.2">
      <c r="A80" s="101" t="s">
        <v>332</v>
      </c>
      <c r="B80" s="144" t="s">
        <v>205</v>
      </c>
      <c r="C80" s="145">
        <f>IF(B80="Y", 1, 0)</f>
        <v>0</v>
      </c>
      <c r="D80" s="146" t="s">
        <v>205</v>
      </c>
      <c r="E80" s="145">
        <f>IF(D80="Y", 1, 0)</f>
        <v>0</v>
      </c>
      <c r="F80" s="179" t="s">
        <v>205</v>
      </c>
      <c r="G80" s="145">
        <f>IF(F80="Y", 1, 0)</f>
        <v>0</v>
      </c>
      <c r="H80" s="192" t="s">
        <v>205</v>
      </c>
      <c r="I80" s="145">
        <f>IF(H80="Y", 1, 0)</f>
        <v>0</v>
      </c>
      <c r="J80" s="166" t="s">
        <v>205</v>
      </c>
      <c r="K80" s="167">
        <f>IF(J80="Y", 1, 0)</f>
        <v>0</v>
      </c>
      <c r="L80" s="89"/>
      <c r="M80" s="89"/>
      <c r="N80" s="88"/>
    </row>
    <row r="81" spans="1:14" x14ac:dyDescent="0.2">
      <c r="A81" s="101" t="s">
        <v>333</v>
      </c>
      <c r="B81" s="144" t="s">
        <v>205</v>
      </c>
      <c r="C81" s="145">
        <f>IF(B81="Y", 1, 0)</f>
        <v>0</v>
      </c>
      <c r="D81" s="146" t="s">
        <v>205</v>
      </c>
      <c r="E81" s="145">
        <f>IF(D81="Y", 1, 0)</f>
        <v>0</v>
      </c>
      <c r="F81" s="179" t="s">
        <v>205</v>
      </c>
      <c r="G81" s="145">
        <f>IF(F81="Y", 1, 0)</f>
        <v>0</v>
      </c>
      <c r="H81" s="192" t="s">
        <v>205</v>
      </c>
      <c r="I81" s="145">
        <f>IF(H81="Y", 1, 0)</f>
        <v>0</v>
      </c>
      <c r="J81" s="166" t="s">
        <v>205</v>
      </c>
      <c r="K81" s="167">
        <f>IF(J81="Y", -1, 0)</f>
        <v>0</v>
      </c>
      <c r="L81" s="89"/>
      <c r="M81" s="89"/>
      <c r="N81" s="88"/>
    </row>
    <row r="82" spans="1:14" x14ac:dyDescent="0.2">
      <c r="A82" s="125" t="s">
        <v>334</v>
      </c>
      <c r="B82" s="144" t="s">
        <v>205</v>
      </c>
      <c r="C82" s="145">
        <f>IF(B82="Y", 1, 0)</f>
        <v>0</v>
      </c>
      <c r="D82" s="146" t="s">
        <v>205</v>
      </c>
      <c r="E82" s="145">
        <f>IF(D82="Y", 1, 0)</f>
        <v>0</v>
      </c>
      <c r="F82" s="179" t="s">
        <v>205</v>
      </c>
      <c r="G82" s="145">
        <f>IF(F82="Y", 1, 0)</f>
        <v>0</v>
      </c>
      <c r="H82" s="192" t="s">
        <v>205</v>
      </c>
      <c r="I82" s="145">
        <f>IF(H82="Y", 1, 0)</f>
        <v>0</v>
      </c>
      <c r="J82" s="166" t="s">
        <v>205</v>
      </c>
      <c r="K82" s="167">
        <f>IF(J82="Y", 2, 0)</f>
        <v>0</v>
      </c>
      <c r="L82" s="89"/>
      <c r="M82" s="89"/>
      <c r="N82" s="88"/>
    </row>
    <row r="83" spans="1:14" ht="13.5" thickBot="1" x14ac:dyDescent="0.25">
      <c r="A83" s="114" t="s">
        <v>335</v>
      </c>
      <c r="B83" s="154" t="s">
        <v>205</v>
      </c>
      <c r="C83" s="155">
        <f>IF(B83="Y", 1, 0)</f>
        <v>0</v>
      </c>
      <c r="D83" s="156" t="s">
        <v>205</v>
      </c>
      <c r="E83" s="155">
        <f>IF(D83="Y", 1, 0)</f>
        <v>0</v>
      </c>
      <c r="F83" s="183" t="s">
        <v>205</v>
      </c>
      <c r="G83" s="155">
        <f>IF(F83="Y", 1, 0)</f>
        <v>0</v>
      </c>
      <c r="H83" s="196" t="s">
        <v>205</v>
      </c>
      <c r="I83" s="155">
        <f>IF(H83="Y", 1, 0)</f>
        <v>0</v>
      </c>
      <c r="J83" s="172" t="s">
        <v>205</v>
      </c>
      <c r="K83" s="173">
        <f>IF(J83="Y", 2, 0)</f>
        <v>0</v>
      </c>
      <c r="L83" s="89"/>
      <c r="M83" s="89"/>
      <c r="N83" s="88"/>
    </row>
    <row r="84" spans="1:14" ht="14.25" thickTop="1" thickBot="1" x14ac:dyDescent="0.25">
      <c r="A84" s="126" t="s">
        <v>336</v>
      </c>
      <c r="B84" s="160" t="s">
        <v>205</v>
      </c>
      <c r="C84" s="161">
        <f>IF(B84="Y", 1, 0)</f>
        <v>0</v>
      </c>
      <c r="D84" s="162" t="s">
        <v>205</v>
      </c>
      <c r="E84" s="161">
        <f>IF(D84="Y", 1, 0)</f>
        <v>0</v>
      </c>
      <c r="F84" s="185" t="s">
        <v>205</v>
      </c>
      <c r="G84" s="161">
        <f>IF(F84="Y", 1, 0)</f>
        <v>0</v>
      </c>
      <c r="H84" s="198" t="s">
        <v>205</v>
      </c>
      <c r="I84" s="161">
        <f>IF(H84="Y", 1, 0)</f>
        <v>0</v>
      </c>
      <c r="J84" s="176" t="s">
        <v>205</v>
      </c>
      <c r="K84" s="177">
        <f>IF(J84="Y", 1, 0)</f>
        <v>0</v>
      </c>
      <c r="L84" s="89"/>
      <c r="M84" s="89"/>
      <c r="N84" s="88"/>
    </row>
    <row r="85" spans="1:14" ht="13.5" thickBot="1" x14ac:dyDescent="0.25">
      <c r="A85" s="87" t="s">
        <v>337</v>
      </c>
      <c r="B85" s="150"/>
      <c r="D85" s="151"/>
      <c r="F85" s="181"/>
      <c r="H85" s="194"/>
      <c r="J85" s="170"/>
      <c r="L85" s="89"/>
      <c r="M85" s="89"/>
      <c r="N85" s="88"/>
    </row>
    <row r="86" spans="1:14" x14ac:dyDescent="0.2">
      <c r="A86" s="90" t="s">
        <v>338</v>
      </c>
      <c r="B86" s="141"/>
      <c r="C86" s="142"/>
      <c r="D86" s="143"/>
      <c r="E86" s="142"/>
      <c r="F86" s="178"/>
      <c r="G86" s="142"/>
      <c r="H86" s="191"/>
      <c r="I86" s="142"/>
      <c r="J86" s="164"/>
      <c r="K86" s="165"/>
      <c r="L86" s="89"/>
      <c r="M86" s="89"/>
      <c r="N86" s="88"/>
    </row>
    <row r="87" spans="1:14" x14ac:dyDescent="0.2">
      <c r="A87" s="101" t="s">
        <v>339</v>
      </c>
      <c r="B87" s="144" t="s">
        <v>205</v>
      </c>
      <c r="C87" s="145">
        <f>IF(B87="Y", 2, 0)</f>
        <v>0</v>
      </c>
      <c r="D87" s="146" t="s">
        <v>205</v>
      </c>
      <c r="E87" s="145">
        <f>IF(D87="Y", 2, 0)</f>
        <v>0</v>
      </c>
      <c r="F87" s="179" t="s">
        <v>205</v>
      </c>
      <c r="G87" s="145">
        <f>IF(F87="Y", 2, 0)</f>
        <v>0</v>
      </c>
      <c r="H87" s="192" t="s">
        <v>205</v>
      </c>
      <c r="I87" s="145">
        <f>IF(H87="Y", 2, 0)</f>
        <v>0</v>
      </c>
      <c r="J87" s="166" t="s">
        <v>205</v>
      </c>
      <c r="K87" s="167">
        <f>IF(J87="Y", 2, 0)</f>
        <v>0</v>
      </c>
      <c r="L87" s="89"/>
      <c r="M87" s="89"/>
      <c r="N87" s="88"/>
    </row>
    <row r="88" spans="1:14" x14ac:dyDescent="0.2">
      <c r="A88" s="101" t="s">
        <v>340</v>
      </c>
      <c r="B88" s="144" t="s">
        <v>205</v>
      </c>
      <c r="C88" s="145">
        <f>IF(B88="Y", 1, 0)</f>
        <v>0</v>
      </c>
      <c r="D88" s="146" t="s">
        <v>205</v>
      </c>
      <c r="E88" s="145">
        <f>IF(D88="Y", 1, 0)</f>
        <v>0</v>
      </c>
      <c r="F88" s="179" t="s">
        <v>205</v>
      </c>
      <c r="G88" s="145">
        <f>IF(F88="Y", 1, 0)</f>
        <v>0</v>
      </c>
      <c r="H88" s="192" t="s">
        <v>205</v>
      </c>
      <c r="I88" s="145">
        <f>IF(H88="Y", 1, 0)</f>
        <v>0</v>
      </c>
      <c r="J88" s="166" t="s">
        <v>205</v>
      </c>
      <c r="K88" s="167">
        <f>IF(J88="Y", 1, 0)</f>
        <v>0</v>
      </c>
      <c r="L88" s="89"/>
      <c r="M88" s="89"/>
      <c r="N88" s="88"/>
    </row>
    <row r="89" spans="1:14" x14ac:dyDescent="0.2">
      <c r="A89" s="101" t="s">
        <v>341</v>
      </c>
      <c r="B89" s="144" t="s">
        <v>205</v>
      </c>
      <c r="C89" s="145">
        <f>IF(B89="Y", 1, 0)</f>
        <v>0</v>
      </c>
      <c r="D89" s="146" t="s">
        <v>205</v>
      </c>
      <c r="E89" s="145">
        <f>IF(D89="Y", 1, 0)</f>
        <v>0</v>
      </c>
      <c r="F89" s="179" t="s">
        <v>205</v>
      </c>
      <c r="G89" s="145">
        <f>IF(F89="Y", 1, 0)</f>
        <v>0</v>
      </c>
      <c r="H89" s="192" t="s">
        <v>205</v>
      </c>
      <c r="I89" s="145">
        <f>IF(H89="Y", 1, 0)</f>
        <v>0</v>
      </c>
      <c r="J89" s="166" t="s">
        <v>205</v>
      </c>
      <c r="K89" s="167">
        <f>IF(J89="Y", 1, 0)</f>
        <v>0</v>
      </c>
      <c r="L89" s="89"/>
      <c r="M89" s="89"/>
      <c r="N89" s="88"/>
    </row>
    <row r="90" spans="1:14" x14ac:dyDescent="0.2">
      <c r="A90" s="101" t="s">
        <v>342</v>
      </c>
      <c r="B90" s="144" t="s">
        <v>205</v>
      </c>
      <c r="C90" s="145">
        <f>IF(B90="Y", 2, 0)</f>
        <v>0</v>
      </c>
      <c r="D90" s="146" t="s">
        <v>205</v>
      </c>
      <c r="E90" s="145">
        <f>IF(D90="Y", 2, 0)</f>
        <v>0</v>
      </c>
      <c r="F90" s="179" t="s">
        <v>205</v>
      </c>
      <c r="G90" s="145">
        <f>IF(F90="Y", 2, 0)</f>
        <v>0</v>
      </c>
      <c r="H90" s="192" t="s">
        <v>205</v>
      </c>
      <c r="I90" s="145">
        <f>IF(H90="Y", 2, 0)</f>
        <v>0</v>
      </c>
      <c r="J90" s="166" t="s">
        <v>205</v>
      </c>
      <c r="K90" s="167">
        <f>IF(J90="Y", 2, 0)</f>
        <v>0</v>
      </c>
      <c r="L90" s="89"/>
      <c r="M90" s="89"/>
      <c r="N90" s="88"/>
    </row>
    <row r="91" spans="1:14" ht="13.5" thickBot="1" x14ac:dyDescent="0.25">
      <c r="A91" s="114" t="s">
        <v>343</v>
      </c>
      <c r="B91" s="154" t="s">
        <v>205</v>
      </c>
      <c r="C91" s="155">
        <f>IF(B91="Y", 1, 0)</f>
        <v>0</v>
      </c>
      <c r="D91" s="156" t="s">
        <v>205</v>
      </c>
      <c r="E91" s="155">
        <f>IF(D91="Y", 1, 0)</f>
        <v>0</v>
      </c>
      <c r="F91" s="183" t="s">
        <v>205</v>
      </c>
      <c r="G91" s="155">
        <f>IF(F91="Y", 1, 0)</f>
        <v>0</v>
      </c>
      <c r="H91" s="196" t="s">
        <v>205</v>
      </c>
      <c r="I91" s="155">
        <f>IF(H91="Y", 1, 0)</f>
        <v>0</v>
      </c>
      <c r="J91" s="172" t="s">
        <v>205</v>
      </c>
      <c r="K91" s="173">
        <f>IF(J91="Y", 1, 0)</f>
        <v>0</v>
      </c>
      <c r="L91" s="89"/>
      <c r="M91" s="89"/>
    </row>
    <row r="92" spans="1:14" ht="13.5" thickTop="1" x14ac:dyDescent="0.2">
      <c r="A92" s="130" t="s">
        <v>344</v>
      </c>
      <c r="B92" s="157"/>
      <c r="C92" s="158"/>
      <c r="D92" s="159"/>
      <c r="E92" s="158"/>
      <c r="F92" s="184"/>
      <c r="G92" s="158"/>
      <c r="H92" s="197"/>
      <c r="I92" s="158"/>
      <c r="J92" s="174"/>
      <c r="K92" s="175"/>
      <c r="L92" s="89"/>
      <c r="M92" s="89"/>
    </row>
    <row r="93" spans="1:14" x14ac:dyDescent="0.2">
      <c r="A93" s="101" t="s">
        <v>345</v>
      </c>
      <c r="B93" s="144" t="s">
        <v>205</v>
      </c>
      <c r="C93" s="145">
        <f>IF(B93="Y", 2, 0)</f>
        <v>0</v>
      </c>
      <c r="D93" s="146" t="s">
        <v>205</v>
      </c>
      <c r="E93" s="145">
        <f>IF(D93="Y", 2, 0)</f>
        <v>0</v>
      </c>
      <c r="F93" s="179" t="s">
        <v>205</v>
      </c>
      <c r="G93" s="145">
        <f>IF(F93="Y", 2, 0)</f>
        <v>0</v>
      </c>
      <c r="H93" s="192" t="s">
        <v>205</v>
      </c>
      <c r="I93" s="145">
        <f>IF(H93="Y", 2, 0)</f>
        <v>0</v>
      </c>
      <c r="J93" s="166" t="s">
        <v>205</v>
      </c>
      <c r="K93" s="167">
        <f>IF(J93="Y", 2, 0)</f>
        <v>0</v>
      </c>
      <c r="L93" s="89"/>
      <c r="M93" s="89"/>
    </row>
    <row r="94" spans="1:14" x14ac:dyDescent="0.2">
      <c r="A94" s="101" t="s">
        <v>346</v>
      </c>
      <c r="B94" s="144" t="s">
        <v>205</v>
      </c>
      <c r="C94" s="145">
        <f>IF(B94="Y", 2, 0)</f>
        <v>0</v>
      </c>
      <c r="D94" s="146" t="s">
        <v>205</v>
      </c>
      <c r="E94" s="145">
        <f>IF(D94="Y", 2, 0)</f>
        <v>0</v>
      </c>
      <c r="F94" s="179" t="s">
        <v>205</v>
      </c>
      <c r="G94" s="145">
        <f>IF(F94="Y", 2, 0)</f>
        <v>0</v>
      </c>
      <c r="H94" s="192" t="s">
        <v>205</v>
      </c>
      <c r="I94" s="145">
        <f>IF(H94="Y", 2, 0)</f>
        <v>0</v>
      </c>
      <c r="J94" s="166" t="s">
        <v>205</v>
      </c>
      <c r="K94" s="167">
        <f>IF(J94="Y", 2, 0)</f>
        <v>0</v>
      </c>
      <c r="L94" s="89"/>
      <c r="M94" s="89"/>
      <c r="N94" s="88"/>
    </row>
    <row r="95" spans="1:14" x14ac:dyDescent="0.2">
      <c r="A95" s="101" t="s">
        <v>347</v>
      </c>
      <c r="B95" s="144" t="s">
        <v>205</v>
      </c>
      <c r="C95" s="145">
        <f>IF(B95="Y", 1, 0)</f>
        <v>0</v>
      </c>
      <c r="D95" s="146" t="s">
        <v>205</v>
      </c>
      <c r="E95" s="145">
        <f>IF(D95="Y", 1, 0)</f>
        <v>0</v>
      </c>
      <c r="F95" s="179" t="s">
        <v>205</v>
      </c>
      <c r="G95" s="145">
        <f>IF(F95="Y", 1, 0)</f>
        <v>0</v>
      </c>
      <c r="H95" s="192" t="s">
        <v>205</v>
      </c>
      <c r="I95" s="145">
        <f>IF(H95="Y", 1, 0)</f>
        <v>0</v>
      </c>
      <c r="J95" s="166" t="s">
        <v>205</v>
      </c>
      <c r="K95" s="167">
        <f>IF(J95="Y", 1, 0)</f>
        <v>0</v>
      </c>
      <c r="L95" s="89"/>
      <c r="M95" s="89"/>
    </row>
    <row r="96" spans="1:14" ht="13.5" thickBot="1" x14ac:dyDescent="0.25">
      <c r="A96" s="103" t="s">
        <v>348</v>
      </c>
      <c r="B96" s="147" t="s">
        <v>205</v>
      </c>
      <c r="C96" s="148">
        <f>IF(B96="Y", -1, 0)</f>
        <v>0</v>
      </c>
      <c r="D96" s="149" t="s">
        <v>205</v>
      </c>
      <c r="E96" s="148">
        <f>IF(D96="Y", 1, 0)</f>
        <v>0</v>
      </c>
      <c r="F96" s="180" t="s">
        <v>205</v>
      </c>
      <c r="G96" s="148">
        <f>IF(F96="Y", -1, 0)</f>
        <v>0</v>
      </c>
      <c r="H96" s="193" t="s">
        <v>205</v>
      </c>
      <c r="I96" s="148">
        <f>IF(H96="Y", 1, 0)</f>
        <v>0</v>
      </c>
      <c r="J96" s="168" t="s">
        <v>205</v>
      </c>
      <c r="K96" s="169">
        <f>IF(J96="Y", 1, 0)</f>
        <v>0</v>
      </c>
      <c r="L96" s="89"/>
      <c r="M96" s="89"/>
    </row>
    <row r="97" spans="1:13" ht="13.5" thickBot="1" x14ac:dyDescent="0.25">
      <c r="A97" s="131" t="s">
        <v>349</v>
      </c>
      <c r="B97" s="150"/>
      <c r="D97" s="151"/>
      <c r="F97" s="181"/>
      <c r="H97" s="194"/>
      <c r="J97" s="170"/>
      <c r="L97" s="89"/>
      <c r="M97" s="89"/>
    </row>
    <row r="98" spans="1:13" x14ac:dyDescent="0.2">
      <c r="A98" s="90" t="s">
        <v>350</v>
      </c>
      <c r="B98" s="141"/>
      <c r="C98" s="142"/>
      <c r="D98" s="143"/>
      <c r="E98" s="142"/>
      <c r="F98" s="178"/>
      <c r="G98" s="142"/>
      <c r="H98" s="191"/>
      <c r="I98" s="142"/>
      <c r="J98" s="164"/>
      <c r="K98" s="165"/>
      <c r="L98" s="89"/>
      <c r="M98" s="89"/>
    </row>
    <row r="99" spans="1:13" x14ac:dyDescent="0.2">
      <c r="A99" s="101" t="s">
        <v>351</v>
      </c>
      <c r="B99" s="144" t="s">
        <v>205</v>
      </c>
      <c r="C99" s="145">
        <f>IF(B99="Y", 1, 0)</f>
        <v>0</v>
      </c>
      <c r="D99" s="146" t="s">
        <v>205</v>
      </c>
      <c r="E99" s="145">
        <f>IF(D99="Y", 1, 0)</f>
        <v>0</v>
      </c>
      <c r="F99" s="179" t="s">
        <v>205</v>
      </c>
      <c r="G99" s="145">
        <f>IF(F99="Y", 1, 0)</f>
        <v>0</v>
      </c>
      <c r="H99" s="192" t="s">
        <v>205</v>
      </c>
      <c r="I99" s="145">
        <f>IF(H99="Y", 1, 0)</f>
        <v>0</v>
      </c>
      <c r="J99" s="166" t="s">
        <v>205</v>
      </c>
      <c r="K99" s="167">
        <f t="shared" ref="K99:K104" si="16">IF(J99="Y", 1, 0)</f>
        <v>0</v>
      </c>
      <c r="L99" s="89"/>
      <c r="M99" s="89"/>
    </row>
    <row r="100" spans="1:13" x14ac:dyDescent="0.2">
      <c r="A100" s="101" t="s">
        <v>352</v>
      </c>
      <c r="B100" s="144" t="s">
        <v>205</v>
      </c>
      <c r="C100" s="145">
        <f>IF(B100="Y", 2, 0)</f>
        <v>0</v>
      </c>
      <c r="D100" s="146" t="s">
        <v>205</v>
      </c>
      <c r="E100" s="145">
        <f>IF(D100="Y", 1, 0)</f>
        <v>0</v>
      </c>
      <c r="F100" s="179" t="s">
        <v>205</v>
      </c>
      <c r="G100" s="145">
        <f>IF(F100="Y", 2, 0)</f>
        <v>0</v>
      </c>
      <c r="H100" s="192" t="s">
        <v>205</v>
      </c>
      <c r="I100" s="145">
        <f>IF(H100="Y", 1, 0)</f>
        <v>0</v>
      </c>
      <c r="J100" s="166" t="s">
        <v>205</v>
      </c>
      <c r="K100" s="167">
        <f t="shared" si="16"/>
        <v>0</v>
      </c>
      <c r="L100" s="89"/>
      <c r="M100" s="89"/>
    </row>
    <row r="101" spans="1:13" x14ac:dyDescent="0.2">
      <c r="A101" s="101" t="s">
        <v>353</v>
      </c>
      <c r="B101" s="144" t="s">
        <v>205</v>
      </c>
      <c r="C101" s="145">
        <f>IF(B101="Y", 2, 0)</f>
        <v>0</v>
      </c>
      <c r="D101" s="146" t="s">
        <v>205</v>
      </c>
      <c r="E101" s="145">
        <f>IF(D101="Y", 2, 0)</f>
        <v>0</v>
      </c>
      <c r="F101" s="179" t="s">
        <v>205</v>
      </c>
      <c r="G101" s="145">
        <f>IF(F101="Y", 2, 0)</f>
        <v>0</v>
      </c>
      <c r="H101" s="192" t="s">
        <v>205</v>
      </c>
      <c r="I101" s="145">
        <f>IF(H101="Y", 2, 0)</f>
        <v>0</v>
      </c>
      <c r="J101" s="166" t="s">
        <v>205</v>
      </c>
      <c r="K101" s="167">
        <f t="shared" si="16"/>
        <v>0</v>
      </c>
      <c r="L101" s="89"/>
      <c r="M101" s="89"/>
    </row>
    <row r="102" spans="1:13" ht="13.5" thickBot="1" x14ac:dyDescent="0.25">
      <c r="A102" s="103" t="s">
        <v>354</v>
      </c>
      <c r="B102" s="147" t="s">
        <v>205</v>
      </c>
      <c r="C102" s="148">
        <f>IF(B102="Y", 1, 0)</f>
        <v>0</v>
      </c>
      <c r="D102" s="149" t="s">
        <v>205</v>
      </c>
      <c r="E102" s="148">
        <f>IF(D102="Y", 1, 0)</f>
        <v>0</v>
      </c>
      <c r="F102" s="180" t="s">
        <v>205</v>
      </c>
      <c r="G102" s="148">
        <f>IF(F102="Y", 1, 0)</f>
        <v>0</v>
      </c>
      <c r="H102" s="193" t="s">
        <v>205</v>
      </c>
      <c r="I102" s="148">
        <f>IF(H102="Y", 1, 0)</f>
        <v>0</v>
      </c>
      <c r="J102" s="168" t="s">
        <v>205</v>
      </c>
      <c r="K102" s="169">
        <f t="shared" si="16"/>
        <v>0</v>
      </c>
      <c r="L102" s="89"/>
      <c r="M102" s="89"/>
    </row>
    <row r="103" spans="1:13" x14ac:dyDescent="0.2">
      <c r="A103" s="118" t="s">
        <v>355</v>
      </c>
      <c r="B103" s="157" t="s">
        <v>205</v>
      </c>
      <c r="C103" s="158">
        <f>IF(B103="Y", 2, 0)</f>
        <v>0</v>
      </c>
      <c r="D103" s="159" t="s">
        <v>205</v>
      </c>
      <c r="E103" s="158">
        <f>IF(D103="Y", 1, 0)</f>
        <v>0</v>
      </c>
      <c r="F103" s="184" t="s">
        <v>205</v>
      </c>
      <c r="G103" s="158">
        <f>IF(F103="Y", 2, 0)</f>
        <v>0</v>
      </c>
      <c r="H103" s="197" t="s">
        <v>205</v>
      </c>
      <c r="I103" s="158">
        <f>IF(H103="Y", 1, 0)</f>
        <v>0</v>
      </c>
      <c r="J103" s="174" t="s">
        <v>205</v>
      </c>
      <c r="K103" s="175">
        <f t="shared" si="16"/>
        <v>0</v>
      </c>
      <c r="L103" s="89"/>
      <c r="M103" s="89"/>
    </row>
    <row r="104" spans="1:13" x14ac:dyDescent="0.2">
      <c r="A104" s="102" t="s">
        <v>356</v>
      </c>
      <c r="B104" s="144" t="s">
        <v>205</v>
      </c>
      <c r="C104" s="145">
        <f>IF(B104="Y", 2, 0)</f>
        <v>0</v>
      </c>
      <c r="D104" s="146" t="s">
        <v>205</v>
      </c>
      <c r="E104" s="145">
        <f>IF(D104="Y", 2, 0)</f>
        <v>0</v>
      </c>
      <c r="F104" s="179" t="s">
        <v>205</v>
      </c>
      <c r="G104" s="145">
        <f>IF(F104="Y", 2, 0)</f>
        <v>0</v>
      </c>
      <c r="H104" s="192" t="s">
        <v>205</v>
      </c>
      <c r="I104" s="145">
        <f>IF(H104="Y", 2, 0)</f>
        <v>0</v>
      </c>
      <c r="J104" s="166" t="s">
        <v>205</v>
      </c>
      <c r="K104" s="167">
        <f t="shared" si="16"/>
        <v>0</v>
      </c>
      <c r="L104" s="89"/>
      <c r="M104" s="89"/>
    </row>
    <row r="105" spans="1:13" x14ac:dyDescent="0.2">
      <c r="A105" s="102" t="s">
        <v>357</v>
      </c>
      <c r="B105" s="144" t="s">
        <v>205</v>
      </c>
      <c r="C105" s="145">
        <f>IF(B105="Y", 2, 0)</f>
        <v>0</v>
      </c>
      <c r="D105" s="146" t="s">
        <v>205</v>
      </c>
      <c r="E105" s="145">
        <f>IF(D105="Y", 1, 0)</f>
        <v>0</v>
      </c>
      <c r="F105" s="179" t="s">
        <v>205</v>
      </c>
      <c r="G105" s="145">
        <f>IF(F105="Y", 2, 0)</f>
        <v>0</v>
      </c>
      <c r="H105" s="192" t="s">
        <v>205</v>
      </c>
      <c r="I105" s="145">
        <f>IF(H105="Y", 1, 0)</f>
        <v>0</v>
      </c>
      <c r="J105" s="166" t="s">
        <v>205</v>
      </c>
      <c r="K105" s="167">
        <f>IF(J105="Y", 2, 0)</f>
        <v>0</v>
      </c>
      <c r="L105" s="89"/>
      <c r="M105" s="89"/>
    </row>
    <row r="106" spans="1:13" x14ac:dyDescent="0.2">
      <c r="A106" s="102" t="s">
        <v>358</v>
      </c>
      <c r="B106" s="144" t="s">
        <v>205</v>
      </c>
      <c r="C106" s="145" t="s">
        <v>359</v>
      </c>
      <c r="D106" s="146" t="s">
        <v>205</v>
      </c>
      <c r="E106" s="145" t="s">
        <v>359</v>
      </c>
      <c r="F106" s="179" t="s">
        <v>205</v>
      </c>
      <c r="G106" s="145" t="s">
        <v>359</v>
      </c>
      <c r="H106" s="192" t="s">
        <v>205</v>
      </c>
      <c r="I106" s="145" t="s">
        <v>359</v>
      </c>
      <c r="J106" s="166" t="s">
        <v>205</v>
      </c>
      <c r="K106" s="167">
        <f>IF(J106="Y", -1, 0)</f>
        <v>0</v>
      </c>
      <c r="L106" s="89"/>
      <c r="M106" s="89"/>
    </row>
    <row r="107" spans="1:13" x14ac:dyDescent="0.2">
      <c r="A107" s="102" t="s">
        <v>360</v>
      </c>
      <c r="B107" s="144" t="s">
        <v>205</v>
      </c>
      <c r="C107" s="145">
        <f>IF(B107="Y", 2, 0)</f>
        <v>0</v>
      </c>
      <c r="D107" s="146" t="s">
        <v>205</v>
      </c>
      <c r="E107" s="145">
        <f>IF(D107="Y", 2, 0)</f>
        <v>0</v>
      </c>
      <c r="F107" s="179" t="s">
        <v>205</v>
      </c>
      <c r="G107" s="145">
        <f>IF(F107="Y", 1, 0)</f>
        <v>0</v>
      </c>
      <c r="H107" s="192" t="s">
        <v>205</v>
      </c>
      <c r="I107" s="145">
        <f>IF(H107="Y", 1, 0)</f>
        <v>0</v>
      </c>
      <c r="J107" s="166" t="s">
        <v>205</v>
      </c>
      <c r="K107" s="167">
        <f>IF(J107="Y", 1, 0)</f>
        <v>0</v>
      </c>
      <c r="L107" s="89"/>
      <c r="M107" s="89"/>
    </row>
    <row r="108" spans="1:13" x14ac:dyDescent="0.2">
      <c r="A108" s="102" t="s">
        <v>361</v>
      </c>
      <c r="B108" s="144" t="s">
        <v>205</v>
      </c>
      <c r="C108" s="145">
        <f>IF(B108="Y", 2, 0)</f>
        <v>0</v>
      </c>
      <c r="D108" s="146" t="s">
        <v>205</v>
      </c>
      <c r="E108" s="145">
        <f>IF(D108="Y", 2, 0)</f>
        <v>0</v>
      </c>
      <c r="F108" s="179" t="s">
        <v>205</v>
      </c>
      <c r="G108" s="145">
        <f>IF(F108="Y", 1, 0)</f>
        <v>0</v>
      </c>
      <c r="H108" s="192" t="s">
        <v>205</v>
      </c>
      <c r="I108" s="145">
        <f>IF(H108="Y", 1, 0)</f>
        <v>0</v>
      </c>
      <c r="J108" s="166" t="s">
        <v>205</v>
      </c>
      <c r="K108" s="167">
        <f>IF(J108="Y", 1, 0)</f>
        <v>0</v>
      </c>
      <c r="L108" s="89"/>
      <c r="M108" s="89"/>
    </row>
    <row r="109" spans="1:13" ht="13.5" thickBot="1" x14ac:dyDescent="0.25">
      <c r="A109" s="122" t="s">
        <v>362</v>
      </c>
      <c r="B109" s="147" t="s">
        <v>205</v>
      </c>
      <c r="C109" s="148">
        <f>IF(B109="Y", 1, 0)</f>
        <v>0</v>
      </c>
      <c r="D109" s="149" t="s">
        <v>205</v>
      </c>
      <c r="E109" s="148">
        <f>IF(D109="Y", 1, 0)</f>
        <v>0</v>
      </c>
      <c r="F109" s="180" t="s">
        <v>205</v>
      </c>
      <c r="G109" s="148">
        <f>IF(F109="Y", 1, 0)</f>
        <v>0</v>
      </c>
      <c r="H109" s="193" t="s">
        <v>205</v>
      </c>
      <c r="I109" s="148">
        <f>IF(H109="Y", 1, 0)</f>
        <v>0</v>
      </c>
      <c r="J109" s="168" t="s">
        <v>205</v>
      </c>
      <c r="K109" s="169">
        <f>IF(J109="Y", 2, 0)</f>
        <v>0</v>
      </c>
      <c r="L109" s="89"/>
      <c r="M109" s="89"/>
    </row>
    <row r="110" spans="1:13" ht="13.5" thickBot="1" x14ac:dyDescent="0.25">
      <c r="A110" s="131" t="s">
        <v>363</v>
      </c>
      <c r="B110" s="150"/>
      <c r="D110" s="151"/>
      <c r="F110" s="181"/>
      <c r="H110" s="194"/>
      <c r="J110" s="170"/>
      <c r="L110" s="89"/>
      <c r="M110" s="89"/>
    </row>
    <row r="111" spans="1:13" x14ac:dyDescent="0.2">
      <c r="A111" s="113" t="s">
        <v>364</v>
      </c>
      <c r="B111" s="141" t="s">
        <v>205</v>
      </c>
      <c r="C111" s="142">
        <f>IF(B111="Y", -1, 0)</f>
        <v>0</v>
      </c>
      <c r="D111" s="143" t="s">
        <v>205</v>
      </c>
      <c r="E111" s="142">
        <f>IF(D111="Y", -1, 0)</f>
        <v>0</v>
      </c>
      <c r="F111" s="178" t="s">
        <v>205</v>
      </c>
      <c r="G111" s="142">
        <f t="shared" ref="G111:G126" si="17">IF(F111="Y", 1, 0)</f>
        <v>0</v>
      </c>
      <c r="H111" s="191" t="s">
        <v>205</v>
      </c>
      <c r="I111" s="142">
        <f>IF(H111="Y", -1, 0)</f>
        <v>0</v>
      </c>
      <c r="J111" s="164" t="s">
        <v>205</v>
      </c>
      <c r="K111" s="142">
        <f t="shared" ref="K111:K127" si="18">IF(J111="Y", 1, 0)</f>
        <v>0</v>
      </c>
      <c r="L111" s="132" t="s">
        <v>205</v>
      </c>
      <c r="M111" s="94">
        <f>IF(L111="Y", 2, 0)</f>
        <v>0</v>
      </c>
    </row>
    <row r="112" spans="1:13" x14ac:dyDescent="0.2">
      <c r="A112" s="102" t="s">
        <v>365</v>
      </c>
      <c r="B112" s="144" t="s">
        <v>205</v>
      </c>
      <c r="C112" s="145">
        <f>IF(B112="Y", 2, 0)</f>
        <v>0</v>
      </c>
      <c r="D112" s="146" t="s">
        <v>205</v>
      </c>
      <c r="E112" s="145">
        <f>IF(D112="Y", 2, 0)</f>
        <v>0</v>
      </c>
      <c r="F112" s="179" t="s">
        <v>205</v>
      </c>
      <c r="G112" s="145">
        <f>IF(F112="Y", 2, 0)</f>
        <v>0</v>
      </c>
      <c r="H112" s="192" t="s">
        <v>205</v>
      </c>
      <c r="I112" s="145">
        <f>IF(H112="Y", 2, 0)</f>
        <v>0</v>
      </c>
      <c r="J112" s="166" t="s">
        <v>205</v>
      </c>
      <c r="K112" s="145">
        <f>IF(J112="Y", 2, 0)</f>
        <v>0</v>
      </c>
      <c r="L112" s="133" t="s">
        <v>205</v>
      </c>
      <c r="M112" s="99">
        <f t="shared" ref="M112:M113" si="19">IF(L112="Y", 2, 0)</f>
        <v>0</v>
      </c>
    </row>
    <row r="113" spans="1:13" x14ac:dyDescent="0.2">
      <c r="A113" s="102" t="s">
        <v>366</v>
      </c>
      <c r="B113" s="144" t="s">
        <v>205</v>
      </c>
      <c r="C113" s="145">
        <f t="shared" ref="C113:C126" si="20">IF(B113="Y", 1, 0)</f>
        <v>0</v>
      </c>
      <c r="D113" s="146" t="s">
        <v>205</v>
      </c>
      <c r="E113" s="145">
        <f t="shared" ref="E113:E126" si="21">IF(D113="Y", 1, 0)</f>
        <v>0</v>
      </c>
      <c r="F113" s="179" t="s">
        <v>205</v>
      </c>
      <c r="G113" s="145">
        <f t="shared" si="17"/>
        <v>0</v>
      </c>
      <c r="H113" s="192" t="s">
        <v>205</v>
      </c>
      <c r="I113" s="145">
        <f t="shared" ref="I113:I126" si="22">IF(H113="Y", 1, 0)</f>
        <v>0</v>
      </c>
      <c r="J113" s="166" t="s">
        <v>205</v>
      </c>
      <c r="K113" s="145">
        <f t="shared" si="18"/>
        <v>0</v>
      </c>
      <c r="L113" s="133" t="s">
        <v>205</v>
      </c>
      <c r="M113" s="99">
        <f t="shared" si="19"/>
        <v>0</v>
      </c>
    </row>
    <row r="114" spans="1:13" x14ac:dyDescent="0.2">
      <c r="A114" s="102" t="s">
        <v>367</v>
      </c>
      <c r="B114" s="144" t="s">
        <v>205</v>
      </c>
      <c r="C114" s="145">
        <f t="shared" si="20"/>
        <v>0</v>
      </c>
      <c r="D114" s="146" t="s">
        <v>205</v>
      </c>
      <c r="E114" s="145">
        <f t="shared" si="21"/>
        <v>0</v>
      </c>
      <c r="F114" s="179" t="s">
        <v>205</v>
      </c>
      <c r="G114" s="145">
        <f t="shared" si="17"/>
        <v>0</v>
      </c>
      <c r="H114" s="192" t="s">
        <v>205</v>
      </c>
      <c r="I114" s="145">
        <f t="shared" si="22"/>
        <v>0</v>
      </c>
      <c r="J114" s="166" t="s">
        <v>205</v>
      </c>
      <c r="K114" s="145">
        <f t="shared" si="18"/>
        <v>0</v>
      </c>
      <c r="L114" s="133" t="s">
        <v>205</v>
      </c>
      <c r="M114" s="99">
        <f t="shared" ref="M114:M132" si="23">IF(L114="Y", 1, 0)</f>
        <v>0</v>
      </c>
    </row>
    <row r="115" spans="1:13" x14ac:dyDescent="0.2">
      <c r="A115" s="102" t="s">
        <v>368</v>
      </c>
      <c r="B115" s="144" t="s">
        <v>205</v>
      </c>
      <c r="C115" s="145">
        <f>IF(B115="Y", 2, 0)</f>
        <v>0</v>
      </c>
      <c r="D115" s="146" t="s">
        <v>205</v>
      </c>
      <c r="E115" s="145">
        <f>IF(D115="Y", 2, 0)</f>
        <v>0</v>
      </c>
      <c r="F115" s="179" t="s">
        <v>205</v>
      </c>
      <c r="G115" s="145">
        <f>IF(F115="Y", 2, 0)</f>
        <v>0</v>
      </c>
      <c r="H115" s="192" t="s">
        <v>205</v>
      </c>
      <c r="I115" s="145">
        <f>IF(H115="Y", 2, 0)</f>
        <v>0</v>
      </c>
      <c r="J115" s="166" t="s">
        <v>205</v>
      </c>
      <c r="K115" s="145">
        <f>IF(J115="Y", 2, 0)</f>
        <v>0</v>
      </c>
      <c r="L115" s="133" t="s">
        <v>205</v>
      </c>
      <c r="M115" s="99">
        <f>IF(L115="Y", 2, 0)</f>
        <v>0</v>
      </c>
    </row>
    <row r="116" spans="1:13" x14ac:dyDescent="0.2">
      <c r="A116" s="102" t="s">
        <v>369</v>
      </c>
      <c r="B116" s="144" t="s">
        <v>205</v>
      </c>
      <c r="C116" s="145">
        <f>IF(B116="Y", 2, 0)</f>
        <v>0</v>
      </c>
      <c r="D116" s="146" t="s">
        <v>205</v>
      </c>
      <c r="E116" s="145">
        <f>IF(D116="Y", 2, 0)</f>
        <v>0</v>
      </c>
      <c r="F116" s="179" t="s">
        <v>205</v>
      </c>
      <c r="G116" s="145">
        <f>IF(F116="Y", 2, 0)</f>
        <v>0</v>
      </c>
      <c r="H116" s="192" t="s">
        <v>205</v>
      </c>
      <c r="I116" s="145">
        <f>IF(H116="Y", 2, 0)</f>
        <v>0</v>
      </c>
      <c r="J116" s="166" t="s">
        <v>205</v>
      </c>
      <c r="K116" s="145">
        <f>IF(J116="Y", 2, 0)</f>
        <v>0</v>
      </c>
      <c r="L116" s="133" t="s">
        <v>205</v>
      </c>
      <c r="M116" s="99">
        <f>IF(L116="Y", 2, 0)</f>
        <v>0</v>
      </c>
    </row>
    <row r="117" spans="1:13" x14ac:dyDescent="0.2">
      <c r="A117" s="102" t="s">
        <v>370</v>
      </c>
      <c r="B117" s="144" t="s">
        <v>205</v>
      </c>
      <c r="C117" s="145">
        <f>IF(B117="Y", 2, 0)</f>
        <v>0</v>
      </c>
      <c r="D117" s="146" t="s">
        <v>205</v>
      </c>
      <c r="E117" s="145">
        <f>IF(D117="Y", 2, 0)</f>
        <v>0</v>
      </c>
      <c r="F117" s="179" t="s">
        <v>205</v>
      </c>
      <c r="G117" s="145">
        <f>IF(F117="Y", 2, 0)</f>
        <v>0</v>
      </c>
      <c r="H117" s="192" t="s">
        <v>205</v>
      </c>
      <c r="I117" s="145">
        <f>IF(H117="Y", 2, 0)</f>
        <v>0</v>
      </c>
      <c r="J117" s="166" t="s">
        <v>205</v>
      </c>
      <c r="K117" s="145">
        <f>IF(J117="Y", 2, 0)</f>
        <v>0</v>
      </c>
      <c r="L117" s="133" t="s">
        <v>205</v>
      </c>
      <c r="M117" s="99">
        <f>IF(L117="Y", 2, 0)</f>
        <v>0</v>
      </c>
    </row>
    <row r="118" spans="1:13" x14ac:dyDescent="0.2">
      <c r="A118" s="102" t="s">
        <v>371</v>
      </c>
      <c r="B118" s="144" t="s">
        <v>205</v>
      </c>
      <c r="C118" s="145">
        <f>IF(B118="Y", 2, 0)</f>
        <v>0</v>
      </c>
      <c r="D118" s="146" t="s">
        <v>205</v>
      </c>
      <c r="E118" s="145">
        <f>IF(D118="Y", 2, 0)</f>
        <v>0</v>
      </c>
      <c r="F118" s="179" t="s">
        <v>205</v>
      </c>
      <c r="G118" s="145">
        <f>IF(F118="Y", 2, 0)</f>
        <v>0</v>
      </c>
      <c r="H118" s="192" t="s">
        <v>205</v>
      </c>
      <c r="I118" s="145">
        <f>IF(H118="Y", 2, 0)</f>
        <v>0</v>
      </c>
      <c r="J118" s="166" t="s">
        <v>205</v>
      </c>
      <c r="K118" s="145">
        <f>IF(J118="Y", 2, 0)</f>
        <v>0</v>
      </c>
      <c r="L118" s="133" t="s">
        <v>205</v>
      </c>
      <c r="M118" s="99">
        <f>IF(L118="Y", 2, 0)</f>
        <v>0</v>
      </c>
    </row>
    <row r="119" spans="1:13" x14ac:dyDescent="0.2">
      <c r="A119" s="102" t="s">
        <v>372</v>
      </c>
      <c r="B119" s="144" t="s">
        <v>205</v>
      </c>
      <c r="C119" s="145">
        <f t="shared" si="20"/>
        <v>0</v>
      </c>
      <c r="D119" s="146" t="s">
        <v>205</v>
      </c>
      <c r="E119" s="145">
        <f t="shared" si="21"/>
        <v>0</v>
      </c>
      <c r="F119" s="179" t="s">
        <v>205</v>
      </c>
      <c r="G119" s="145">
        <f t="shared" si="17"/>
        <v>0</v>
      </c>
      <c r="H119" s="192" t="s">
        <v>205</v>
      </c>
      <c r="I119" s="145">
        <f t="shared" si="22"/>
        <v>0</v>
      </c>
      <c r="J119" s="166" t="s">
        <v>205</v>
      </c>
      <c r="K119" s="145">
        <f t="shared" si="18"/>
        <v>0</v>
      </c>
      <c r="L119" s="133" t="s">
        <v>205</v>
      </c>
      <c r="M119" s="99">
        <f t="shared" si="23"/>
        <v>0</v>
      </c>
    </row>
    <row r="120" spans="1:13" x14ac:dyDescent="0.2">
      <c r="A120" s="102" t="s">
        <v>373</v>
      </c>
      <c r="B120" s="144" t="s">
        <v>205</v>
      </c>
      <c r="C120" s="145">
        <f t="shared" si="20"/>
        <v>0</v>
      </c>
      <c r="D120" s="146" t="s">
        <v>205</v>
      </c>
      <c r="E120" s="145">
        <f t="shared" si="21"/>
        <v>0</v>
      </c>
      <c r="F120" s="179" t="s">
        <v>205</v>
      </c>
      <c r="G120" s="145">
        <f t="shared" si="17"/>
        <v>0</v>
      </c>
      <c r="H120" s="192" t="s">
        <v>205</v>
      </c>
      <c r="I120" s="145">
        <f t="shared" si="22"/>
        <v>0</v>
      </c>
      <c r="J120" s="166" t="s">
        <v>205</v>
      </c>
      <c r="K120" s="145">
        <f t="shared" si="18"/>
        <v>0</v>
      </c>
      <c r="L120" s="133" t="s">
        <v>205</v>
      </c>
      <c r="M120" s="99">
        <f t="shared" si="23"/>
        <v>0</v>
      </c>
    </row>
    <row r="121" spans="1:13" x14ac:dyDescent="0.2">
      <c r="A121" s="102" t="s">
        <v>374</v>
      </c>
      <c r="B121" s="144" t="s">
        <v>205</v>
      </c>
      <c r="C121" s="145">
        <f t="shared" si="20"/>
        <v>0</v>
      </c>
      <c r="D121" s="146" t="s">
        <v>205</v>
      </c>
      <c r="E121" s="145">
        <f t="shared" si="21"/>
        <v>0</v>
      </c>
      <c r="F121" s="179" t="s">
        <v>205</v>
      </c>
      <c r="G121" s="145">
        <f t="shared" si="17"/>
        <v>0</v>
      </c>
      <c r="H121" s="192" t="s">
        <v>205</v>
      </c>
      <c r="I121" s="145">
        <f t="shared" si="22"/>
        <v>0</v>
      </c>
      <c r="J121" s="166" t="s">
        <v>205</v>
      </c>
      <c r="K121" s="145">
        <f t="shared" si="18"/>
        <v>0</v>
      </c>
      <c r="L121" s="133" t="s">
        <v>205</v>
      </c>
      <c r="M121" s="99">
        <f t="shared" si="23"/>
        <v>0</v>
      </c>
    </row>
    <row r="122" spans="1:13" x14ac:dyDescent="0.2">
      <c r="A122" s="102" t="s">
        <v>375</v>
      </c>
      <c r="B122" s="144" t="s">
        <v>205</v>
      </c>
      <c r="C122" s="145">
        <f>IF(B122="Y", -1, 0)</f>
        <v>0</v>
      </c>
      <c r="D122" s="146" t="s">
        <v>205</v>
      </c>
      <c r="E122" s="145">
        <f>IF(D122="Y", -1, 0)</f>
        <v>0</v>
      </c>
      <c r="F122" s="179" t="s">
        <v>205</v>
      </c>
      <c r="G122" s="145">
        <f>IF(F122="Y", -1, 0)</f>
        <v>0</v>
      </c>
      <c r="H122" s="192" t="s">
        <v>205</v>
      </c>
      <c r="I122" s="145">
        <f>IF(H122="Y", -1, 0)</f>
        <v>0</v>
      </c>
      <c r="J122" s="166" t="s">
        <v>205</v>
      </c>
      <c r="K122" s="145">
        <f t="shared" si="18"/>
        <v>0</v>
      </c>
      <c r="L122" s="133" t="s">
        <v>205</v>
      </c>
      <c r="M122" s="99">
        <f t="shared" si="23"/>
        <v>0</v>
      </c>
    </row>
    <row r="123" spans="1:13" x14ac:dyDescent="0.2">
      <c r="A123" s="102" t="s">
        <v>376</v>
      </c>
      <c r="B123" s="144" t="s">
        <v>205</v>
      </c>
      <c r="C123" s="145">
        <f t="shared" ref="C123:C124" si="24">IF(B123="Y", 2, 0)</f>
        <v>0</v>
      </c>
      <c r="D123" s="146" t="s">
        <v>205</v>
      </c>
      <c r="E123" s="145">
        <f t="shared" ref="E123:E124" si="25">IF(D123="Y", 2, 0)</f>
        <v>0</v>
      </c>
      <c r="F123" s="179" t="s">
        <v>205</v>
      </c>
      <c r="G123" s="145">
        <f t="shared" ref="G123:G124" si="26">IF(F123="Y", 2, 0)</f>
        <v>0</v>
      </c>
      <c r="H123" s="192" t="s">
        <v>205</v>
      </c>
      <c r="I123" s="145">
        <f t="shared" ref="I123:I124" si="27">IF(H123="Y", 2, 0)</f>
        <v>0</v>
      </c>
      <c r="J123" s="166" t="s">
        <v>205</v>
      </c>
      <c r="K123" s="145">
        <f t="shared" ref="K123:K124" si="28">IF(J123="Y", 2, 0)</f>
        <v>0</v>
      </c>
      <c r="L123" s="133" t="s">
        <v>205</v>
      </c>
      <c r="M123" s="99">
        <f t="shared" ref="M123:M124" si="29">IF(L123="Y", 2, 0)</f>
        <v>0</v>
      </c>
    </row>
    <row r="124" spans="1:13" x14ac:dyDescent="0.2">
      <c r="A124" s="102" t="s">
        <v>377</v>
      </c>
      <c r="B124" s="144" t="s">
        <v>205</v>
      </c>
      <c r="C124" s="145">
        <f t="shared" si="24"/>
        <v>0</v>
      </c>
      <c r="D124" s="146" t="s">
        <v>205</v>
      </c>
      <c r="E124" s="145">
        <f t="shared" si="25"/>
        <v>0</v>
      </c>
      <c r="F124" s="179" t="s">
        <v>205</v>
      </c>
      <c r="G124" s="145">
        <f t="shared" si="26"/>
        <v>0</v>
      </c>
      <c r="H124" s="192" t="s">
        <v>205</v>
      </c>
      <c r="I124" s="145">
        <f t="shared" si="27"/>
        <v>0</v>
      </c>
      <c r="J124" s="166" t="s">
        <v>205</v>
      </c>
      <c r="K124" s="145">
        <f t="shared" si="28"/>
        <v>0</v>
      </c>
      <c r="L124" s="133" t="s">
        <v>205</v>
      </c>
      <c r="M124" s="99">
        <f t="shared" si="29"/>
        <v>0</v>
      </c>
    </row>
    <row r="125" spans="1:13" x14ac:dyDescent="0.2">
      <c r="A125" s="102" t="s">
        <v>378</v>
      </c>
      <c r="B125" s="144" t="s">
        <v>205</v>
      </c>
      <c r="C125" s="145">
        <f t="shared" si="20"/>
        <v>0</v>
      </c>
      <c r="D125" s="146" t="s">
        <v>205</v>
      </c>
      <c r="E125" s="145">
        <f t="shared" si="21"/>
        <v>0</v>
      </c>
      <c r="F125" s="179" t="s">
        <v>205</v>
      </c>
      <c r="G125" s="145">
        <f t="shared" si="17"/>
        <v>0</v>
      </c>
      <c r="H125" s="192" t="s">
        <v>205</v>
      </c>
      <c r="I125" s="145">
        <f t="shared" si="22"/>
        <v>0</v>
      </c>
      <c r="J125" s="166" t="s">
        <v>205</v>
      </c>
      <c r="K125" s="145">
        <f t="shared" si="18"/>
        <v>0</v>
      </c>
      <c r="L125" s="133" t="s">
        <v>205</v>
      </c>
      <c r="M125" s="99">
        <f t="shared" ref="M125" si="30">IF(L125="Y", 1, 0)</f>
        <v>0</v>
      </c>
    </row>
    <row r="126" spans="1:13" x14ac:dyDescent="0.2">
      <c r="A126" s="102" t="s">
        <v>379</v>
      </c>
      <c r="B126" s="144" t="s">
        <v>205</v>
      </c>
      <c r="C126" s="145">
        <f t="shared" si="20"/>
        <v>0</v>
      </c>
      <c r="D126" s="146" t="s">
        <v>205</v>
      </c>
      <c r="E126" s="145">
        <f t="shared" si="21"/>
        <v>0</v>
      </c>
      <c r="F126" s="179" t="s">
        <v>205</v>
      </c>
      <c r="G126" s="145">
        <f t="shared" si="17"/>
        <v>0</v>
      </c>
      <c r="H126" s="192" t="s">
        <v>205</v>
      </c>
      <c r="I126" s="145">
        <f t="shared" si="22"/>
        <v>0</v>
      </c>
      <c r="J126" s="166" t="s">
        <v>205</v>
      </c>
      <c r="K126" s="145">
        <f t="shared" si="18"/>
        <v>0</v>
      </c>
      <c r="L126" s="133" t="s">
        <v>205</v>
      </c>
      <c r="M126" s="99">
        <f t="shared" si="23"/>
        <v>0</v>
      </c>
    </row>
    <row r="127" spans="1:13" x14ac:dyDescent="0.2">
      <c r="A127" s="102" t="s">
        <v>307</v>
      </c>
      <c r="B127" s="144" t="s">
        <v>205</v>
      </c>
      <c r="C127" s="145">
        <f t="shared" ref="C127:C133" si="31">IF(B127="Y", 2, 0)</f>
        <v>0</v>
      </c>
      <c r="D127" s="146" t="s">
        <v>205</v>
      </c>
      <c r="E127" s="145">
        <f t="shared" ref="E127:E133" si="32">IF(D127="Y", 2, 0)</f>
        <v>0</v>
      </c>
      <c r="F127" s="179" t="s">
        <v>205</v>
      </c>
      <c r="G127" s="145">
        <f>IF(F127="Y", 2, 0)</f>
        <v>0</v>
      </c>
      <c r="H127" s="192" t="s">
        <v>205</v>
      </c>
      <c r="I127" s="145">
        <f>IF(H127="Y", 2, 0)</f>
        <v>0</v>
      </c>
      <c r="J127" s="166" t="s">
        <v>205</v>
      </c>
      <c r="K127" s="145">
        <f t="shared" si="18"/>
        <v>0</v>
      </c>
      <c r="L127" s="133" t="s">
        <v>205</v>
      </c>
      <c r="M127" s="99">
        <f t="shared" si="23"/>
        <v>0</v>
      </c>
    </row>
    <row r="128" spans="1:13" x14ac:dyDescent="0.2">
      <c r="A128" s="102" t="s">
        <v>380</v>
      </c>
      <c r="B128" s="144" t="s">
        <v>205</v>
      </c>
      <c r="C128" s="145">
        <f t="shared" si="31"/>
        <v>0</v>
      </c>
      <c r="D128" s="146" t="s">
        <v>205</v>
      </c>
      <c r="E128" s="145">
        <f t="shared" si="32"/>
        <v>0</v>
      </c>
      <c r="F128" s="179" t="s">
        <v>205</v>
      </c>
      <c r="G128" s="145">
        <f>IF(F128="Y", 1, 0)</f>
        <v>0</v>
      </c>
      <c r="H128" s="192" t="s">
        <v>205</v>
      </c>
      <c r="I128" s="145">
        <f>IF(H128="Y", 1, 0)</f>
        <v>0</v>
      </c>
      <c r="J128" s="166" t="s">
        <v>205</v>
      </c>
      <c r="K128" s="145">
        <f>IF(J128="Y", -1, 0)</f>
        <v>0</v>
      </c>
      <c r="L128" s="133" t="s">
        <v>205</v>
      </c>
      <c r="M128" s="99">
        <f t="shared" si="23"/>
        <v>0</v>
      </c>
    </row>
    <row r="129" spans="1:14" x14ac:dyDescent="0.2">
      <c r="A129" s="102" t="s">
        <v>381</v>
      </c>
      <c r="B129" s="144" t="s">
        <v>205</v>
      </c>
      <c r="C129" s="145">
        <f>IF(B129="Y", 1, 0)</f>
        <v>0</v>
      </c>
      <c r="D129" s="146" t="s">
        <v>205</v>
      </c>
      <c r="E129" s="145">
        <f>IF(D129="Y", 1, 0)</f>
        <v>0</v>
      </c>
      <c r="F129" s="179" t="s">
        <v>205</v>
      </c>
      <c r="G129" s="145">
        <f>IF(F129="Y", 1, 0)</f>
        <v>0</v>
      </c>
      <c r="H129" s="192" t="s">
        <v>205</v>
      </c>
      <c r="I129" s="145">
        <f>IF(H129="Y", 1, 0)</f>
        <v>0</v>
      </c>
      <c r="J129" s="166" t="s">
        <v>205</v>
      </c>
      <c r="K129" s="145">
        <f>IF(J129="Y", 1, 0)</f>
        <v>0</v>
      </c>
      <c r="L129" s="133" t="s">
        <v>205</v>
      </c>
      <c r="M129" s="99">
        <f t="shared" si="23"/>
        <v>0</v>
      </c>
    </row>
    <row r="130" spans="1:14" x14ac:dyDescent="0.2">
      <c r="A130" s="102" t="s">
        <v>382</v>
      </c>
      <c r="B130" s="144" t="s">
        <v>205</v>
      </c>
      <c r="C130" s="145">
        <f t="shared" si="31"/>
        <v>0</v>
      </c>
      <c r="D130" s="146" t="s">
        <v>205</v>
      </c>
      <c r="E130" s="145">
        <f t="shared" si="32"/>
        <v>0</v>
      </c>
      <c r="F130" s="179" t="s">
        <v>205</v>
      </c>
      <c r="G130" s="145">
        <f>IF(F130="Y", 1, 0)</f>
        <v>0</v>
      </c>
      <c r="H130" s="192" t="s">
        <v>205</v>
      </c>
      <c r="I130" s="145">
        <f>IF(H130="Y", 1, 0)</f>
        <v>0</v>
      </c>
      <c r="J130" s="166" t="s">
        <v>205</v>
      </c>
      <c r="K130" s="145">
        <f>IF(J130="Y", -1, 0)</f>
        <v>0</v>
      </c>
      <c r="L130" s="133" t="s">
        <v>205</v>
      </c>
      <c r="M130" s="99">
        <f t="shared" si="23"/>
        <v>0</v>
      </c>
    </row>
    <row r="131" spans="1:14" x14ac:dyDescent="0.2">
      <c r="A131" s="102" t="s">
        <v>383</v>
      </c>
      <c r="B131" s="144" t="s">
        <v>205</v>
      </c>
      <c r="C131" s="145">
        <f t="shared" si="31"/>
        <v>0</v>
      </c>
      <c r="D131" s="146" t="s">
        <v>205</v>
      </c>
      <c r="E131" s="145">
        <f t="shared" si="32"/>
        <v>0</v>
      </c>
      <c r="F131" s="179" t="s">
        <v>205</v>
      </c>
      <c r="G131" s="145">
        <f>IF(F131="Y", 1, 0)</f>
        <v>0</v>
      </c>
      <c r="H131" s="192" t="s">
        <v>205</v>
      </c>
      <c r="I131" s="145">
        <f>IF(H131="Y", 1, 0)</f>
        <v>0</v>
      </c>
      <c r="J131" s="166" t="s">
        <v>205</v>
      </c>
      <c r="K131" s="145">
        <f>IF(J131="Y", -1, 0)</f>
        <v>0</v>
      </c>
      <c r="L131" s="133" t="s">
        <v>205</v>
      </c>
      <c r="M131" s="99">
        <f t="shared" si="23"/>
        <v>0</v>
      </c>
    </row>
    <row r="132" spans="1:14" x14ac:dyDescent="0.2">
      <c r="A132" s="102" t="s">
        <v>276</v>
      </c>
      <c r="B132" s="144" t="s">
        <v>205</v>
      </c>
      <c r="C132" s="145">
        <f t="shared" si="31"/>
        <v>0</v>
      </c>
      <c r="D132" s="146" t="s">
        <v>205</v>
      </c>
      <c r="E132" s="145">
        <f t="shared" si="32"/>
        <v>0</v>
      </c>
      <c r="F132" s="179" t="s">
        <v>205</v>
      </c>
      <c r="G132" s="145">
        <f>IF(F132="Y", 1, 0)</f>
        <v>0</v>
      </c>
      <c r="H132" s="192" t="s">
        <v>205</v>
      </c>
      <c r="I132" s="145">
        <f>IF(H132="Y", 1, 0)</f>
        <v>0</v>
      </c>
      <c r="J132" s="166" t="s">
        <v>205</v>
      </c>
      <c r="K132" s="145">
        <f>IF(J132="Y", 1, 0)</f>
        <v>0</v>
      </c>
      <c r="L132" s="133" t="s">
        <v>205</v>
      </c>
      <c r="M132" s="99">
        <f t="shared" si="23"/>
        <v>0</v>
      </c>
    </row>
    <row r="133" spans="1:14" ht="13.5" thickBot="1" x14ac:dyDescent="0.25">
      <c r="A133" s="122" t="s">
        <v>384</v>
      </c>
      <c r="B133" s="147" t="s">
        <v>205</v>
      </c>
      <c r="C133" s="148">
        <f t="shared" si="31"/>
        <v>0</v>
      </c>
      <c r="D133" s="149" t="s">
        <v>205</v>
      </c>
      <c r="E133" s="148">
        <f t="shared" si="32"/>
        <v>0</v>
      </c>
      <c r="F133" s="180" t="s">
        <v>205</v>
      </c>
      <c r="G133" s="148">
        <f>IF(F133="Y", 2, 0)</f>
        <v>0</v>
      </c>
      <c r="H133" s="193" t="s">
        <v>205</v>
      </c>
      <c r="I133" s="148">
        <f>IF(H133="Y", 2, 0)</f>
        <v>0</v>
      </c>
      <c r="J133" s="168" t="s">
        <v>205</v>
      </c>
      <c r="K133" s="148">
        <f>IF(J133="Y", 2, 0)</f>
        <v>0</v>
      </c>
      <c r="L133" s="134" t="s">
        <v>205</v>
      </c>
      <c r="M133" s="107">
        <f>IF(L133="Y", 2, 0)</f>
        <v>0</v>
      </c>
      <c r="N133" s="88"/>
    </row>
    <row r="134" spans="1:14" ht="13.5" thickBot="1" x14ac:dyDescent="0.25">
      <c r="A134" s="131" t="s">
        <v>309</v>
      </c>
      <c r="B134" s="150"/>
      <c r="D134" s="151"/>
      <c r="F134" s="181"/>
      <c r="H134" s="194"/>
      <c r="J134" s="170"/>
      <c r="L134" s="135"/>
    </row>
    <row r="135" spans="1:14" x14ac:dyDescent="0.2">
      <c r="A135" s="113" t="s">
        <v>385</v>
      </c>
      <c r="B135" s="141" t="s">
        <v>205</v>
      </c>
      <c r="C135" s="142">
        <f>IF(B135="Y", 2, 0)</f>
        <v>0</v>
      </c>
      <c r="D135" s="143" t="s">
        <v>205</v>
      </c>
      <c r="E135" s="142">
        <f>IF(D135="Y", 2, 0)</f>
        <v>0</v>
      </c>
      <c r="F135" s="178" t="s">
        <v>205</v>
      </c>
      <c r="G135" s="142">
        <f>IF(F135="Y", 2, 0)</f>
        <v>0</v>
      </c>
      <c r="H135" s="191" t="s">
        <v>205</v>
      </c>
      <c r="I135" s="142">
        <f>IF(H135="Y", 2, 0)</f>
        <v>0</v>
      </c>
      <c r="J135" s="164" t="s">
        <v>205</v>
      </c>
      <c r="K135" s="142">
        <f>IF(J135="Y", 2, 0)</f>
        <v>0</v>
      </c>
      <c r="L135" s="132" t="s">
        <v>205</v>
      </c>
      <c r="M135" s="94">
        <f>IF(L135="Y", 2, 0)</f>
        <v>0</v>
      </c>
    </row>
    <row r="136" spans="1:14" x14ac:dyDescent="0.2">
      <c r="A136" s="102" t="s">
        <v>386</v>
      </c>
      <c r="B136" s="144" t="s">
        <v>205</v>
      </c>
      <c r="C136" s="145">
        <f t="shared" ref="C136:C137" si="33">IF(B136="Y", 2, 0)</f>
        <v>0</v>
      </c>
      <c r="D136" s="146" t="s">
        <v>205</v>
      </c>
      <c r="E136" s="145">
        <f t="shared" ref="E136:E137" si="34">IF(D136="Y", 2, 0)</f>
        <v>0</v>
      </c>
      <c r="F136" s="179" t="s">
        <v>205</v>
      </c>
      <c r="G136" s="145">
        <f t="shared" ref="G136:G137" si="35">IF(F136="Y", 2, 0)</f>
        <v>0</v>
      </c>
      <c r="H136" s="192" t="s">
        <v>205</v>
      </c>
      <c r="I136" s="145">
        <f t="shared" ref="I136:I137" si="36">IF(H136="Y", 2, 0)</f>
        <v>0</v>
      </c>
      <c r="J136" s="166" t="s">
        <v>205</v>
      </c>
      <c r="K136" s="145">
        <f t="shared" ref="K136:K137" si="37">IF(J136="Y", 2, 0)</f>
        <v>0</v>
      </c>
      <c r="L136" s="133" t="s">
        <v>251</v>
      </c>
      <c r="M136" s="99">
        <f t="shared" ref="M136:M137" si="38">IF(L136="Y", 2, 0)</f>
        <v>2</v>
      </c>
    </row>
    <row r="137" spans="1:14" ht="13.5" thickBot="1" x14ac:dyDescent="0.25">
      <c r="A137" s="122" t="s">
        <v>387</v>
      </c>
      <c r="B137" s="147" t="s">
        <v>205</v>
      </c>
      <c r="C137" s="148">
        <f t="shared" si="33"/>
        <v>0</v>
      </c>
      <c r="D137" s="149" t="s">
        <v>205</v>
      </c>
      <c r="E137" s="148">
        <f t="shared" si="34"/>
        <v>0</v>
      </c>
      <c r="F137" s="180" t="s">
        <v>205</v>
      </c>
      <c r="G137" s="148">
        <f t="shared" si="35"/>
        <v>0</v>
      </c>
      <c r="H137" s="193" t="s">
        <v>205</v>
      </c>
      <c r="I137" s="148">
        <f t="shared" si="36"/>
        <v>0</v>
      </c>
      <c r="J137" s="168" t="s">
        <v>205</v>
      </c>
      <c r="K137" s="148">
        <f t="shared" si="37"/>
        <v>0</v>
      </c>
      <c r="L137" s="134" t="s">
        <v>251</v>
      </c>
      <c r="M137" s="107">
        <f t="shared" si="38"/>
        <v>2</v>
      </c>
    </row>
    <row r="138" spans="1:14" ht="13.5" thickBot="1" x14ac:dyDescent="0.25">
      <c r="A138" s="131" t="s">
        <v>388</v>
      </c>
      <c r="B138" s="150"/>
      <c r="D138" s="151"/>
      <c r="F138" s="181"/>
      <c r="H138" s="194"/>
      <c r="J138" s="170"/>
      <c r="L138" s="135"/>
    </row>
    <row r="139" spans="1:14" x14ac:dyDescent="0.2">
      <c r="A139" s="113" t="s">
        <v>389</v>
      </c>
      <c r="B139" s="141" t="s">
        <v>205</v>
      </c>
      <c r="C139" s="142">
        <f>IF(B139="Y", 2, 0)</f>
        <v>0</v>
      </c>
      <c r="D139" s="143" t="s">
        <v>205</v>
      </c>
      <c r="E139" s="142">
        <f>IF(D139="Y", 2, 0)</f>
        <v>0</v>
      </c>
      <c r="F139" s="178" t="s">
        <v>205</v>
      </c>
      <c r="G139" s="142">
        <f>IF(F139="Y", 2, 0)</f>
        <v>0</v>
      </c>
      <c r="H139" s="191" t="s">
        <v>205</v>
      </c>
      <c r="I139" s="142">
        <f>IF(H139="Y", 2, 0)</f>
        <v>0</v>
      </c>
      <c r="J139" s="164" t="s">
        <v>205</v>
      </c>
      <c r="K139" s="142">
        <f>IF(J139="Y", 2, 0)</f>
        <v>0</v>
      </c>
      <c r="L139" s="132" t="s">
        <v>251</v>
      </c>
      <c r="M139" s="94">
        <f>IF(L139="Y", 2, 0)</f>
        <v>2</v>
      </c>
      <c r="N139" s="136"/>
    </row>
    <row r="140" spans="1:14" x14ac:dyDescent="0.2">
      <c r="A140" s="102" t="s">
        <v>390</v>
      </c>
      <c r="B140" s="144" t="s">
        <v>205</v>
      </c>
      <c r="C140" s="145">
        <f>IF(B140="Y", 1, 0)</f>
        <v>0</v>
      </c>
      <c r="D140" s="146" t="s">
        <v>205</v>
      </c>
      <c r="E140" s="145">
        <f>IF(D140="Y", 1, 0)</f>
        <v>0</v>
      </c>
      <c r="F140" s="179" t="s">
        <v>205</v>
      </c>
      <c r="G140" s="145">
        <f>IF(F140="Y", 1, 0)</f>
        <v>0</v>
      </c>
      <c r="H140" s="192" t="s">
        <v>205</v>
      </c>
      <c r="I140" s="145">
        <f>IF(H140="Y", 1, 0)</f>
        <v>0</v>
      </c>
      <c r="J140" s="166" t="s">
        <v>205</v>
      </c>
      <c r="K140" s="145">
        <f>IF(J140="Y", 1, 0)</f>
        <v>0</v>
      </c>
      <c r="L140" s="133" t="s">
        <v>251</v>
      </c>
      <c r="M140" s="99">
        <f>IF(L140="Y", 1, 0)</f>
        <v>1</v>
      </c>
    </row>
    <row r="141" spans="1:14" x14ac:dyDescent="0.2">
      <c r="A141" s="102" t="s">
        <v>391</v>
      </c>
      <c r="B141" s="144" t="s">
        <v>205</v>
      </c>
      <c r="C141" s="145">
        <f>IF(B141="Y", 1, 0)</f>
        <v>0</v>
      </c>
      <c r="D141" s="146" t="s">
        <v>205</v>
      </c>
      <c r="E141" s="145">
        <f>IF(D141="Y", 1, 0)</f>
        <v>0</v>
      </c>
      <c r="F141" s="179" t="s">
        <v>205</v>
      </c>
      <c r="G141" s="145">
        <f>IF(F141="Y", 1, 0)</f>
        <v>0</v>
      </c>
      <c r="H141" s="192" t="s">
        <v>205</v>
      </c>
      <c r="I141" s="145">
        <f>IF(H141="Y", 1, 0)</f>
        <v>0</v>
      </c>
      <c r="J141" s="166" t="s">
        <v>205</v>
      </c>
      <c r="K141" s="145">
        <f>IF(J141="Y", 1, 0)</f>
        <v>0</v>
      </c>
      <c r="L141" s="133" t="s">
        <v>251</v>
      </c>
      <c r="M141" s="99">
        <f>IF(L141="Y", 1, 0)</f>
        <v>1</v>
      </c>
    </row>
    <row r="142" spans="1:14" x14ac:dyDescent="0.2">
      <c r="A142" s="102" t="s">
        <v>392</v>
      </c>
      <c r="B142" s="144" t="s">
        <v>205</v>
      </c>
      <c r="C142" s="145">
        <f t="shared" ref="C142:C146" si="39">IF(B142="Y", 2, 0)</f>
        <v>0</v>
      </c>
      <c r="D142" s="146" t="s">
        <v>205</v>
      </c>
      <c r="E142" s="145">
        <f t="shared" ref="E142:E146" si="40">IF(D142="Y", 2, 0)</f>
        <v>0</v>
      </c>
      <c r="F142" s="179" t="s">
        <v>205</v>
      </c>
      <c r="G142" s="145">
        <f t="shared" ref="G142:G146" si="41">IF(F142="Y", 2, 0)</f>
        <v>0</v>
      </c>
      <c r="H142" s="192" t="s">
        <v>205</v>
      </c>
      <c r="I142" s="145">
        <f t="shared" ref="I142:I146" si="42">IF(H142="Y", 2, 0)</f>
        <v>0</v>
      </c>
      <c r="J142" s="166" t="s">
        <v>205</v>
      </c>
      <c r="K142" s="145">
        <f t="shared" ref="K142:K146" si="43">IF(J142="Y", 2, 0)</f>
        <v>0</v>
      </c>
      <c r="L142" s="133" t="s">
        <v>205</v>
      </c>
      <c r="M142" s="99">
        <f t="shared" ref="M142:M146" si="44">IF(L142="Y", 2, 0)</f>
        <v>0</v>
      </c>
    </row>
    <row r="143" spans="1:14" x14ac:dyDescent="0.2">
      <c r="A143" s="102" t="s">
        <v>393</v>
      </c>
      <c r="B143" s="144" t="s">
        <v>205</v>
      </c>
      <c r="C143" s="145">
        <f>IF(B143="Y", 1, 0)</f>
        <v>0</v>
      </c>
      <c r="D143" s="146" t="s">
        <v>205</v>
      </c>
      <c r="E143" s="145">
        <f>IF(D143="Y", 1, 0)</f>
        <v>0</v>
      </c>
      <c r="F143" s="179" t="s">
        <v>205</v>
      </c>
      <c r="G143" s="145">
        <f>IF(F143="Y", 1, 0)</f>
        <v>0</v>
      </c>
      <c r="H143" s="192" t="s">
        <v>205</v>
      </c>
      <c r="I143" s="145">
        <f>IF(H143="Y", 1, 0)</f>
        <v>0</v>
      </c>
      <c r="J143" s="166" t="s">
        <v>205</v>
      </c>
      <c r="K143" s="145">
        <f>IF(J143="Y", 1, 0)</f>
        <v>0</v>
      </c>
      <c r="L143" s="133" t="s">
        <v>205</v>
      </c>
      <c r="M143" s="99">
        <f>IF(L143="Y", 1, 0)</f>
        <v>0</v>
      </c>
    </row>
    <row r="144" spans="1:14" x14ac:dyDescent="0.2">
      <c r="A144" s="102" t="s">
        <v>394</v>
      </c>
      <c r="B144" s="144" t="s">
        <v>205</v>
      </c>
      <c r="C144" s="145">
        <f>IF(B144="Y", 1, 0)</f>
        <v>0</v>
      </c>
      <c r="D144" s="146" t="s">
        <v>205</v>
      </c>
      <c r="E144" s="145">
        <f>IF(D144="Y", 1, 0)</f>
        <v>0</v>
      </c>
      <c r="F144" s="179" t="s">
        <v>205</v>
      </c>
      <c r="G144" s="145">
        <f>IF(F144="Y", 1, 0)</f>
        <v>0</v>
      </c>
      <c r="H144" s="192" t="s">
        <v>205</v>
      </c>
      <c r="I144" s="145">
        <f>IF(H144="Y", 1, 0)</f>
        <v>0</v>
      </c>
      <c r="J144" s="166" t="s">
        <v>205</v>
      </c>
      <c r="K144" s="145">
        <f>IF(J144="Y", 1, 0)</f>
        <v>0</v>
      </c>
      <c r="L144" s="133" t="s">
        <v>205</v>
      </c>
      <c r="M144" s="99">
        <f>IF(L144="Y", 1, 0)</f>
        <v>0</v>
      </c>
    </row>
    <row r="145" spans="1:15" x14ac:dyDescent="0.2">
      <c r="A145" s="102" t="s">
        <v>395</v>
      </c>
      <c r="B145" s="144" t="s">
        <v>205</v>
      </c>
      <c r="C145" s="145">
        <f t="shared" si="39"/>
        <v>0</v>
      </c>
      <c r="D145" s="146" t="s">
        <v>205</v>
      </c>
      <c r="E145" s="145">
        <f t="shared" si="40"/>
        <v>0</v>
      </c>
      <c r="F145" s="179" t="s">
        <v>205</v>
      </c>
      <c r="G145" s="145">
        <f t="shared" si="41"/>
        <v>0</v>
      </c>
      <c r="H145" s="192" t="s">
        <v>205</v>
      </c>
      <c r="I145" s="145">
        <f t="shared" si="42"/>
        <v>0</v>
      </c>
      <c r="J145" s="166" t="s">
        <v>205</v>
      </c>
      <c r="K145" s="145">
        <f t="shared" si="43"/>
        <v>0</v>
      </c>
      <c r="L145" s="133" t="s">
        <v>205</v>
      </c>
      <c r="M145" s="99">
        <f t="shared" si="44"/>
        <v>0</v>
      </c>
    </row>
    <row r="146" spans="1:15" ht="13.5" thickBot="1" x14ac:dyDescent="0.25">
      <c r="A146" s="122" t="s">
        <v>396</v>
      </c>
      <c r="B146" s="147" t="s">
        <v>205</v>
      </c>
      <c r="C146" s="148">
        <f t="shared" si="39"/>
        <v>0</v>
      </c>
      <c r="D146" s="149" t="s">
        <v>205</v>
      </c>
      <c r="E146" s="148">
        <f t="shared" si="40"/>
        <v>0</v>
      </c>
      <c r="F146" s="180" t="s">
        <v>205</v>
      </c>
      <c r="G146" s="148">
        <f t="shared" si="41"/>
        <v>0</v>
      </c>
      <c r="H146" s="193" t="s">
        <v>205</v>
      </c>
      <c r="I146" s="148">
        <f t="shared" si="42"/>
        <v>0</v>
      </c>
      <c r="J146" s="168" t="s">
        <v>205</v>
      </c>
      <c r="K146" s="148">
        <f t="shared" si="43"/>
        <v>0</v>
      </c>
      <c r="L146" s="134" t="s">
        <v>205</v>
      </c>
      <c r="M146" s="107">
        <f t="shared" si="44"/>
        <v>0</v>
      </c>
    </row>
    <row r="147" spans="1:15" ht="13.5" thickBot="1" x14ac:dyDescent="0.25">
      <c r="A147" s="131" t="s">
        <v>397</v>
      </c>
      <c r="B147" s="150"/>
      <c r="D147" s="151"/>
      <c r="F147" s="181"/>
      <c r="H147" s="194"/>
      <c r="J147" s="170"/>
      <c r="L147" s="135"/>
    </row>
    <row r="148" spans="1:15" x14ac:dyDescent="0.2">
      <c r="A148" s="113" t="s">
        <v>398</v>
      </c>
      <c r="B148" s="141" t="s">
        <v>205</v>
      </c>
      <c r="C148" s="142">
        <f>IF(B148="Y", 1, 0)</f>
        <v>0</v>
      </c>
      <c r="D148" s="143" t="s">
        <v>205</v>
      </c>
      <c r="E148" s="142">
        <f>IF(D148="Y", 1, 0)</f>
        <v>0</v>
      </c>
      <c r="F148" s="178" t="s">
        <v>205</v>
      </c>
      <c r="G148" s="142">
        <f>IF(F148="Y", 1, 0)</f>
        <v>0</v>
      </c>
      <c r="H148" s="191" t="s">
        <v>205</v>
      </c>
      <c r="I148" s="142">
        <f>IF(H148="Y", 1, 0)</f>
        <v>0</v>
      </c>
      <c r="J148" s="164" t="s">
        <v>205</v>
      </c>
      <c r="K148" s="142">
        <f>IF(J148="Y", 1, 0)</f>
        <v>0</v>
      </c>
      <c r="L148" s="132" t="s">
        <v>251</v>
      </c>
      <c r="M148" s="94">
        <f>IF(L148="Y", 1, 0)</f>
        <v>1</v>
      </c>
    </row>
    <row r="149" spans="1:15" ht="13.5" thickBot="1" x14ac:dyDescent="0.25">
      <c r="A149" s="122" t="s">
        <v>399</v>
      </c>
      <c r="B149" s="147" t="s">
        <v>205</v>
      </c>
      <c r="C149" s="148">
        <f>IF(B149="Y", 1, 0)</f>
        <v>0</v>
      </c>
      <c r="D149" s="149" t="s">
        <v>205</v>
      </c>
      <c r="E149" s="148">
        <f>IF(D149="Y", 1, 0)</f>
        <v>0</v>
      </c>
      <c r="F149" s="180" t="s">
        <v>205</v>
      </c>
      <c r="G149" s="148">
        <f>IF(F149="Y", 1, 0)</f>
        <v>0</v>
      </c>
      <c r="H149" s="193" t="s">
        <v>205</v>
      </c>
      <c r="I149" s="148">
        <f>IF(H149="Y", 1, 0)</f>
        <v>0</v>
      </c>
      <c r="J149" s="168" t="s">
        <v>205</v>
      </c>
      <c r="K149" s="148">
        <f>IF(J149="Y", 1, 0)</f>
        <v>0</v>
      </c>
      <c r="L149" s="134" t="s">
        <v>205</v>
      </c>
      <c r="M149" s="107">
        <f>IF(L149="Y", 1, 0)</f>
        <v>0</v>
      </c>
    </row>
    <row r="150" spans="1:15" x14ac:dyDescent="0.2">
      <c r="A150" s="88"/>
      <c r="N150" s="88"/>
      <c r="O150" s="88"/>
    </row>
    <row r="151" spans="1:15" x14ac:dyDescent="0.2">
      <c r="A151" s="137" t="s">
        <v>400</v>
      </c>
      <c r="C151" s="89">
        <f>SUM(C2:C149)</f>
        <v>0</v>
      </c>
      <c r="E151" s="89">
        <f>SUM(E2:E149)</f>
        <v>0</v>
      </c>
      <c r="G151" s="89">
        <f>SUM(G2:G149)</f>
        <v>0</v>
      </c>
      <c r="I151" s="89">
        <f>SUM(I2:I133)</f>
        <v>0</v>
      </c>
      <c r="K151" s="89">
        <f>SUM(K2:K133)</f>
        <v>0</v>
      </c>
      <c r="M151" s="88">
        <f>SUM(M2:M149)</f>
        <v>9</v>
      </c>
    </row>
    <row r="152" spans="1:15" x14ac:dyDescent="0.2">
      <c r="A152" s="137" t="s">
        <v>401</v>
      </c>
      <c r="C152" s="89">
        <v>148</v>
      </c>
      <c r="E152" s="89">
        <v>143</v>
      </c>
      <c r="G152" s="89">
        <v>128</v>
      </c>
      <c r="I152" s="89">
        <v>114</v>
      </c>
      <c r="K152" s="89">
        <v>99</v>
      </c>
      <c r="M152" s="88">
        <v>53</v>
      </c>
    </row>
    <row r="153" spans="1:15" x14ac:dyDescent="0.2">
      <c r="A153" s="137" t="s">
        <v>402</v>
      </c>
      <c r="C153" s="163">
        <f>C151/C152</f>
        <v>0</v>
      </c>
      <c r="E153" s="163">
        <f>E151/E152</f>
        <v>0</v>
      </c>
      <c r="G153" s="186">
        <f>G151/G152</f>
        <v>0</v>
      </c>
      <c r="I153" s="163">
        <f>I151/I152</f>
        <v>0</v>
      </c>
      <c r="K153" s="163">
        <f>K151/K152</f>
        <v>0</v>
      </c>
      <c r="M153" s="138">
        <f>M151/M152</f>
        <v>0.16981132075471697</v>
      </c>
    </row>
  </sheetData>
  <mergeCells count="6">
    <mergeCell ref="L1:M1"/>
    <mergeCell ref="B1:C1"/>
    <mergeCell ref="D1:E1"/>
    <mergeCell ref="F1:G1"/>
    <mergeCell ref="H1:I1"/>
    <mergeCell ref="J1:K1"/>
  </mergeCells>
  <dataValidations disablePrompts="1" count="1">
    <dataValidation type="list" allowBlank="1" showInputMessage="1" showErrorMessage="1" sqref="H4:H21 B4:B21 D4:D21 F4:F21 J4:J21 L111:L149 B23:B150 J23:J150 D23:D150 H23:H150 F23:F150" xr:uid="{47557E01-80E4-4DB0-9B24-40E5738DE8A2}">
      <formula1>"-,Y"</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D238-6D54-4276-8912-B5E947E6CEE7}">
  <dimension ref="A1:M100"/>
  <sheetViews>
    <sheetView zoomScale="60" zoomScaleNormal="60" workbookViewId="0">
      <selection activeCell="B2" sqref="B2"/>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78.875" style="3" customWidth="1"/>
    <col min="10" max="13" width="9" style="58"/>
    <col min="14" max="16384" width="9" style="3"/>
  </cols>
  <sheetData>
    <row r="1" spans="2:9" x14ac:dyDescent="0.25">
      <c r="B1" s="2" t="s">
        <v>790</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316" t="s">
        <v>218</v>
      </c>
      <c r="E5" s="316" t="s">
        <v>220</v>
      </c>
      <c r="F5" s="314" t="s">
        <v>250</v>
      </c>
      <c r="G5" s="312">
        <f>IF(F5="Y", 'read first'!$B$23, 0)</f>
        <v>0</v>
      </c>
      <c r="H5" s="309" t="s">
        <v>217</v>
      </c>
      <c r="I5" s="309"/>
    </row>
    <row r="6" spans="2:9" ht="30" x14ac:dyDescent="0.25">
      <c r="B6" s="552"/>
      <c r="C6" s="548"/>
      <c r="D6" s="316" t="s">
        <v>179</v>
      </c>
      <c r="E6" s="316" t="s">
        <v>221</v>
      </c>
      <c r="F6" s="314" t="s">
        <v>250</v>
      </c>
      <c r="G6" s="312">
        <f>IF(F6="Y", 'read first'!$B$23, 0)</f>
        <v>0</v>
      </c>
      <c r="H6" s="309" t="s">
        <v>196</v>
      </c>
      <c r="I6" s="309"/>
    </row>
    <row r="7" spans="2:9" ht="58.5" customHeight="1" x14ac:dyDescent="0.25">
      <c r="B7" s="309" t="s">
        <v>10</v>
      </c>
      <c r="C7" s="19" t="s">
        <v>11</v>
      </c>
      <c r="D7" s="316" t="s">
        <v>12</v>
      </c>
      <c r="E7" s="316" t="s">
        <v>222</v>
      </c>
      <c r="F7" s="314" t="s">
        <v>251</v>
      </c>
      <c r="G7" s="312">
        <f>IF(F7="Y", 'read first'!$B$23, 0)</f>
        <v>2.2229999999999999</v>
      </c>
      <c r="H7" s="309" t="s">
        <v>176</v>
      </c>
      <c r="I7" s="309"/>
    </row>
    <row r="8" spans="2:9" ht="40.5" customHeight="1" x14ac:dyDescent="0.25">
      <c r="B8" s="551" t="s">
        <v>14</v>
      </c>
      <c r="C8" s="19" t="s">
        <v>15</v>
      </c>
      <c r="D8" s="316" t="s">
        <v>197</v>
      </c>
      <c r="E8" s="316" t="s">
        <v>223</v>
      </c>
      <c r="F8" s="314" t="s">
        <v>250</v>
      </c>
      <c r="G8" s="312">
        <f>IF(F8="Y", 'read first'!$B$23, 0)</f>
        <v>0</v>
      </c>
      <c r="H8" s="309" t="s">
        <v>16</v>
      </c>
      <c r="I8" s="309"/>
    </row>
    <row r="9" spans="2:9" ht="36.75" customHeight="1" x14ac:dyDescent="0.25">
      <c r="B9" s="552"/>
      <c r="C9" s="19" t="s">
        <v>17</v>
      </c>
      <c r="D9" s="316" t="s">
        <v>180</v>
      </c>
      <c r="E9" s="316" t="s">
        <v>224</v>
      </c>
      <c r="F9" s="314" t="s">
        <v>251</v>
      </c>
      <c r="G9" s="312">
        <f>IF(F9="Y", 'read first'!$B$23, 0)</f>
        <v>2.2229999999999999</v>
      </c>
      <c r="H9" s="309" t="s">
        <v>18</v>
      </c>
      <c r="I9" s="309"/>
    </row>
    <row r="10" spans="2:9" ht="46.5" customHeight="1" x14ac:dyDescent="0.25">
      <c r="B10" s="309" t="s">
        <v>19</v>
      </c>
      <c r="C10" s="19" t="s">
        <v>20</v>
      </c>
      <c r="D10" s="316" t="s">
        <v>415</v>
      </c>
      <c r="E10" s="316" t="s">
        <v>225</v>
      </c>
      <c r="F10" s="314" t="s">
        <v>251</v>
      </c>
      <c r="G10" s="312">
        <f>IF(F10="Y", 'read first'!$B$23, 0)</f>
        <v>2.2229999999999999</v>
      </c>
      <c r="H10" s="309" t="s">
        <v>175</v>
      </c>
      <c r="I10" s="309"/>
    </row>
    <row r="11" spans="2:9" ht="30" x14ac:dyDescent="0.25">
      <c r="B11" s="554" t="s">
        <v>22</v>
      </c>
      <c r="C11" s="19" t="s">
        <v>23</v>
      </c>
      <c r="D11" s="316" t="s">
        <v>24</v>
      </c>
      <c r="E11" s="316" t="s">
        <v>226</v>
      </c>
      <c r="F11" s="314" t="s">
        <v>251</v>
      </c>
      <c r="G11" s="312">
        <f>IF(F11="Y", 'read first'!$B$23, 0)</f>
        <v>2.2229999999999999</v>
      </c>
      <c r="H11" s="309" t="s">
        <v>25</v>
      </c>
      <c r="I11" s="309"/>
    </row>
    <row r="12" spans="2:9" ht="93.75" customHeight="1" x14ac:dyDescent="0.25">
      <c r="B12" s="554"/>
      <c r="C12" s="309" t="s">
        <v>26</v>
      </c>
      <c r="D12" s="20" t="s">
        <v>198</v>
      </c>
      <c r="E12" s="20" t="s">
        <v>227</v>
      </c>
      <c r="F12" s="35" t="s">
        <v>251</v>
      </c>
      <c r="G12" s="312">
        <f>IF(F12="Y", 'read first'!$B$23, 0)</f>
        <v>2.2229999999999999</v>
      </c>
      <c r="H12" s="31" t="s">
        <v>177</v>
      </c>
      <c r="I12" s="391" t="s">
        <v>687</v>
      </c>
    </row>
    <row r="13" spans="2:9" ht="55.5" customHeight="1" x14ac:dyDescent="0.25">
      <c r="B13" s="309" t="s">
        <v>28</v>
      </c>
      <c r="C13" s="19" t="s">
        <v>29</v>
      </c>
      <c r="D13" s="20" t="s">
        <v>199</v>
      </c>
      <c r="E13" s="20" t="s">
        <v>227</v>
      </c>
      <c r="F13" s="35" t="s">
        <v>250</v>
      </c>
      <c r="G13" s="312">
        <f>IF(F13="Y", 'read first'!$B$23, 0)</f>
        <v>0</v>
      </c>
      <c r="H13" s="31" t="s">
        <v>30</v>
      </c>
      <c r="I13" s="391" t="s">
        <v>688</v>
      </c>
    </row>
    <row r="14" spans="2:9" x14ac:dyDescent="0.25">
      <c r="D14" s="21" t="s">
        <v>31</v>
      </c>
      <c r="E14" s="21"/>
      <c r="G14" s="312">
        <f>SUM(G5:G13)</f>
        <v>11.114999999999998</v>
      </c>
    </row>
    <row r="15" spans="2:9" x14ac:dyDescent="0.25">
      <c r="D15" s="21"/>
      <c r="E15" s="21"/>
      <c r="G15" s="22">
        <f>G14/'read first'!$B$24</f>
        <v>0.55555555555555558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307" t="s">
        <v>182</v>
      </c>
      <c r="E19" s="307" t="s">
        <v>228</v>
      </c>
      <c r="F19" s="314" t="s">
        <v>251</v>
      </c>
      <c r="G19" s="313">
        <f>IF(F19="Y", 'read first'!$C$23, 0)</f>
        <v>1.65</v>
      </c>
      <c r="H19" s="310" t="s">
        <v>200</v>
      </c>
      <c r="I19" s="310"/>
    </row>
    <row r="20" spans="2:9" ht="54" customHeight="1" x14ac:dyDescent="0.25">
      <c r="B20" s="549"/>
      <c r="C20" s="1" t="s">
        <v>35</v>
      </c>
      <c r="D20" s="556" t="s">
        <v>36</v>
      </c>
      <c r="E20" s="556" t="s">
        <v>227</v>
      </c>
      <c r="F20" s="562" t="s">
        <v>251</v>
      </c>
      <c r="G20" s="565">
        <f>IF(F20="Y", 'read first'!$C$23, 0)</f>
        <v>1.65</v>
      </c>
      <c r="H20" s="555" t="s">
        <v>183</v>
      </c>
      <c r="I20" s="555" t="s">
        <v>473</v>
      </c>
    </row>
    <row r="21" spans="2:9" ht="23.25" customHeight="1" x14ac:dyDescent="0.25">
      <c r="B21" s="549"/>
      <c r="C21" s="19" t="s">
        <v>37</v>
      </c>
      <c r="D21" s="557"/>
      <c r="E21" s="557"/>
      <c r="F21" s="563"/>
      <c r="G21" s="566">
        <f>IF(F21="Y", 'read first'!$C$23, 0)</f>
        <v>0</v>
      </c>
      <c r="H21" s="549"/>
      <c r="I21" s="549"/>
    </row>
    <row r="22" spans="2:9" ht="30" x14ac:dyDescent="0.25">
      <c r="B22" s="550"/>
      <c r="C22" s="311" t="s">
        <v>38</v>
      </c>
      <c r="D22" s="558"/>
      <c r="E22" s="558"/>
      <c r="F22" s="564"/>
      <c r="G22" s="567">
        <f>IF(F22="Y", 'read first'!$C$23, 0)</f>
        <v>0</v>
      </c>
      <c r="H22" s="550"/>
      <c r="I22" s="550"/>
    </row>
    <row r="23" spans="2:9" ht="51.75" customHeight="1" x14ac:dyDescent="0.25">
      <c r="B23" s="543" t="s">
        <v>39</v>
      </c>
      <c r="C23" s="19" t="s">
        <v>40</v>
      </c>
      <c r="D23" s="544" t="s">
        <v>41</v>
      </c>
      <c r="E23" s="545"/>
      <c r="F23" s="545"/>
      <c r="G23" s="546"/>
      <c r="H23" s="311" t="s">
        <v>423</v>
      </c>
      <c r="I23" s="311"/>
    </row>
    <row r="24" spans="2:9" ht="69.75"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689</v>
      </c>
    </row>
    <row r="25" spans="2:9" ht="144.75" customHeight="1" x14ac:dyDescent="0.25">
      <c r="B25" s="543"/>
      <c r="C25" s="548"/>
      <c r="D25" s="27" t="s">
        <v>201</v>
      </c>
      <c r="E25" s="27" t="s">
        <v>227</v>
      </c>
      <c r="F25" s="35" t="s">
        <v>250</v>
      </c>
      <c r="G25" s="388">
        <f>IF(F25="Y", 'read first'!$C$23, 0)</f>
        <v>0</v>
      </c>
      <c r="H25" s="34" t="s">
        <v>204</v>
      </c>
      <c r="I25" s="550"/>
    </row>
    <row r="26" spans="2:9" ht="106.5" customHeight="1" x14ac:dyDescent="0.25">
      <c r="B26" s="543" t="s">
        <v>45</v>
      </c>
      <c r="C26" s="19" t="s">
        <v>44</v>
      </c>
      <c r="D26" s="28" t="s">
        <v>46</v>
      </c>
      <c r="E26" s="568" t="s">
        <v>227</v>
      </c>
      <c r="F26" s="571" t="s">
        <v>250</v>
      </c>
      <c r="G26" s="651">
        <f>IF(F26="Y", 'read first'!$C$23, 0)</f>
        <v>0</v>
      </c>
      <c r="H26" s="574" t="s">
        <v>202</v>
      </c>
      <c r="I26" s="559" t="s">
        <v>690</v>
      </c>
    </row>
    <row r="27" spans="2:9" ht="108.75" customHeight="1" x14ac:dyDescent="0.25">
      <c r="B27" s="543"/>
      <c r="C27" s="543" t="s">
        <v>47</v>
      </c>
      <c r="D27" s="28" t="s">
        <v>48</v>
      </c>
      <c r="E27" s="569"/>
      <c r="F27" s="572"/>
      <c r="G27" s="652"/>
      <c r="H27" s="575"/>
      <c r="I27" s="560"/>
    </row>
    <row r="28" spans="2:9" ht="75" customHeight="1" x14ac:dyDescent="0.25">
      <c r="B28" s="543"/>
      <c r="C28" s="543"/>
      <c r="D28" s="28" t="s">
        <v>49</v>
      </c>
      <c r="E28" s="570"/>
      <c r="F28" s="573"/>
      <c r="G28" s="653"/>
      <c r="H28" s="576"/>
      <c r="I28" s="561"/>
    </row>
    <row r="29" spans="2:9" ht="24.75" customHeight="1" x14ac:dyDescent="0.25">
      <c r="B29" s="543" t="s">
        <v>50</v>
      </c>
      <c r="C29" s="19" t="s">
        <v>118</v>
      </c>
      <c r="D29" s="29" t="s">
        <v>51</v>
      </c>
      <c r="E29" s="27" t="s">
        <v>229</v>
      </c>
      <c r="F29" s="35" t="s">
        <v>251</v>
      </c>
      <c r="G29" s="312">
        <f>IF(F29="Y", 0.83, 0)</f>
        <v>0.83</v>
      </c>
      <c r="H29" s="577" t="s">
        <v>167</v>
      </c>
      <c r="I29" s="578" t="s">
        <v>691</v>
      </c>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314" t="s">
        <v>251</v>
      </c>
      <c r="G32" s="312">
        <f>IF(F32="Y",'read first'!$C$23, 0)</f>
        <v>1.65</v>
      </c>
      <c r="H32" s="554" t="s">
        <v>166</v>
      </c>
      <c r="I32" s="554"/>
    </row>
    <row r="33" spans="2:9" ht="57.95" customHeight="1" x14ac:dyDescent="0.25">
      <c r="B33" s="543"/>
      <c r="C33" s="547"/>
      <c r="D33" s="30" t="s">
        <v>57</v>
      </c>
      <c r="E33" s="30" t="s">
        <v>232</v>
      </c>
      <c r="F33" s="314" t="s">
        <v>251</v>
      </c>
      <c r="G33" s="312">
        <f>IF(F33="Y", 'read first'!$C$23, 0)</f>
        <v>1.65</v>
      </c>
      <c r="H33" s="554"/>
      <c r="I33" s="554"/>
    </row>
    <row r="34" spans="2:9" ht="52.5" customHeight="1" x14ac:dyDescent="0.25">
      <c r="B34" s="543"/>
      <c r="C34" s="548"/>
      <c r="D34" s="30" t="s">
        <v>184</v>
      </c>
      <c r="E34" s="30" t="s">
        <v>233</v>
      </c>
      <c r="F34" s="314" t="s">
        <v>250</v>
      </c>
      <c r="G34" s="312">
        <f>IF(F34="Y", 'read first'!$C$23, 0)</f>
        <v>0</v>
      </c>
      <c r="H34" s="554"/>
      <c r="I34" s="554"/>
    </row>
    <row r="35" spans="2:9" ht="38.1" customHeight="1" x14ac:dyDescent="0.25">
      <c r="B35" s="543"/>
      <c r="C35" s="311" t="s">
        <v>58</v>
      </c>
      <c r="D35" s="28" t="s">
        <v>59</v>
      </c>
      <c r="E35" s="28" t="s">
        <v>227</v>
      </c>
      <c r="F35" s="35" t="s">
        <v>251</v>
      </c>
      <c r="G35" s="312">
        <f>IF(F35="Y", 'read first'!$C$23, 0)</f>
        <v>1.65</v>
      </c>
      <c r="H35" s="31" t="s">
        <v>203</v>
      </c>
      <c r="I35" s="391" t="s">
        <v>692</v>
      </c>
    </row>
    <row r="36" spans="2:9" ht="60" customHeight="1" x14ac:dyDescent="0.25">
      <c r="B36" s="311" t="s">
        <v>60</v>
      </c>
      <c r="C36" s="19" t="s">
        <v>61</v>
      </c>
      <c r="D36" s="30" t="s">
        <v>62</v>
      </c>
      <c r="E36" s="30" t="s">
        <v>234</v>
      </c>
      <c r="F36" s="314" t="s">
        <v>251</v>
      </c>
      <c r="G36" s="312">
        <f>IF(F36="Y", 'read first'!$C$23, 0)</f>
        <v>1.65</v>
      </c>
      <c r="H36" s="309" t="s">
        <v>178</v>
      </c>
      <c r="I36" s="309"/>
    </row>
    <row r="37" spans="2:9" x14ac:dyDescent="0.25">
      <c r="D37" s="21" t="s">
        <v>31</v>
      </c>
      <c r="E37" s="21"/>
      <c r="G37" s="312">
        <f>SUM(G19:G36)</f>
        <v>11.58</v>
      </c>
    </row>
    <row r="38" spans="2:9" x14ac:dyDescent="0.25">
      <c r="D38" s="21"/>
      <c r="E38" s="21"/>
      <c r="G38" s="22">
        <f>G37/'read first'!$C$24</f>
        <v>0.58484848484848495</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316" t="s">
        <v>67</v>
      </c>
      <c r="E42" s="316" t="s">
        <v>235</v>
      </c>
      <c r="F42" s="314" t="s">
        <v>250</v>
      </c>
      <c r="G42" s="312">
        <f>IF(F42="Y", 'read first'!$D$23, 0)</f>
        <v>0</v>
      </c>
      <c r="H42" s="309" t="s">
        <v>68</v>
      </c>
      <c r="I42" s="309"/>
    </row>
    <row r="43" spans="2:9" ht="30" customHeight="1" x14ac:dyDescent="0.25">
      <c r="B43" s="549"/>
      <c r="C43" s="19" t="s">
        <v>69</v>
      </c>
      <c r="D43" s="308" t="s">
        <v>70</v>
      </c>
      <c r="E43" s="74" t="s">
        <v>227</v>
      </c>
      <c r="F43" s="314" t="s">
        <v>250</v>
      </c>
      <c r="G43" s="312">
        <f>IF(F43="Y", 'read first'!$D$23, 0)</f>
        <v>0</v>
      </c>
      <c r="H43" s="309" t="s">
        <v>71</v>
      </c>
      <c r="I43" s="309"/>
    </row>
    <row r="44" spans="2:9" ht="30" x14ac:dyDescent="0.25">
      <c r="B44" s="550"/>
      <c r="C44" s="19" t="s">
        <v>72</v>
      </c>
      <c r="D44" s="316" t="s">
        <v>73</v>
      </c>
      <c r="E44" s="316" t="s">
        <v>227</v>
      </c>
      <c r="F44" s="314" t="s">
        <v>251</v>
      </c>
      <c r="G44" s="312">
        <f>IF(F44="Y", 'read first'!$D$23, 0)</f>
        <v>2.2000000000000002</v>
      </c>
      <c r="H44" s="309" t="s">
        <v>74</v>
      </c>
      <c r="I44" s="309"/>
    </row>
    <row r="45" spans="2:9" ht="30" x14ac:dyDescent="0.25">
      <c r="B45" s="311" t="s">
        <v>75</v>
      </c>
      <c r="C45" s="19" t="s">
        <v>76</v>
      </c>
      <c r="D45" s="316" t="s">
        <v>77</v>
      </c>
      <c r="E45" s="316" t="s">
        <v>227</v>
      </c>
      <c r="F45" s="314" t="s">
        <v>251</v>
      </c>
      <c r="G45" s="312">
        <f>IF(F45="Y", 'read first'!$D$23, 0)</f>
        <v>2.2000000000000002</v>
      </c>
      <c r="H45" s="309" t="s">
        <v>78</v>
      </c>
      <c r="I45" s="309"/>
    </row>
    <row r="46" spans="2:9" ht="37.5" customHeight="1" x14ac:dyDescent="0.25">
      <c r="B46" s="33" t="s">
        <v>79</v>
      </c>
      <c r="C46" s="33" t="s">
        <v>80</v>
      </c>
      <c r="D46" s="34" t="s">
        <v>81</v>
      </c>
      <c r="E46" s="34" t="s">
        <v>227</v>
      </c>
      <c r="F46" s="314" t="s">
        <v>251</v>
      </c>
      <c r="G46" s="312">
        <f>IF(F46="Y", 'read first'!$D$23, 0)</f>
        <v>2.2000000000000002</v>
      </c>
      <c r="H46" s="31" t="s">
        <v>165</v>
      </c>
      <c r="I46" s="391" t="s">
        <v>693</v>
      </c>
    </row>
    <row r="47" spans="2:9" ht="69" customHeight="1" x14ac:dyDescent="0.25">
      <c r="B47" s="311" t="s">
        <v>82</v>
      </c>
      <c r="C47" s="19" t="s">
        <v>83</v>
      </c>
      <c r="D47" s="316" t="s">
        <v>84</v>
      </c>
      <c r="E47" s="316" t="s">
        <v>227</v>
      </c>
      <c r="F47" s="314" t="s">
        <v>251</v>
      </c>
      <c r="G47" s="312">
        <f>IF(F47="Y", 'read first'!$D$23, 0)</f>
        <v>2.2000000000000002</v>
      </c>
      <c r="H47" s="309" t="s">
        <v>85</v>
      </c>
      <c r="I47" s="309"/>
    </row>
    <row r="48" spans="2:9" ht="30" x14ac:dyDescent="0.25">
      <c r="B48" s="311" t="s">
        <v>86</v>
      </c>
      <c r="C48" s="19" t="s">
        <v>87</v>
      </c>
      <c r="D48" s="316" t="s">
        <v>88</v>
      </c>
      <c r="E48" s="316" t="s">
        <v>236</v>
      </c>
      <c r="F48" s="314" t="s">
        <v>251</v>
      </c>
      <c r="G48" s="312">
        <f>IF(F48="Y", 'read first'!$D$23, 0)</f>
        <v>2.2000000000000002</v>
      </c>
      <c r="H48" s="309" t="s">
        <v>89</v>
      </c>
      <c r="I48" s="309"/>
    </row>
    <row r="49" spans="2:9" ht="45" x14ac:dyDescent="0.25">
      <c r="B49" s="311" t="s">
        <v>90</v>
      </c>
      <c r="C49" s="19" t="s">
        <v>91</v>
      </c>
      <c r="D49" s="316" t="s">
        <v>92</v>
      </c>
      <c r="E49" s="316" t="s">
        <v>237</v>
      </c>
      <c r="F49" s="314" t="s">
        <v>250</v>
      </c>
      <c r="G49" s="312">
        <f>IF(F49="Y", 'read first'!$D$23, 0)</f>
        <v>0</v>
      </c>
      <c r="H49" s="309" t="s">
        <v>93</v>
      </c>
      <c r="I49" s="309"/>
    </row>
    <row r="50" spans="2:9" x14ac:dyDescent="0.25">
      <c r="B50" s="37"/>
      <c r="G50" s="312">
        <f>SUM(G42:G49)</f>
        <v>11</v>
      </c>
    </row>
    <row r="51" spans="2:9" x14ac:dyDescent="0.25">
      <c r="B51" s="37"/>
      <c r="G51" s="22">
        <f>G50/'read first'!$D$24</f>
        <v>0.55555555555555558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316" t="s">
        <v>97</v>
      </c>
      <c r="E55" s="75" t="s">
        <v>227</v>
      </c>
      <c r="F55" s="314" t="s">
        <v>251</v>
      </c>
      <c r="G55" s="312">
        <f>IF(F55="Y", 'read first'!$E$23, 0)</f>
        <v>2.5</v>
      </c>
      <c r="H55" s="315" t="s">
        <v>98</v>
      </c>
      <c r="I55" s="315"/>
    </row>
    <row r="56" spans="2:9" ht="38.1" customHeight="1" x14ac:dyDescent="0.25">
      <c r="B56" s="543"/>
      <c r="C56" s="19" t="s">
        <v>99</v>
      </c>
      <c r="D56" s="316" t="s">
        <v>100</v>
      </c>
      <c r="E56" s="75" t="s">
        <v>227</v>
      </c>
      <c r="F56" s="314" t="s">
        <v>250</v>
      </c>
      <c r="G56" s="312">
        <f>IF(F56="Y", 'read first'!$E$23, 0)</f>
        <v>0</v>
      </c>
      <c r="H56" s="315" t="s">
        <v>101</v>
      </c>
      <c r="I56" s="315"/>
    </row>
    <row r="57" spans="2:9" ht="51" customHeight="1" x14ac:dyDescent="0.25">
      <c r="B57" s="311" t="s">
        <v>102</v>
      </c>
      <c r="C57" s="19" t="s">
        <v>44</v>
      </c>
      <c r="D57" s="316" t="s">
        <v>103</v>
      </c>
      <c r="E57" s="75" t="s">
        <v>227</v>
      </c>
      <c r="F57" s="39" t="str">
        <f>F26</f>
        <v>N</v>
      </c>
      <c r="G57" s="384">
        <f>IF(F57="Y", 'read first'!$E$23, 0)</f>
        <v>0</v>
      </c>
      <c r="H57" s="315" t="s">
        <v>207</v>
      </c>
      <c r="I57" s="315"/>
    </row>
    <row r="58" spans="2:9" ht="49.5" customHeight="1" x14ac:dyDescent="0.25">
      <c r="B58" s="311" t="s">
        <v>104</v>
      </c>
      <c r="C58" s="19" t="s">
        <v>96</v>
      </c>
      <c r="D58" s="316" t="s">
        <v>131</v>
      </c>
      <c r="E58" s="75" t="s">
        <v>230</v>
      </c>
      <c r="F58" s="39" t="s">
        <v>210</v>
      </c>
      <c r="G58" s="312">
        <f>G29+G30</f>
        <v>0.83</v>
      </c>
      <c r="H58" s="315" t="s">
        <v>208</v>
      </c>
      <c r="I58" s="315"/>
    </row>
    <row r="59" spans="2:9" ht="37.5" customHeight="1" x14ac:dyDescent="0.25">
      <c r="B59" s="543" t="s">
        <v>105</v>
      </c>
      <c r="C59" s="19" t="s">
        <v>72</v>
      </c>
      <c r="D59" s="316" t="s">
        <v>106</v>
      </c>
      <c r="E59" s="75" t="s">
        <v>227</v>
      </c>
      <c r="F59" s="314" t="s">
        <v>251</v>
      </c>
      <c r="G59" s="312">
        <f>IF(F59="Y", 'read first'!$E$23, 0)</f>
        <v>2.5</v>
      </c>
      <c r="H59" s="315" t="s">
        <v>132</v>
      </c>
      <c r="I59" s="315"/>
    </row>
    <row r="60" spans="2:9" ht="38.1" customHeight="1" x14ac:dyDescent="0.25">
      <c r="B60" s="543"/>
      <c r="C60" s="19" t="s">
        <v>99</v>
      </c>
      <c r="D60" s="316" t="s">
        <v>133</v>
      </c>
      <c r="E60" s="75" t="s">
        <v>238</v>
      </c>
      <c r="F60" s="314" t="s">
        <v>251</v>
      </c>
      <c r="G60" s="312">
        <f>IF(F60="Y", 'read first'!$E$23, 0)</f>
        <v>2.5</v>
      </c>
      <c r="H60" s="315" t="s">
        <v>134</v>
      </c>
      <c r="I60" s="315"/>
    </row>
    <row r="61" spans="2:9" ht="30" x14ac:dyDescent="0.25">
      <c r="B61" s="311" t="s">
        <v>107</v>
      </c>
      <c r="C61" s="19" t="s">
        <v>108</v>
      </c>
      <c r="D61" s="316" t="s">
        <v>185</v>
      </c>
      <c r="E61" s="75" t="s">
        <v>239</v>
      </c>
      <c r="F61" s="314" t="s">
        <v>251</v>
      </c>
      <c r="G61" s="312">
        <f>IF(F61="Y", 'read first'!$E$23, 0)</f>
        <v>2.5</v>
      </c>
      <c r="H61" s="315" t="s">
        <v>135</v>
      </c>
      <c r="I61" s="315"/>
    </row>
    <row r="62" spans="2:9" ht="38.1" customHeight="1" x14ac:dyDescent="0.25">
      <c r="B62" s="311" t="s">
        <v>109</v>
      </c>
      <c r="C62" s="19" t="s">
        <v>110</v>
      </c>
      <c r="D62" s="316" t="s">
        <v>111</v>
      </c>
      <c r="E62" s="75" t="s">
        <v>227</v>
      </c>
      <c r="F62" s="314" t="s">
        <v>251</v>
      </c>
      <c r="G62" s="312">
        <f>IF(F62="Y", 'read first'!$E$23, 0)</f>
        <v>2.5</v>
      </c>
      <c r="H62" s="315" t="s">
        <v>136</v>
      </c>
      <c r="I62" s="315"/>
    </row>
    <row r="63" spans="2:9" x14ac:dyDescent="0.25">
      <c r="G63" s="312">
        <f>SUM(G55:G62)</f>
        <v>13.33</v>
      </c>
    </row>
    <row r="64" spans="2:9" x14ac:dyDescent="0.25">
      <c r="G64" s="41">
        <f>G63/'read first'!$E$24</f>
        <v>0.66649999999999998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311" t="s">
        <v>121</v>
      </c>
      <c r="C68" s="19" t="s">
        <v>170</v>
      </c>
      <c r="D68" s="316" t="s">
        <v>171</v>
      </c>
      <c r="E68" s="316" t="s">
        <v>226</v>
      </c>
      <c r="F68" s="314" t="str">
        <f>F11</f>
        <v>Y</v>
      </c>
      <c r="G68" s="312">
        <f>IF(F68="Y", 'read first'!$G$23, 0)</f>
        <v>2</v>
      </c>
      <c r="H68" s="311" t="s">
        <v>427</v>
      </c>
      <c r="I68" s="311"/>
    </row>
    <row r="69" spans="1:13" s="4" customFormat="1" ht="67.5" customHeight="1" x14ac:dyDescent="0.25">
      <c r="A69" s="3"/>
      <c r="B69" s="311" t="s">
        <v>122</v>
      </c>
      <c r="C69" s="19" t="s">
        <v>123</v>
      </c>
      <c r="D69" s="316" t="s">
        <v>124</v>
      </c>
      <c r="E69" s="316" t="s">
        <v>240</v>
      </c>
      <c r="F69" s="314" t="s">
        <v>250</v>
      </c>
      <c r="G69" s="312">
        <f>IF(F69="Y", 'read first'!$G$23, 0)</f>
        <v>0</v>
      </c>
      <c r="H69" s="311" t="s">
        <v>143</v>
      </c>
      <c r="I69" s="311"/>
      <c r="J69" s="59"/>
      <c r="K69" s="59"/>
      <c r="L69" s="59"/>
      <c r="M69" s="59"/>
    </row>
    <row r="70" spans="1:13" s="4" customFormat="1" ht="74.25" customHeight="1" x14ac:dyDescent="0.25">
      <c r="A70" s="3"/>
      <c r="B70" s="311" t="s">
        <v>125</v>
      </c>
      <c r="C70" s="19" t="s">
        <v>144</v>
      </c>
      <c r="D70" s="316" t="s">
        <v>126</v>
      </c>
      <c r="E70" s="316" t="s">
        <v>241</v>
      </c>
      <c r="F70" s="314" t="s">
        <v>250</v>
      </c>
      <c r="G70" s="312">
        <f>IF(F70="Y", 'read first'!$G$23, 0)</f>
        <v>0</v>
      </c>
      <c r="H70" s="311" t="s">
        <v>142</v>
      </c>
      <c r="I70" s="311"/>
      <c r="J70" s="59"/>
      <c r="K70" s="59"/>
      <c r="L70" s="59"/>
      <c r="M70" s="59"/>
    </row>
    <row r="71" spans="1:13" s="4" customFormat="1" ht="64.5" customHeight="1" x14ac:dyDescent="0.25">
      <c r="A71" s="3"/>
      <c r="B71" s="311" t="s">
        <v>127</v>
      </c>
      <c r="C71" s="19" t="s">
        <v>128</v>
      </c>
      <c r="D71" s="316" t="s">
        <v>129</v>
      </c>
      <c r="E71" s="316" t="s">
        <v>242</v>
      </c>
      <c r="F71" s="314" t="s">
        <v>251</v>
      </c>
      <c r="G71" s="312">
        <f>IF(F71="Y", 'read first'!$G$23, 0)</f>
        <v>2</v>
      </c>
      <c r="H71" s="311" t="s">
        <v>169</v>
      </c>
      <c r="I71" s="311"/>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312">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311" t="s">
        <v>187</v>
      </c>
      <c r="B79" s="311" t="s">
        <v>114</v>
      </c>
      <c r="C79" s="36" t="s">
        <v>145</v>
      </c>
      <c r="D79" s="316" t="s">
        <v>164</v>
      </c>
      <c r="E79" s="316" t="s">
        <v>244</v>
      </c>
      <c r="F79" s="314" t="s">
        <v>205</v>
      </c>
      <c r="G79" s="44">
        <f>IF(F79="Y", 'read first'!$F$23, 0)</f>
        <v>0</v>
      </c>
      <c r="H79" s="45" t="s">
        <v>146</v>
      </c>
    </row>
    <row r="80" spans="1:13" ht="45" x14ac:dyDescent="0.25">
      <c r="A80" s="310" t="s">
        <v>188</v>
      </c>
      <c r="B80" s="310" t="s">
        <v>115</v>
      </c>
      <c r="C80" s="36" t="s">
        <v>145</v>
      </c>
      <c r="D80" s="308" t="s">
        <v>116</v>
      </c>
      <c r="E80" s="308" t="s">
        <v>245</v>
      </c>
      <c r="F80" s="314" t="s">
        <v>205</v>
      </c>
      <c r="G80" s="44">
        <f>IF(F80="Y", 'read first'!$F$23, 0)</f>
        <v>0</v>
      </c>
      <c r="H80" s="47" t="s">
        <v>147</v>
      </c>
    </row>
    <row r="81" spans="1:8" x14ac:dyDescent="0.25">
      <c r="A81" s="555" t="s">
        <v>189</v>
      </c>
      <c r="B81" s="587" t="s">
        <v>117</v>
      </c>
      <c r="C81" s="48" t="s">
        <v>118</v>
      </c>
      <c r="D81" s="316" t="s">
        <v>51</v>
      </c>
      <c r="E81" s="316" t="s">
        <v>246</v>
      </c>
      <c r="F81" s="314" t="str">
        <f>F29</f>
        <v>Y</v>
      </c>
      <c r="G81" s="44">
        <f>IF(F81="Y", 1, 0)</f>
        <v>1</v>
      </c>
      <c r="H81" s="551" t="s">
        <v>52</v>
      </c>
    </row>
    <row r="82" spans="1:8" x14ac:dyDescent="0.25">
      <c r="A82" s="586"/>
      <c r="B82" s="588"/>
      <c r="C82" s="48" t="s">
        <v>119</v>
      </c>
      <c r="D82" s="582" t="s">
        <v>53</v>
      </c>
      <c r="E82" s="590" t="s">
        <v>247</v>
      </c>
      <c r="F82" s="590" t="str">
        <f>F30</f>
        <v>N</v>
      </c>
      <c r="G82" s="593">
        <f t="shared" ref="G82:G83" si="0">IF(F82="Y", 1, 0)</f>
        <v>0</v>
      </c>
      <c r="H82" s="586"/>
    </row>
    <row r="83" spans="1:8" x14ac:dyDescent="0.25">
      <c r="A83" s="586"/>
      <c r="B83" s="589"/>
      <c r="C83" s="48" t="s">
        <v>130</v>
      </c>
      <c r="D83" s="552"/>
      <c r="E83" s="591"/>
      <c r="F83" s="592"/>
      <c r="G83" s="594">
        <f t="shared" si="0"/>
        <v>0</v>
      </c>
      <c r="H83" s="552"/>
    </row>
    <row r="84" spans="1:8" ht="58.5" customHeight="1" x14ac:dyDescent="0.25">
      <c r="A84" s="552"/>
      <c r="B84" s="311" t="s">
        <v>138</v>
      </c>
      <c r="C84" s="19" t="s">
        <v>148</v>
      </c>
      <c r="D84" s="316" t="s">
        <v>149</v>
      </c>
      <c r="E84" s="316" t="s">
        <v>248</v>
      </c>
      <c r="F84" s="314" t="s">
        <v>205</v>
      </c>
      <c r="G84" s="44">
        <f>IF(F84="Y", 'read first'!$F$23, 0)</f>
        <v>0</v>
      </c>
      <c r="H84" s="315" t="s">
        <v>150</v>
      </c>
    </row>
    <row r="85" spans="1:8" ht="60" x14ac:dyDescent="0.25">
      <c r="A85" s="310" t="s">
        <v>190</v>
      </c>
      <c r="B85" s="49" t="s">
        <v>151</v>
      </c>
      <c r="C85" s="309" t="s">
        <v>152</v>
      </c>
      <c r="D85" s="20" t="s">
        <v>162</v>
      </c>
      <c r="E85" s="20" t="s">
        <v>227</v>
      </c>
      <c r="F85" s="314" t="s">
        <v>205</v>
      </c>
      <c r="G85" s="44">
        <f>IF(F85="Y", 'read first'!$F$23, 0)</f>
        <v>0</v>
      </c>
      <c r="H85" s="20" t="s">
        <v>153</v>
      </c>
    </row>
    <row r="86" spans="1:8" ht="45" x14ac:dyDescent="0.25">
      <c r="A86" s="311" t="s">
        <v>191</v>
      </c>
      <c r="B86" s="311" t="s">
        <v>154</v>
      </c>
      <c r="C86" s="311" t="s">
        <v>155</v>
      </c>
      <c r="D86" s="20" t="s">
        <v>163</v>
      </c>
      <c r="E86" s="20" t="s">
        <v>227</v>
      </c>
      <c r="F86" s="314" t="s">
        <v>205</v>
      </c>
      <c r="G86" s="44">
        <f>IF(F86="Y", 'read first'!$F$23, 0)</f>
        <v>0</v>
      </c>
      <c r="H86" s="20" t="s">
        <v>156</v>
      </c>
    </row>
    <row r="87" spans="1:8" ht="47.25" customHeight="1" x14ac:dyDescent="0.25">
      <c r="A87" s="587" t="s">
        <v>192</v>
      </c>
      <c r="B87" s="554" t="s">
        <v>22</v>
      </c>
      <c r="C87" s="19" t="s">
        <v>23</v>
      </c>
      <c r="D87" s="316" t="s">
        <v>24</v>
      </c>
      <c r="E87" s="316" t="s">
        <v>226</v>
      </c>
      <c r="F87" s="314" t="str">
        <f>F11</f>
        <v>Y</v>
      </c>
      <c r="G87" s="312">
        <f>IF(F87="Y", 'read first'!$F$23, 0)</f>
        <v>2</v>
      </c>
      <c r="H87" s="309" t="s">
        <v>25</v>
      </c>
    </row>
    <row r="88" spans="1:8" ht="67.5" customHeight="1" x14ac:dyDescent="0.25">
      <c r="A88" s="595"/>
      <c r="B88" s="554"/>
      <c r="C88" s="309" t="s">
        <v>26</v>
      </c>
      <c r="D88" s="20" t="s">
        <v>27</v>
      </c>
      <c r="E88" s="20" t="s">
        <v>227</v>
      </c>
      <c r="F88" s="314" t="s">
        <v>205</v>
      </c>
      <c r="G88" s="44">
        <f>IF(F88="Y", 'read first'!$F$23, 0)</f>
        <v>0</v>
      </c>
      <c r="H88" s="20" t="s">
        <v>157</v>
      </c>
    </row>
    <row r="89" spans="1:8" ht="38.25" customHeight="1" x14ac:dyDescent="0.25">
      <c r="A89" s="555" t="s">
        <v>193</v>
      </c>
      <c r="B89" s="555" t="s">
        <v>65</v>
      </c>
      <c r="C89" s="19" t="s">
        <v>66</v>
      </c>
      <c r="D89" s="316" t="s">
        <v>67</v>
      </c>
      <c r="E89" s="316" t="s">
        <v>235</v>
      </c>
      <c r="F89" s="314" t="str">
        <f>F42</f>
        <v>N</v>
      </c>
      <c r="G89" s="44">
        <f>IF(F89="Y", 'read first'!$F$23, 0)</f>
        <v>0</v>
      </c>
      <c r="H89" s="309" t="s">
        <v>68</v>
      </c>
    </row>
    <row r="90" spans="1:8" ht="30" x14ac:dyDescent="0.25">
      <c r="A90" s="586"/>
      <c r="B90" s="549"/>
      <c r="C90" s="19" t="s">
        <v>69</v>
      </c>
      <c r="D90" s="308" t="s">
        <v>70</v>
      </c>
      <c r="E90" s="74" t="s">
        <v>227</v>
      </c>
      <c r="F90" s="314" t="str">
        <f>F43</f>
        <v>N</v>
      </c>
      <c r="G90" s="44">
        <f>IF(F90="Y", 'read first'!$F$23, 0)</f>
        <v>0</v>
      </c>
      <c r="H90" s="309" t="s">
        <v>71</v>
      </c>
    </row>
    <row r="91" spans="1:8" ht="36.75" customHeight="1" x14ac:dyDescent="0.25">
      <c r="A91" s="586"/>
      <c r="B91" s="550"/>
      <c r="C91" s="19" t="s">
        <v>72</v>
      </c>
      <c r="D91" s="316" t="s">
        <v>73</v>
      </c>
      <c r="E91" s="316" t="s">
        <v>227</v>
      </c>
      <c r="F91" s="314" t="str">
        <f>F60</f>
        <v>Y</v>
      </c>
      <c r="G91" s="44">
        <f>IF(F91="Y", 'read first'!$F$23, 0)</f>
        <v>2</v>
      </c>
      <c r="H91" s="309" t="s">
        <v>74</v>
      </c>
    </row>
    <row r="92" spans="1:8" ht="28.5" customHeight="1" x14ac:dyDescent="0.25">
      <c r="A92" s="596" t="s">
        <v>194</v>
      </c>
      <c r="B92" s="551" t="s">
        <v>6</v>
      </c>
      <c r="C92" s="553" t="s">
        <v>7</v>
      </c>
      <c r="D92" s="316" t="s">
        <v>173</v>
      </c>
      <c r="E92" s="316" t="s">
        <v>220</v>
      </c>
      <c r="F92" s="314" t="str">
        <f>F5</f>
        <v>N</v>
      </c>
      <c r="G92" s="44">
        <f>IF(F92="Y", 'read first'!$F$23, 0)</f>
        <v>0</v>
      </c>
      <c r="H92" s="309" t="s">
        <v>8</v>
      </c>
    </row>
    <row r="93" spans="1:8" ht="30" x14ac:dyDescent="0.25">
      <c r="A93" s="597"/>
      <c r="B93" s="552"/>
      <c r="C93" s="548"/>
      <c r="D93" s="316" t="s">
        <v>179</v>
      </c>
      <c r="E93" s="316" t="s">
        <v>221</v>
      </c>
      <c r="F93" s="314" t="str">
        <f>F6</f>
        <v>N</v>
      </c>
      <c r="G93" s="44">
        <f>IF(F93="Y", 'read first'!$F$23, 0)</f>
        <v>0</v>
      </c>
      <c r="H93" s="309" t="s">
        <v>9</v>
      </c>
    </row>
    <row r="94" spans="1:8" ht="30" x14ac:dyDescent="0.25">
      <c r="A94" s="597"/>
      <c r="B94" s="309" t="s">
        <v>10</v>
      </c>
      <c r="C94" s="19" t="s">
        <v>11</v>
      </c>
      <c r="D94" s="316" t="s">
        <v>12</v>
      </c>
      <c r="E94" s="316" t="s">
        <v>222</v>
      </c>
      <c r="F94" s="314" t="str">
        <f>F7</f>
        <v>Y</v>
      </c>
      <c r="G94" s="44">
        <f>IF(F94="Y", 'read first'!$F$23, 0)</f>
        <v>2</v>
      </c>
      <c r="H94" s="309" t="s">
        <v>13</v>
      </c>
    </row>
    <row r="95" spans="1:8" ht="45" x14ac:dyDescent="0.25">
      <c r="A95" s="597"/>
      <c r="B95" s="309" t="s">
        <v>19</v>
      </c>
      <c r="C95" s="19" t="s">
        <v>20</v>
      </c>
      <c r="D95" s="316" t="s">
        <v>415</v>
      </c>
      <c r="E95" s="316" t="s">
        <v>225</v>
      </c>
      <c r="F95" s="314" t="str">
        <f>F10</f>
        <v>Y</v>
      </c>
      <c r="G95" s="44">
        <f>IF(F95="Y", 'read first'!$F$23, 0)</f>
        <v>2</v>
      </c>
      <c r="H95" s="309" t="s">
        <v>21</v>
      </c>
    </row>
    <row r="96" spans="1:8" ht="30" x14ac:dyDescent="0.25">
      <c r="A96" s="597"/>
      <c r="B96" s="554" t="s">
        <v>22</v>
      </c>
      <c r="C96" s="19" t="s">
        <v>23</v>
      </c>
      <c r="D96" s="316" t="s">
        <v>24</v>
      </c>
      <c r="E96" s="316" t="s">
        <v>226</v>
      </c>
      <c r="F96" s="314" t="str">
        <f>F11</f>
        <v>Y</v>
      </c>
      <c r="G96" s="44">
        <f>IF(F96="Y", 'read first'!$F$23, 0)</f>
        <v>2</v>
      </c>
      <c r="H96" s="309" t="s">
        <v>25</v>
      </c>
    </row>
    <row r="97" spans="1:8" ht="34.5" customHeight="1" x14ac:dyDescent="0.25">
      <c r="A97" s="598"/>
      <c r="B97" s="554"/>
      <c r="C97" s="309" t="s">
        <v>26</v>
      </c>
      <c r="D97" s="20" t="s">
        <v>27</v>
      </c>
      <c r="E97" s="20" t="s">
        <v>227</v>
      </c>
      <c r="F97" s="314" t="s">
        <v>250</v>
      </c>
      <c r="G97" s="44">
        <f>IF(F97="Y", 'read first'!$F$23, 0)</f>
        <v>0</v>
      </c>
      <c r="H97" s="20" t="s">
        <v>174</v>
      </c>
    </row>
    <row r="98" spans="1:8" ht="33.75" customHeight="1" x14ac:dyDescent="0.25">
      <c r="A98" s="309" t="s">
        <v>195</v>
      </c>
      <c r="B98" s="309" t="s">
        <v>158</v>
      </c>
      <c r="C98" s="309" t="s">
        <v>159</v>
      </c>
      <c r="D98" s="316" t="s">
        <v>160</v>
      </c>
      <c r="E98" s="75" t="s">
        <v>227</v>
      </c>
      <c r="F98" s="314" t="s">
        <v>205</v>
      </c>
      <c r="G98" s="44">
        <f>IF(F98="Y", 'read first'!$F$23, 0)</f>
        <v>0</v>
      </c>
      <c r="H98" s="315" t="s">
        <v>161</v>
      </c>
    </row>
    <row r="99" spans="1:8" x14ac:dyDescent="0.25">
      <c r="G99" s="44">
        <f>SUM(G79:G98)</f>
        <v>11</v>
      </c>
    </row>
    <row r="100" spans="1:8" x14ac:dyDescent="0.25">
      <c r="G100" s="22" t="s">
        <v>227</v>
      </c>
    </row>
  </sheetData>
  <mergeCells count="58">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2B9A69F7-28D3-4441-A2ED-5741A962420F}">
      <formula1>"-,H, M, L, NEG"</formula1>
    </dataValidation>
    <dataValidation type="list" allowBlank="1" showInputMessage="1" showErrorMessage="1" sqref="F5:F13 F25:F26 F42:F49 F79:F81 F84:F95 F29:F30 F32:F36 F19:F22 F55:F56 F59:F62 F68:F73 F97:F98" xr:uid="{DBD061FD-9893-4676-89CB-05ABEB6BF666}">
      <formula1>"-,Y,N"</formula1>
    </dataValidation>
    <dataValidation type="list" allowBlank="1" showInputMessage="1" showErrorMessage="1" sqref="H23" xr:uid="{C75F9D6D-C4C3-4764-8428-1DB8573E365B}">
      <formula1>"[Choose from list], Regional Boulevard, Community Boulevard, Regional Street, Community Street, Industrial Street, Regional Trail, Greenway"</formula1>
    </dataValidation>
  </dataValidations>
  <hyperlinks>
    <hyperlink ref="C5:C6" r:id="rId1" display="Equity Focus Area map layer" xr:uid="{54CCE06C-3C05-4010-9C48-ECC49D4DDA2E}"/>
    <hyperlink ref="C7" r:id="rId2" display="Economic Value Atlas walkability and Community Service accessibility score" xr:uid="{391921A2-30C1-496C-9F23-B2B814A1CF95}"/>
    <hyperlink ref="C8" r:id="rId3" display="Regional Barometer: Life expectancy at birth layer" xr:uid="{5A9774FF-078C-4751-8CCF-6E18F4308F96}"/>
    <hyperlink ref="C10" r:id="rId4" display="Economic Value Atlas: Job access layers (for both low and middle/high wage jobs)" xr:uid="{CE11A9DC-5EA9-4AF8-85CB-BE3C4D7F7F25}"/>
    <hyperlink ref="C11" r:id="rId5" display="·         Regional Investment Measure project list" xr:uid="{ABCA9E6A-3EAE-4551-9B4C-F8C7615522DE}"/>
    <hyperlink ref="C19" r:id="rId6" display="HCC network map" xr:uid="{513B72CE-BB78-48CA-BC0B-EEAC1D1CCE30}"/>
    <hyperlink ref="C23" r:id="rId7" display="Regional Trails and Greenways network" xr:uid="{4F61FC04-7614-4EA9-8F0C-342495D52A3D}"/>
    <hyperlink ref="C29" r:id="rId8" display="·         Regional Bike Network Map" xr:uid="{6E174DBB-0B7A-4DAA-9CDF-0564769310DB}"/>
    <hyperlink ref="C26" r:id="rId9" display="·         Livable Streets design guide" xr:uid="{3BAD40FD-2F35-4CDB-90B8-5EE495D87811}"/>
    <hyperlink ref="C32" r:id="rId10" display="·         Economic Value Atlas Mobility map layer" xr:uid="{8D3C48A2-11D7-4181-AC58-2F6F3D804462}"/>
    <hyperlink ref="C36" r:id="rId11" display="Safe Routes to School Regional Framework school map" xr:uid="{9D91E0E9-AB0D-4AFB-AAFD-33A29C69EC80}"/>
    <hyperlink ref="C45" r:id="rId12" xr:uid="{46F639FC-F7EA-4D38-B375-75069043FF29}"/>
    <hyperlink ref="C47" r:id="rId13" xr:uid="{E3053050-143F-4527-9CEA-9F20CB8E63D6}"/>
    <hyperlink ref="C48" r:id="rId14" xr:uid="{7B622537-6534-4B98-95FE-7DFF354AABF5}"/>
    <hyperlink ref="C49" r:id="rId15" xr:uid="{041584D2-5975-40BB-B6D7-C2DB645990CC}"/>
    <hyperlink ref="C55" r:id="rId16" xr:uid="{4BAF15FE-5956-479C-BA6D-0346BC4DC8AB}"/>
    <hyperlink ref="C58" r:id="rId17" xr:uid="{C1585C77-A24D-4910-9EB6-9AE0F988A7E8}"/>
    <hyperlink ref="C56" r:id="rId18" display="Congestion Management Process network" xr:uid="{5F57CB7C-8A13-44F0-A6A2-0C5ABC4F8435}"/>
    <hyperlink ref="C60" r:id="rId19" display="Congestion Management Process network map" xr:uid="{DE9FF933-6006-4E2E-B1AC-A897C1BA75BA}"/>
    <hyperlink ref="C62" r:id="rId20" xr:uid="{E52833E6-57DD-41A6-909B-BFF52A583B59}"/>
    <hyperlink ref="C61" r:id="rId21" xr:uid="{DC1DAF2E-2AB9-42AC-BBA0-9CD2C46BB912}"/>
    <hyperlink ref="C44" r:id="rId22" xr:uid="{9AD5EAF5-3586-45C5-BEB0-901EB01EFEF1}"/>
    <hyperlink ref="C42" r:id="rId23" location="/" display="TriMet Prioritzed Access to Transit map" xr:uid="{0E62AD97-F917-4227-852A-EF5C435B36D0}"/>
    <hyperlink ref="C43" r:id="rId24" xr:uid="{A715188B-68B8-4384-A6BE-51407A26A125}"/>
    <hyperlink ref="C9" r:id="rId25" display="Regional Barometer: Diesel particulate matter concentration layer" xr:uid="{5F1F5F2F-1EE6-47CA-94DE-B2EA2ABCE286}"/>
    <hyperlink ref="C21" r:id="rId26" display="https://tooledesign.maps.arcgis.com/apps/MapSeries/index.html?appid=69225c1c028c440bbcef6ca40365f854" xr:uid="{FD8F1B5B-4B5E-4181-B9DB-D36537FD51AB}"/>
    <hyperlink ref="C13" r:id="rId27" xr:uid="{26938218-1FC4-4CAC-BBC6-BB26C181B849}"/>
    <hyperlink ref="C30" r:id="rId28" xr:uid="{5B9F3E7C-233A-44A4-8016-66C43ABFE9C4}"/>
    <hyperlink ref="C31" r:id="rId29" xr:uid="{07FBE73F-9CC2-4AF9-B0C3-D404A52D5BED}"/>
    <hyperlink ref="C57" r:id="rId30" display="·         Livable Streets design guide" xr:uid="{464B8C5F-DD66-4907-AFC4-F8BC7DA64783}"/>
    <hyperlink ref="C59" r:id="rId31" xr:uid="{C08345A5-EBC5-4737-B15E-EDBDC63CCD7C}"/>
    <hyperlink ref="C72" r:id="rId32" xr:uid="{9D63D1F1-6604-4F1E-B287-BCE51D3E3385}"/>
    <hyperlink ref="C73" r:id="rId33" display="FHWA: Intermodal connector list" xr:uid="{FA3914EB-614C-4669-9FCA-72F607948095}"/>
    <hyperlink ref="C71" r:id="rId34" xr:uid="{23A23FEA-F2D8-4248-8AEB-E3EC18B4AD9D}"/>
    <hyperlink ref="C70" r:id="rId35" xr:uid="{E19D9266-B988-415C-832B-BBFD36F1B2DF}"/>
    <hyperlink ref="C69" r:id="rId36" xr:uid="{B1BD5FB9-8307-4E0A-B6B6-77CF160C814D}"/>
    <hyperlink ref="C81" r:id="rId37" display="·         Regional Bike Network Map" xr:uid="{0063BB09-8274-420D-A373-B1D29756E897}"/>
    <hyperlink ref="C82" r:id="rId38" xr:uid="{DAED2FAD-E09A-4E73-A914-8A586EC08612}"/>
    <hyperlink ref="C83" r:id="rId39" xr:uid="{2F725AE6-F369-4D7A-ABD7-B4EC0BD33417}"/>
    <hyperlink ref="C92:C93" r:id="rId40" display="Equity Focus Area map layer" xr:uid="{3ADEE169-7080-4E23-B34C-E2880B97B6D1}"/>
    <hyperlink ref="C94" r:id="rId41" display="Economic Value Atlas walkability and Community Service accessibility score" xr:uid="{D3C3E08E-681D-47CD-96B0-9D42750C8449}"/>
    <hyperlink ref="C95" r:id="rId42" display="Economic Value Atlas: Job access layers (for both low and middle/high wage jobs)" xr:uid="{4D76E516-86A9-43B9-9124-DD5C5554AEDB}"/>
    <hyperlink ref="C96" r:id="rId43" display="·         Regional Investment Measure project list" xr:uid="{4150CC98-8A5F-405C-AFFC-C92FC0B44153}"/>
    <hyperlink ref="C91" r:id="rId44" xr:uid="{7904F4E9-1316-4560-9110-84BD50C618E3}"/>
    <hyperlink ref="C89" r:id="rId45" location="/" display="TriMet Prioritzed Access to Transit map" xr:uid="{C97F5F28-FDCD-4298-AC28-E06D5B88CBAA}"/>
    <hyperlink ref="C90" r:id="rId46" xr:uid="{24CB1FC8-F823-472E-A849-80672C6034AA}"/>
    <hyperlink ref="C87" r:id="rId47" display="·         Regional Investment Measure project list" xr:uid="{F7C68711-1D45-4CC6-AD1A-2D26C2B8BB50}"/>
    <hyperlink ref="C84" r:id="rId48" display="Bond trail acquisition prioritization tool " xr:uid="{78185E9E-016D-4A11-9AFD-A6ED99000976}"/>
    <hyperlink ref="C68" r:id="rId49" display="On Regional Investment Measure project list " xr:uid="{831018BA-C975-48D6-99E5-6F2538FAC761}"/>
    <hyperlink ref="C20" r:id="rId50" xr:uid="{1C8D35B1-433D-4623-95BA-CB20D8B9C6C1}"/>
  </hyperlinks>
  <pageMargins left="0.7" right="0.7" top="0.75" bottom="0.75" header="0.3" footer="0.3"/>
  <pageSetup orientation="portrait" r:id="rId51"/>
  <legacyDrawing r:id="rId5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D7139-9FD5-41A1-AD59-F85E592995E0}">
  <dimension ref="A1:M100"/>
  <sheetViews>
    <sheetView zoomScale="60" zoomScaleNormal="60" workbookViewId="0">
      <selection activeCell="G24" sqref="G24"/>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53.375" style="3" customWidth="1"/>
    <col min="10" max="13" width="9" style="58"/>
    <col min="14" max="16384" width="9" style="3"/>
  </cols>
  <sheetData>
    <row r="1" spans="2:9" x14ac:dyDescent="0.25">
      <c r="B1" s="2" t="s">
        <v>426</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40" t="s">
        <v>218</v>
      </c>
      <c r="E5" s="140" t="s">
        <v>220</v>
      </c>
      <c r="F5" s="82" t="s">
        <v>251</v>
      </c>
      <c r="G5" s="80">
        <f>IF(F5="Y", 'read first'!$B$23, 0)</f>
        <v>2.2229999999999999</v>
      </c>
      <c r="H5" s="76" t="s">
        <v>217</v>
      </c>
      <c r="I5" s="76"/>
    </row>
    <row r="6" spans="2:9" ht="30" x14ac:dyDescent="0.25">
      <c r="B6" s="552"/>
      <c r="C6" s="548"/>
      <c r="D6" s="140" t="s">
        <v>179</v>
      </c>
      <c r="E6" s="140" t="s">
        <v>221</v>
      </c>
      <c r="F6" s="82" t="s">
        <v>251</v>
      </c>
      <c r="G6" s="80">
        <f>IF(F6="Y", 'read first'!$B$23, 0)</f>
        <v>2.2229999999999999</v>
      </c>
      <c r="H6" s="76" t="s">
        <v>196</v>
      </c>
      <c r="I6" s="76"/>
    </row>
    <row r="7" spans="2:9" ht="58.5" customHeight="1" x14ac:dyDescent="0.25">
      <c r="B7" s="76" t="s">
        <v>10</v>
      </c>
      <c r="C7" s="19" t="s">
        <v>11</v>
      </c>
      <c r="D7" s="140" t="s">
        <v>12</v>
      </c>
      <c r="E7" s="140" t="s">
        <v>222</v>
      </c>
      <c r="F7" s="82" t="s">
        <v>251</v>
      </c>
      <c r="G7" s="80">
        <f>IF(F7="Y", 'read first'!$B$23, 0)</f>
        <v>2.2229999999999999</v>
      </c>
      <c r="H7" s="76" t="s">
        <v>176</v>
      </c>
      <c r="I7" s="76"/>
    </row>
    <row r="8" spans="2:9" ht="40.5" customHeight="1" x14ac:dyDescent="0.25">
      <c r="B8" s="551" t="s">
        <v>14</v>
      </c>
      <c r="C8" s="19" t="s">
        <v>15</v>
      </c>
      <c r="D8" s="140" t="s">
        <v>197</v>
      </c>
      <c r="E8" s="140" t="s">
        <v>223</v>
      </c>
      <c r="F8" s="82" t="s">
        <v>251</v>
      </c>
      <c r="G8" s="80">
        <f>IF(F8="Y", 'read first'!$B$23, 0)</f>
        <v>2.2229999999999999</v>
      </c>
      <c r="H8" s="76" t="s">
        <v>16</v>
      </c>
      <c r="I8" s="76"/>
    </row>
    <row r="9" spans="2:9" ht="36.75" customHeight="1" x14ac:dyDescent="0.25">
      <c r="B9" s="552"/>
      <c r="C9" s="19" t="s">
        <v>17</v>
      </c>
      <c r="D9" s="140" t="s">
        <v>180</v>
      </c>
      <c r="E9" s="140" t="s">
        <v>224</v>
      </c>
      <c r="F9" s="82" t="s">
        <v>251</v>
      </c>
      <c r="G9" s="80">
        <f>IF(F9="Y", 'read first'!$B$23, 0)</f>
        <v>2.2229999999999999</v>
      </c>
      <c r="H9" s="76" t="s">
        <v>18</v>
      </c>
      <c r="I9" s="76"/>
    </row>
    <row r="10" spans="2:9" ht="46.5" customHeight="1" x14ac:dyDescent="0.25">
      <c r="B10" s="76" t="s">
        <v>19</v>
      </c>
      <c r="C10" s="19" t="s">
        <v>20</v>
      </c>
      <c r="D10" s="140" t="s">
        <v>415</v>
      </c>
      <c r="E10" s="140" t="s">
        <v>225</v>
      </c>
      <c r="F10" s="82" t="s">
        <v>251</v>
      </c>
      <c r="G10" s="80">
        <f>IF(F10="Y", 'read first'!$B$23, 0)</f>
        <v>2.2229999999999999</v>
      </c>
      <c r="H10" s="76" t="s">
        <v>175</v>
      </c>
      <c r="I10" s="76"/>
    </row>
    <row r="11" spans="2:9" ht="30" x14ac:dyDescent="0.25">
      <c r="B11" s="554" t="s">
        <v>22</v>
      </c>
      <c r="C11" s="19" t="s">
        <v>23</v>
      </c>
      <c r="D11" s="140" t="s">
        <v>24</v>
      </c>
      <c r="E11" s="140" t="s">
        <v>226</v>
      </c>
      <c r="F11" s="82" t="s">
        <v>250</v>
      </c>
      <c r="G11" s="80">
        <f>IF(F11="Y", 'read first'!$B$23, 0)</f>
        <v>0</v>
      </c>
      <c r="H11" s="76" t="s">
        <v>25</v>
      </c>
      <c r="I11" s="76"/>
    </row>
    <row r="12" spans="2:9" ht="93.75" customHeight="1" x14ac:dyDescent="0.25">
      <c r="B12" s="554"/>
      <c r="C12" s="76" t="s">
        <v>26</v>
      </c>
      <c r="D12" s="20" t="s">
        <v>198</v>
      </c>
      <c r="E12" s="20" t="s">
        <v>227</v>
      </c>
      <c r="F12" s="35" t="s">
        <v>251</v>
      </c>
      <c r="G12" s="80">
        <f>IF(F12="Y", 'read first'!$B$23, 0)</f>
        <v>2.2229999999999999</v>
      </c>
      <c r="H12" s="31" t="s">
        <v>177</v>
      </c>
      <c r="I12" s="391" t="s">
        <v>558</v>
      </c>
    </row>
    <row r="13" spans="2:9" ht="55.5" customHeight="1" x14ac:dyDescent="0.25">
      <c r="B13" s="76" t="s">
        <v>28</v>
      </c>
      <c r="C13" s="19" t="s">
        <v>29</v>
      </c>
      <c r="D13" s="20" t="s">
        <v>199</v>
      </c>
      <c r="E13" s="20" t="s">
        <v>227</v>
      </c>
      <c r="F13" s="35" t="s">
        <v>251</v>
      </c>
      <c r="G13" s="80">
        <f>IF(F13="Y", 'read first'!$B$23, 0)</f>
        <v>2.2229999999999999</v>
      </c>
      <c r="H13" s="31" t="s">
        <v>30</v>
      </c>
      <c r="I13" s="391" t="s">
        <v>559</v>
      </c>
    </row>
    <row r="14" spans="2:9" x14ac:dyDescent="0.25">
      <c r="D14" s="21" t="s">
        <v>31</v>
      </c>
      <c r="E14" s="21"/>
      <c r="G14" s="80">
        <f>SUM(G5:G13)</f>
        <v>17.783999999999995</v>
      </c>
    </row>
    <row r="15" spans="2:9" x14ac:dyDescent="0.25">
      <c r="D15" s="21"/>
      <c r="E15" s="21"/>
      <c r="G15" s="22">
        <f>G14/'read first'!$B$24</f>
        <v>0.88888888888888873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84" t="s">
        <v>182</v>
      </c>
      <c r="E19" s="84" t="s">
        <v>228</v>
      </c>
      <c r="F19" s="82" t="s">
        <v>251</v>
      </c>
      <c r="G19" s="81">
        <f>IF(F19="Y", 'read first'!$C$23, 0)</f>
        <v>1.65</v>
      </c>
      <c r="H19" s="77" t="s">
        <v>200</v>
      </c>
      <c r="I19" s="77"/>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79"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79" t="s">
        <v>423</v>
      </c>
      <c r="I23" s="79"/>
    </row>
    <row r="24" spans="2:9" ht="51" customHeight="1" x14ac:dyDescent="0.25">
      <c r="B24" s="543"/>
      <c r="C24" s="547"/>
      <c r="D24" s="56" t="s">
        <v>43</v>
      </c>
      <c r="E24" s="56" t="s">
        <v>227</v>
      </c>
      <c r="F24" s="35" t="s">
        <v>514</v>
      </c>
      <c r="G24" s="57" cm="1">
        <f t="array" ref="G24">_xlfn.IFS(F24="H", 'read first'!I23, F24="M",'read first'!I24, F24="L",'read first'!I25, F24="neg",'read first'!I26)</f>
        <v>0</v>
      </c>
      <c r="H24" s="53" t="s">
        <v>206</v>
      </c>
      <c r="I24" s="549" t="s">
        <v>560</v>
      </c>
    </row>
    <row r="25" spans="2:9" ht="36" customHeight="1" x14ac:dyDescent="0.25">
      <c r="B25" s="543"/>
      <c r="C25" s="548"/>
      <c r="D25" s="27" t="s">
        <v>201</v>
      </c>
      <c r="E25" s="27" t="s">
        <v>227</v>
      </c>
      <c r="F25" s="35" t="s">
        <v>250</v>
      </c>
      <c r="G25" s="80">
        <f>IF(F25="Y", 'read first'!$C$23, 0)</f>
        <v>0</v>
      </c>
      <c r="H25" s="34" t="s">
        <v>204</v>
      </c>
      <c r="I25" s="550"/>
    </row>
    <row r="26" spans="2:9" ht="30" x14ac:dyDescent="0.25">
      <c r="B26" s="543" t="s">
        <v>45</v>
      </c>
      <c r="C26" s="19" t="s">
        <v>44</v>
      </c>
      <c r="D26" s="28" t="s">
        <v>46</v>
      </c>
      <c r="E26" s="568" t="s">
        <v>227</v>
      </c>
      <c r="F26" s="571" t="s">
        <v>250</v>
      </c>
      <c r="G26" s="565">
        <f>IF(F26="Y", 'read first'!$C$23, 0)</f>
        <v>0</v>
      </c>
      <c r="H26" s="574" t="s">
        <v>202</v>
      </c>
      <c r="I26" s="559" t="s">
        <v>561</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80">
        <f>IF(F29="Y", 0.83, 0)</f>
        <v>0.83</v>
      </c>
      <c r="H29" s="577" t="s">
        <v>167</v>
      </c>
      <c r="I29" s="578" t="s">
        <v>562</v>
      </c>
    </row>
    <row r="30" spans="2:9" ht="18" customHeight="1" x14ac:dyDescent="0.25">
      <c r="B30" s="543"/>
      <c r="C30" s="19" t="s">
        <v>119</v>
      </c>
      <c r="D30" s="579" t="s">
        <v>168</v>
      </c>
      <c r="E30" s="579" t="s">
        <v>230</v>
      </c>
      <c r="F30" s="571" t="s">
        <v>250</v>
      </c>
      <c r="G30" s="581">
        <f>IF(F30="Y", 0.83, 0)</f>
        <v>0</v>
      </c>
      <c r="H30" s="577"/>
      <c r="I30" s="578"/>
    </row>
    <row r="31" spans="2:9" ht="74.2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82" t="s">
        <v>251</v>
      </c>
      <c r="G32" s="80">
        <f>IF(F32="Y",'read first'!$C$23, 0)</f>
        <v>1.65</v>
      </c>
      <c r="H32" s="554" t="s">
        <v>166</v>
      </c>
      <c r="I32" s="554"/>
    </row>
    <row r="33" spans="2:9" ht="57.95" customHeight="1" x14ac:dyDescent="0.25">
      <c r="B33" s="543"/>
      <c r="C33" s="547"/>
      <c r="D33" s="30" t="s">
        <v>57</v>
      </c>
      <c r="E33" s="30" t="s">
        <v>232</v>
      </c>
      <c r="F33" s="82" t="s">
        <v>251</v>
      </c>
      <c r="G33" s="80">
        <f>IF(F33="Y", 'read first'!$C$23, 0)</f>
        <v>1.65</v>
      </c>
      <c r="H33" s="554"/>
      <c r="I33" s="554"/>
    </row>
    <row r="34" spans="2:9" ht="52.5" customHeight="1" x14ac:dyDescent="0.25">
      <c r="B34" s="543"/>
      <c r="C34" s="548"/>
      <c r="D34" s="30" t="s">
        <v>184</v>
      </c>
      <c r="E34" s="30" t="s">
        <v>233</v>
      </c>
      <c r="F34" s="82" t="s">
        <v>251</v>
      </c>
      <c r="G34" s="80">
        <f>IF(F34="Y", 'read first'!$C$23, 0)</f>
        <v>1.65</v>
      </c>
      <c r="H34" s="554"/>
      <c r="I34" s="554"/>
    </row>
    <row r="35" spans="2:9" ht="38.1" customHeight="1" x14ac:dyDescent="0.25">
      <c r="B35" s="543"/>
      <c r="C35" s="79" t="s">
        <v>58</v>
      </c>
      <c r="D35" s="28" t="s">
        <v>59</v>
      </c>
      <c r="E35" s="28" t="s">
        <v>227</v>
      </c>
      <c r="F35" s="35" t="s">
        <v>251</v>
      </c>
      <c r="G35" s="80">
        <f>IF(F35="Y", 'read first'!$C$23, 0)</f>
        <v>1.65</v>
      </c>
      <c r="H35" s="31" t="s">
        <v>203</v>
      </c>
      <c r="I35" s="391" t="s">
        <v>563</v>
      </c>
    </row>
    <row r="36" spans="2:9" ht="60" customHeight="1" x14ac:dyDescent="0.25">
      <c r="B36" s="79" t="s">
        <v>60</v>
      </c>
      <c r="C36" s="19" t="s">
        <v>61</v>
      </c>
      <c r="D36" s="30" t="s">
        <v>62</v>
      </c>
      <c r="E36" s="30" t="s">
        <v>234</v>
      </c>
      <c r="F36" s="82" t="s">
        <v>251</v>
      </c>
      <c r="G36" s="80">
        <f>IF(F36="Y", 'read first'!$C$23, 0)</f>
        <v>1.65</v>
      </c>
      <c r="H36" s="76" t="s">
        <v>178</v>
      </c>
      <c r="I36" s="76"/>
    </row>
    <row r="37" spans="2:9" x14ac:dyDescent="0.25">
      <c r="D37" s="21" t="s">
        <v>31</v>
      </c>
      <c r="E37" s="21"/>
      <c r="G37" s="80">
        <f>SUM(G19:G36)</f>
        <v>12.38</v>
      </c>
    </row>
    <row r="38" spans="2:9" x14ac:dyDescent="0.25">
      <c r="D38" s="21"/>
      <c r="E38" s="21"/>
      <c r="G38" s="22">
        <f>G37/'read first'!$C$24</f>
        <v>0.62525252525252539</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140" t="s">
        <v>67</v>
      </c>
      <c r="E42" s="140" t="s">
        <v>235</v>
      </c>
      <c r="F42" s="82" t="s">
        <v>251</v>
      </c>
      <c r="G42" s="80">
        <f>IF(F42="Y", 'read first'!$D$23, 0)</f>
        <v>2.2000000000000002</v>
      </c>
      <c r="H42" s="76" t="s">
        <v>68</v>
      </c>
      <c r="I42" s="76"/>
    </row>
    <row r="43" spans="2:9" ht="30" customHeight="1" x14ac:dyDescent="0.25">
      <c r="B43" s="549"/>
      <c r="C43" s="19" t="s">
        <v>69</v>
      </c>
      <c r="D43" s="78" t="s">
        <v>70</v>
      </c>
      <c r="E43" s="74" t="s">
        <v>227</v>
      </c>
      <c r="F43" s="82" t="s">
        <v>250</v>
      </c>
      <c r="G43" s="80">
        <f>IF(F43="Y", 'read first'!$D$23, 0)</f>
        <v>0</v>
      </c>
      <c r="H43" s="76" t="s">
        <v>71</v>
      </c>
      <c r="I43" s="76"/>
    </row>
    <row r="44" spans="2:9" ht="30" x14ac:dyDescent="0.25">
      <c r="B44" s="550"/>
      <c r="C44" s="19" t="s">
        <v>72</v>
      </c>
      <c r="D44" s="140" t="s">
        <v>73</v>
      </c>
      <c r="E44" s="140" t="s">
        <v>227</v>
      </c>
      <c r="F44" s="82" t="s">
        <v>251</v>
      </c>
      <c r="G44" s="80">
        <f>IF(F44="Y", 'read first'!$D$23, 0)</f>
        <v>2.2000000000000002</v>
      </c>
      <c r="H44" s="76" t="s">
        <v>74</v>
      </c>
      <c r="I44" s="76"/>
    </row>
    <row r="45" spans="2:9" ht="30" x14ac:dyDescent="0.25">
      <c r="B45" s="79" t="s">
        <v>75</v>
      </c>
      <c r="C45" s="19" t="s">
        <v>76</v>
      </c>
      <c r="D45" s="140" t="s">
        <v>77</v>
      </c>
      <c r="E45" s="140" t="s">
        <v>227</v>
      </c>
      <c r="F45" s="82" t="s">
        <v>251</v>
      </c>
      <c r="G45" s="80">
        <f>IF(F45="Y", 'read first'!$D$23, 0)</f>
        <v>2.2000000000000002</v>
      </c>
      <c r="H45" s="76" t="s">
        <v>78</v>
      </c>
      <c r="I45" s="76"/>
    </row>
    <row r="46" spans="2:9" ht="37.5" customHeight="1" x14ac:dyDescent="0.25">
      <c r="B46" s="33" t="s">
        <v>79</v>
      </c>
      <c r="C46" s="33" t="s">
        <v>80</v>
      </c>
      <c r="D46" s="34" t="s">
        <v>81</v>
      </c>
      <c r="E46" s="34" t="s">
        <v>227</v>
      </c>
      <c r="F46" s="82" t="s">
        <v>250</v>
      </c>
      <c r="G46" s="80">
        <f>IF(F46="Y", 'read first'!$D$23, 0)</f>
        <v>0</v>
      </c>
      <c r="H46" s="31" t="s">
        <v>165</v>
      </c>
      <c r="I46" s="76"/>
    </row>
    <row r="47" spans="2:9" ht="69" customHeight="1" x14ac:dyDescent="0.25">
      <c r="B47" s="79" t="s">
        <v>82</v>
      </c>
      <c r="C47" s="19" t="s">
        <v>83</v>
      </c>
      <c r="D47" s="140" t="s">
        <v>84</v>
      </c>
      <c r="E47" s="140" t="s">
        <v>227</v>
      </c>
      <c r="F47" s="82" t="s">
        <v>251</v>
      </c>
      <c r="G47" s="80">
        <f>IF(F47="Y", 'read first'!$D$23, 0)</f>
        <v>2.2000000000000002</v>
      </c>
      <c r="H47" s="76" t="s">
        <v>85</v>
      </c>
      <c r="I47" s="76"/>
    </row>
    <row r="48" spans="2:9" ht="30" x14ac:dyDescent="0.25">
      <c r="B48" s="79" t="s">
        <v>86</v>
      </c>
      <c r="C48" s="19" t="s">
        <v>87</v>
      </c>
      <c r="D48" s="140" t="s">
        <v>88</v>
      </c>
      <c r="E48" s="140" t="s">
        <v>236</v>
      </c>
      <c r="F48" s="82" t="s">
        <v>251</v>
      </c>
      <c r="G48" s="80">
        <f>IF(F48="Y", 'read first'!$D$23, 0)</f>
        <v>2.2000000000000002</v>
      </c>
      <c r="H48" s="76" t="s">
        <v>89</v>
      </c>
      <c r="I48" s="76"/>
    </row>
    <row r="49" spans="2:9" ht="45" x14ac:dyDescent="0.25">
      <c r="B49" s="79" t="s">
        <v>90</v>
      </c>
      <c r="C49" s="19" t="s">
        <v>91</v>
      </c>
      <c r="D49" s="140" t="s">
        <v>92</v>
      </c>
      <c r="E49" s="140" t="s">
        <v>237</v>
      </c>
      <c r="F49" s="82" t="s">
        <v>251</v>
      </c>
      <c r="G49" s="80">
        <f>IF(F49="Y", 'read first'!$D$23, 0)</f>
        <v>2.2000000000000002</v>
      </c>
      <c r="H49" s="76" t="s">
        <v>93</v>
      </c>
      <c r="I49" s="76"/>
    </row>
    <row r="50" spans="2:9" x14ac:dyDescent="0.25">
      <c r="B50" s="37"/>
      <c r="G50" s="80">
        <f>SUM(G42:G49)</f>
        <v>13.2</v>
      </c>
    </row>
    <row r="51" spans="2:9" x14ac:dyDescent="0.25">
      <c r="B51" s="37"/>
      <c r="G51" s="22">
        <f>G50/'read first'!$D$24</f>
        <v>0.66666666666666663</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82.5" customHeight="1" x14ac:dyDescent="0.25">
      <c r="B55" s="543" t="s">
        <v>95</v>
      </c>
      <c r="C55" s="19" t="s">
        <v>96</v>
      </c>
      <c r="D55" s="140" t="s">
        <v>97</v>
      </c>
      <c r="E55" s="75" t="s">
        <v>227</v>
      </c>
      <c r="F55" s="82" t="s">
        <v>250</v>
      </c>
      <c r="G55" s="80">
        <f>IF(F55="Y", 'read first'!$E$23, 0)</f>
        <v>0</v>
      </c>
      <c r="H55" s="83" t="s">
        <v>98</v>
      </c>
      <c r="I55" s="83" t="s">
        <v>461</v>
      </c>
    </row>
    <row r="56" spans="2:9" ht="38.1" customHeight="1" x14ac:dyDescent="0.25">
      <c r="B56" s="543"/>
      <c r="C56" s="19" t="s">
        <v>99</v>
      </c>
      <c r="D56" s="140" t="s">
        <v>100</v>
      </c>
      <c r="E56" s="75" t="s">
        <v>227</v>
      </c>
      <c r="F56" s="82" t="s">
        <v>251</v>
      </c>
      <c r="G56" s="80">
        <f>IF(F56="Y", 'read first'!$E$23, 0)</f>
        <v>2.5</v>
      </c>
      <c r="H56" s="83" t="s">
        <v>101</v>
      </c>
      <c r="I56" s="83"/>
    </row>
    <row r="57" spans="2:9" ht="51" customHeight="1" x14ac:dyDescent="0.25">
      <c r="B57" s="79" t="s">
        <v>102</v>
      </c>
      <c r="C57" s="19" t="s">
        <v>44</v>
      </c>
      <c r="D57" s="140" t="s">
        <v>103</v>
      </c>
      <c r="E57" s="75" t="s">
        <v>227</v>
      </c>
      <c r="F57" s="39" t="s">
        <v>209</v>
      </c>
      <c r="G57" s="80">
        <f>G26</f>
        <v>0</v>
      </c>
      <c r="H57" s="83" t="s">
        <v>207</v>
      </c>
      <c r="I57" s="83"/>
    </row>
    <row r="58" spans="2:9" ht="49.5" customHeight="1" x14ac:dyDescent="0.25">
      <c r="B58" s="79" t="s">
        <v>104</v>
      </c>
      <c r="C58" s="19" t="s">
        <v>96</v>
      </c>
      <c r="D58" s="140" t="s">
        <v>131</v>
      </c>
      <c r="E58" s="75" t="s">
        <v>230</v>
      </c>
      <c r="F58" s="39" t="s">
        <v>210</v>
      </c>
      <c r="G58" s="80">
        <f>G29+G30</f>
        <v>0.83</v>
      </c>
      <c r="H58" s="83" t="s">
        <v>208</v>
      </c>
      <c r="I58" s="83"/>
    </row>
    <row r="59" spans="2:9" ht="51" customHeight="1" x14ac:dyDescent="0.25">
      <c r="B59" s="543" t="s">
        <v>105</v>
      </c>
      <c r="C59" s="19" t="s">
        <v>72</v>
      </c>
      <c r="D59" s="140" t="s">
        <v>106</v>
      </c>
      <c r="E59" s="75" t="s">
        <v>227</v>
      </c>
      <c r="F59" s="82" t="s">
        <v>250</v>
      </c>
      <c r="G59" s="80">
        <f>IF(F59="Y", 'read first'!$E$23, 0)</f>
        <v>0</v>
      </c>
      <c r="H59" s="83" t="s">
        <v>132</v>
      </c>
      <c r="I59" s="83"/>
    </row>
    <row r="60" spans="2:9" ht="38.1" customHeight="1" x14ac:dyDescent="0.25">
      <c r="B60" s="543"/>
      <c r="C60" s="19" t="s">
        <v>99</v>
      </c>
      <c r="D60" s="140" t="s">
        <v>133</v>
      </c>
      <c r="E60" s="75" t="s">
        <v>238</v>
      </c>
      <c r="F60" s="82" t="s">
        <v>251</v>
      </c>
      <c r="G60" s="80">
        <f>IF(F60="Y", 'read first'!$E$23, 0)</f>
        <v>2.5</v>
      </c>
      <c r="H60" s="83" t="s">
        <v>134</v>
      </c>
      <c r="I60" s="83"/>
    </row>
    <row r="61" spans="2:9" ht="30" x14ac:dyDescent="0.25">
      <c r="B61" s="79" t="s">
        <v>107</v>
      </c>
      <c r="C61" s="19" t="s">
        <v>108</v>
      </c>
      <c r="D61" s="140" t="s">
        <v>185</v>
      </c>
      <c r="E61" s="75" t="s">
        <v>239</v>
      </c>
      <c r="F61" s="82" t="s">
        <v>251</v>
      </c>
      <c r="G61" s="80">
        <f>IF(F61="Y", 'read first'!$E$23, 0)</f>
        <v>2.5</v>
      </c>
      <c r="H61" s="83" t="s">
        <v>135</v>
      </c>
      <c r="I61" s="83"/>
    </row>
    <row r="62" spans="2:9" ht="38.1" customHeight="1" x14ac:dyDescent="0.25">
      <c r="B62" s="79" t="s">
        <v>109</v>
      </c>
      <c r="C62" s="19" t="s">
        <v>110</v>
      </c>
      <c r="D62" s="140" t="s">
        <v>111</v>
      </c>
      <c r="E62" s="75" t="s">
        <v>227</v>
      </c>
      <c r="F62" s="82" t="s">
        <v>251</v>
      </c>
      <c r="G62" s="80">
        <f>IF(F62="Y", 'read first'!$E$23, 0)</f>
        <v>2.5</v>
      </c>
      <c r="H62" s="83" t="s">
        <v>136</v>
      </c>
      <c r="I62" s="83"/>
    </row>
    <row r="63" spans="2:9" x14ac:dyDescent="0.25">
      <c r="G63" s="80">
        <f>SUM(G55:G62)</f>
        <v>10.83</v>
      </c>
    </row>
    <row r="64" spans="2:9" x14ac:dyDescent="0.25">
      <c r="G64" s="41">
        <f>G63/'read first'!$E$24</f>
        <v>0.54149999999999998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79" t="s">
        <v>121</v>
      </c>
      <c r="C68" s="19" t="s">
        <v>170</v>
      </c>
      <c r="D68" s="140" t="s">
        <v>171</v>
      </c>
      <c r="E68" s="140" t="s">
        <v>226</v>
      </c>
      <c r="F68" s="82" t="s">
        <v>250</v>
      </c>
      <c r="G68" s="80">
        <f>IF(F68="Y", 'read first'!$G$23, 0)</f>
        <v>0</v>
      </c>
      <c r="H68" s="79" t="s">
        <v>172</v>
      </c>
      <c r="I68" s="79"/>
    </row>
    <row r="69" spans="1:13" s="4" customFormat="1" ht="67.5" customHeight="1" x14ac:dyDescent="0.25">
      <c r="A69" s="3"/>
      <c r="B69" s="79" t="s">
        <v>122</v>
      </c>
      <c r="C69" s="19" t="s">
        <v>123</v>
      </c>
      <c r="D69" s="140" t="s">
        <v>124</v>
      </c>
      <c r="E69" s="140" t="s">
        <v>240</v>
      </c>
      <c r="F69" s="82" t="s">
        <v>250</v>
      </c>
      <c r="G69" s="80">
        <f>IF(F69="Y", 'read first'!$G$23, 0)</f>
        <v>0</v>
      </c>
      <c r="H69" s="79" t="s">
        <v>143</v>
      </c>
      <c r="I69" s="79"/>
      <c r="J69" s="59"/>
      <c r="K69" s="59"/>
      <c r="L69" s="59"/>
      <c r="M69" s="59"/>
    </row>
    <row r="70" spans="1:13" s="4" customFormat="1" ht="74.25" customHeight="1" x14ac:dyDescent="0.25">
      <c r="A70" s="3"/>
      <c r="B70" s="79" t="s">
        <v>125</v>
      </c>
      <c r="C70" s="19" t="s">
        <v>144</v>
      </c>
      <c r="D70" s="140" t="s">
        <v>126</v>
      </c>
      <c r="E70" s="140" t="s">
        <v>241</v>
      </c>
      <c r="F70" s="82" t="s">
        <v>250</v>
      </c>
      <c r="G70" s="80">
        <f>IF(F70="Y", 'read first'!$G$23, 0)</f>
        <v>0</v>
      </c>
      <c r="H70" s="79" t="s">
        <v>142</v>
      </c>
      <c r="I70" s="79"/>
      <c r="J70" s="59"/>
      <c r="K70" s="59"/>
      <c r="L70" s="59"/>
      <c r="M70" s="59"/>
    </row>
    <row r="71" spans="1:13" s="4" customFormat="1" ht="64.5" customHeight="1" x14ac:dyDescent="0.25">
      <c r="A71" s="3"/>
      <c r="B71" s="79" t="s">
        <v>127</v>
      </c>
      <c r="C71" s="19" t="s">
        <v>128</v>
      </c>
      <c r="D71" s="140" t="s">
        <v>129</v>
      </c>
      <c r="E71" s="140" t="s">
        <v>242</v>
      </c>
      <c r="F71" s="82" t="s">
        <v>251</v>
      </c>
      <c r="G71" s="80">
        <f>IF(F71="Y", 'read first'!$G$23, 0)</f>
        <v>2</v>
      </c>
      <c r="H71" s="79" t="s">
        <v>169</v>
      </c>
      <c r="I71" s="79"/>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80">
        <f>SUM(G68:G73)/2</f>
        <v>2</v>
      </c>
      <c r="H74" s="5"/>
      <c r="J74" s="59"/>
      <c r="K74" s="59"/>
      <c r="L74" s="59"/>
      <c r="M74" s="59"/>
    </row>
    <row r="75" spans="1:13" s="4" customFormat="1" x14ac:dyDescent="0.25">
      <c r="A75" s="3"/>
      <c r="B75" s="37"/>
      <c r="C75" s="3"/>
      <c r="D75" s="3"/>
      <c r="E75" s="3"/>
      <c r="F75" s="3"/>
      <c r="G75" s="22">
        <f>G74/'read first'!$G$24</f>
        <v>0.2</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79" t="s">
        <v>187</v>
      </c>
      <c r="B79" s="79" t="s">
        <v>114</v>
      </c>
      <c r="C79" s="36" t="s">
        <v>145</v>
      </c>
      <c r="D79" s="140" t="s">
        <v>164</v>
      </c>
      <c r="E79" s="140" t="s">
        <v>244</v>
      </c>
      <c r="F79" s="82" t="s">
        <v>205</v>
      </c>
      <c r="G79" s="44">
        <f>IF(F79="Y", 'read first'!$F$23, 0)</f>
        <v>0</v>
      </c>
      <c r="H79" s="45" t="s">
        <v>146</v>
      </c>
    </row>
    <row r="80" spans="1:13" ht="45" x14ac:dyDescent="0.25">
      <c r="A80" s="77" t="s">
        <v>188</v>
      </c>
      <c r="B80" s="77" t="s">
        <v>115</v>
      </c>
      <c r="C80" s="36" t="s">
        <v>145</v>
      </c>
      <c r="D80" s="78" t="s">
        <v>116</v>
      </c>
      <c r="E80" s="78" t="s">
        <v>245</v>
      </c>
      <c r="F80" s="82" t="s">
        <v>205</v>
      </c>
      <c r="G80" s="44">
        <f>IF(F80="Y", 'read first'!$F$23, 0)</f>
        <v>0</v>
      </c>
      <c r="H80" s="47" t="s">
        <v>147</v>
      </c>
    </row>
    <row r="81" spans="1:8" x14ac:dyDescent="0.25">
      <c r="A81" s="555" t="s">
        <v>189</v>
      </c>
      <c r="B81" s="587" t="s">
        <v>117</v>
      </c>
      <c r="C81" s="48" t="s">
        <v>118</v>
      </c>
      <c r="D81" s="140" t="s">
        <v>51</v>
      </c>
      <c r="E81" s="140" t="s">
        <v>246</v>
      </c>
      <c r="F81" s="82" t="s">
        <v>205</v>
      </c>
      <c r="G81" s="44">
        <f>IF(F81="Y", 1, 0)</f>
        <v>0</v>
      </c>
      <c r="H81" s="551" t="s">
        <v>52</v>
      </c>
    </row>
    <row r="82" spans="1:8" x14ac:dyDescent="0.25">
      <c r="A82" s="586"/>
      <c r="B82" s="588"/>
      <c r="C82" s="48" t="s">
        <v>119</v>
      </c>
      <c r="D82" s="582" t="s">
        <v>53</v>
      </c>
      <c r="E82" s="590" t="s">
        <v>247</v>
      </c>
      <c r="F82" s="590" t="s">
        <v>205</v>
      </c>
      <c r="G82" s="593">
        <f t="shared" ref="G82:G83" si="0">IF(F82="Y", 1, 0)</f>
        <v>0</v>
      </c>
      <c r="H82" s="586"/>
    </row>
    <row r="83" spans="1:8" x14ac:dyDescent="0.25">
      <c r="A83" s="586"/>
      <c r="B83" s="589"/>
      <c r="C83" s="48" t="s">
        <v>130</v>
      </c>
      <c r="D83" s="552"/>
      <c r="E83" s="591"/>
      <c r="F83" s="592"/>
      <c r="G83" s="594">
        <f t="shared" si="0"/>
        <v>0</v>
      </c>
      <c r="H83" s="552"/>
    </row>
    <row r="84" spans="1:8" ht="58.5" customHeight="1" x14ac:dyDescent="0.25">
      <c r="A84" s="552"/>
      <c r="B84" s="79" t="s">
        <v>138</v>
      </c>
      <c r="C84" s="19" t="s">
        <v>148</v>
      </c>
      <c r="D84" s="140" t="s">
        <v>149</v>
      </c>
      <c r="E84" s="140" t="s">
        <v>248</v>
      </c>
      <c r="F84" s="82" t="s">
        <v>205</v>
      </c>
      <c r="G84" s="44">
        <f>IF(F84="Y", 'read first'!$F$23, 0)</f>
        <v>0</v>
      </c>
      <c r="H84" s="83" t="s">
        <v>150</v>
      </c>
    </row>
    <row r="85" spans="1:8" ht="60" x14ac:dyDescent="0.25">
      <c r="A85" s="77" t="s">
        <v>190</v>
      </c>
      <c r="B85" s="49" t="s">
        <v>151</v>
      </c>
      <c r="C85" s="76" t="s">
        <v>152</v>
      </c>
      <c r="D85" s="20" t="s">
        <v>162</v>
      </c>
      <c r="E85" s="20" t="s">
        <v>227</v>
      </c>
      <c r="F85" s="82" t="s">
        <v>205</v>
      </c>
      <c r="G85" s="44">
        <f>IF(F85="Y", 'read first'!$F$23, 0)</f>
        <v>0</v>
      </c>
      <c r="H85" s="20" t="s">
        <v>153</v>
      </c>
    </row>
    <row r="86" spans="1:8" ht="45" x14ac:dyDescent="0.25">
      <c r="A86" s="79" t="s">
        <v>191</v>
      </c>
      <c r="B86" s="79" t="s">
        <v>154</v>
      </c>
      <c r="C86" s="79" t="s">
        <v>155</v>
      </c>
      <c r="D86" s="20" t="s">
        <v>163</v>
      </c>
      <c r="E86" s="20" t="s">
        <v>227</v>
      </c>
      <c r="F86" s="82" t="s">
        <v>205</v>
      </c>
      <c r="G86" s="44">
        <f>IF(F86="Y", 'read first'!$F$23, 0)</f>
        <v>0</v>
      </c>
      <c r="H86" s="20" t="s">
        <v>156</v>
      </c>
    </row>
    <row r="87" spans="1:8" ht="47.25" customHeight="1" x14ac:dyDescent="0.25">
      <c r="A87" s="587" t="s">
        <v>192</v>
      </c>
      <c r="B87" s="554" t="s">
        <v>22</v>
      </c>
      <c r="C87" s="19" t="s">
        <v>23</v>
      </c>
      <c r="D87" s="140" t="s">
        <v>24</v>
      </c>
      <c r="E87" s="140" t="s">
        <v>226</v>
      </c>
      <c r="F87" s="82" t="s">
        <v>205</v>
      </c>
      <c r="G87" s="272">
        <f>IF(F87="Y", 'read first'!$F$23, 0)</f>
        <v>0</v>
      </c>
      <c r="H87" s="76" t="s">
        <v>25</v>
      </c>
    </row>
    <row r="88" spans="1:8" ht="67.5" customHeight="1" x14ac:dyDescent="0.25">
      <c r="A88" s="595"/>
      <c r="B88" s="554"/>
      <c r="C88" s="76" t="s">
        <v>26</v>
      </c>
      <c r="D88" s="20" t="s">
        <v>27</v>
      </c>
      <c r="E88" s="20" t="s">
        <v>227</v>
      </c>
      <c r="F88" s="82" t="s">
        <v>205</v>
      </c>
      <c r="G88" s="44">
        <f>IF(F88="Y", 'read first'!$F$23, 0)</f>
        <v>0</v>
      </c>
      <c r="H88" s="20" t="s">
        <v>157</v>
      </c>
    </row>
    <row r="89" spans="1:8" ht="38.25" customHeight="1" x14ac:dyDescent="0.25">
      <c r="A89" s="555" t="s">
        <v>193</v>
      </c>
      <c r="B89" s="555" t="s">
        <v>65</v>
      </c>
      <c r="C89" s="19" t="s">
        <v>66</v>
      </c>
      <c r="D89" s="140" t="s">
        <v>67</v>
      </c>
      <c r="E89" s="140" t="s">
        <v>235</v>
      </c>
      <c r="F89" s="82" t="s">
        <v>205</v>
      </c>
      <c r="G89" s="44">
        <f>IF(F89="Y", 'read first'!$F$23, 0)</f>
        <v>0</v>
      </c>
      <c r="H89" s="76" t="s">
        <v>68</v>
      </c>
    </row>
    <row r="90" spans="1:8" ht="30" customHeight="1" x14ac:dyDescent="0.25">
      <c r="A90" s="586"/>
      <c r="B90" s="549"/>
      <c r="C90" s="19" t="s">
        <v>69</v>
      </c>
      <c r="D90" s="78" t="s">
        <v>70</v>
      </c>
      <c r="E90" s="74" t="s">
        <v>227</v>
      </c>
      <c r="F90" s="82" t="s">
        <v>205</v>
      </c>
      <c r="G90" s="44">
        <f>IF(F90="Y", 'read first'!$F$23, 0)</f>
        <v>0</v>
      </c>
      <c r="H90" s="76" t="s">
        <v>71</v>
      </c>
    </row>
    <row r="91" spans="1:8" ht="36.75" customHeight="1" x14ac:dyDescent="0.25">
      <c r="A91" s="586"/>
      <c r="B91" s="550"/>
      <c r="C91" s="19" t="s">
        <v>72</v>
      </c>
      <c r="D91" s="140" t="s">
        <v>73</v>
      </c>
      <c r="E91" s="140" t="s">
        <v>227</v>
      </c>
      <c r="F91" s="82" t="s">
        <v>205</v>
      </c>
      <c r="G91" s="44">
        <f>IF(F91="Y", 'read first'!$F$23, 0)</f>
        <v>0</v>
      </c>
      <c r="H91" s="76" t="s">
        <v>74</v>
      </c>
    </row>
    <row r="92" spans="1:8" ht="28.5" customHeight="1" x14ac:dyDescent="0.25">
      <c r="A92" s="596" t="s">
        <v>194</v>
      </c>
      <c r="B92" s="551" t="s">
        <v>6</v>
      </c>
      <c r="C92" s="553" t="s">
        <v>7</v>
      </c>
      <c r="D92" s="140" t="s">
        <v>173</v>
      </c>
      <c r="E92" s="140" t="s">
        <v>220</v>
      </c>
      <c r="F92" s="82" t="s">
        <v>205</v>
      </c>
      <c r="G92" s="44">
        <f>IF(F92="Y", 'read first'!$F$23, 0)</f>
        <v>0</v>
      </c>
      <c r="H92" s="76" t="s">
        <v>8</v>
      </c>
    </row>
    <row r="93" spans="1:8" ht="30" x14ac:dyDescent="0.25">
      <c r="A93" s="597"/>
      <c r="B93" s="552"/>
      <c r="C93" s="548"/>
      <c r="D93" s="140" t="s">
        <v>179</v>
      </c>
      <c r="E93" s="140" t="s">
        <v>221</v>
      </c>
      <c r="F93" s="82" t="s">
        <v>205</v>
      </c>
      <c r="G93" s="44">
        <f>IF(F93="Y", 'read first'!$F$23, 0)</f>
        <v>0</v>
      </c>
      <c r="H93" s="76" t="s">
        <v>9</v>
      </c>
    </row>
    <row r="94" spans="1:8" ht="30" x14ac:dyDescent="0.25">
      <c r="A94" s="597"/>
      <c r="B94" s="76" t="s">
        <v>10</v>
      </c>
      <c r="C94" s="19" t="s">
        <v>11</v>
      </c>
      <c r="D94" s="140" t="s">
        <v>12</v>
      </c>
      <c r="E94" s="140" t="s">
        <v>222</v>
      </c>
      <c r="F94" s="82" t="s">
        <v>205</v>
      </c>
      <c r="G94" s="44">
        <f>IF(F94="Y", 'read first'!$F$23, 0)</f>
        <v>0</v>
      </c>
      <c r="H94" s="76" t="s">
        <v>13</v>
      </c>
    </row>
    <row r="95" spans="1:8" ht="45" x14ac:dyDescent="0.25">
      <c r="A95" s="597"/>
      <c r="B95" s="76" t="s">
        <v>19</v>
      </c>
      <c r="C95" s="19" t="s">
        <v>20</v>
      </c>
      <c r="D95" s="140" t="s">
        <v>181</v>
      </c>
      <c r="E95" s="140" t="s">
        <v>225</v>
      </c>
      <c r="F95" s="82" t="s">
        <v>205</v>
      </c>
      <c r="G95" s="44">
        <f>IF(F95="Y", 'read first'!$F$23, 0)</f>
        <v>0</v>
      </c>
      <c r="H95" s="76" t="s">
        <v>21</v>
      </c>
    </row>
    <row r="96" spans="1:8" ht="30" x14ac:dyDescent="0.25">
      <c r="A96" s="597"/>
      <c r="B96" s="554" t="s">
        <v>22</v>
      </c>
      <c r="C96" s="19" t="s">
        <v>23</v>
      </c>
      <c r="D96" s="140" t="s">
        <v>24</v>
      </c>
      <c r="E96" s="140" t="s">
        <v>226</v>
      </c>
      <c r="F96" s="82" t="s">
        <v>205</v>
      </c>
      <c r="G96" s="44">
        <f>IF(F96="Y", 'read first'!$F$23, 0)</f>
        <v>0</v>
      </c>
      <c r="H96" s="76" t="s">
        <v>25</v>
      </c>
    </row>
    <row r="97" spans="1:8" ht="34.5" customHeight="1" x14ac:dyDescent="0.25">
      <c r="A97" s="598"/>
      <c r="B97" s="554"/>
      <c r="C97" s="76" t="s">
        <v>26</v>
      </c>
      <c r="D97" s="20" t="s">
        <v>27</v>
      </c>
      <c r="E97" s="20" t="s">
        <v>227</v>
      </c>
      <c r="F97" s="82" t="s">
        <v>205</v>
      </c>
      <c r="G97" s="44">
        <f>IF(F97="Y", 'read first'!$F$23, 0)</f>
        <v>0</v>
      </c>
      <c r="H97" s="20" t="s">
        <v>174</v>
      </c>
    </row>
    <row r="98" spans="1:8" ht="33.75" customHeight="1" x14ac:dyDescent="0.25">
      <c r="A98" s="76" t="s">
        <v>195</v>
      </c>
      <c r="B98" s="76" t="s">
        <v>158</v>
      </c>
      <c r="C98" s="76" t="s">
        <v>159</v>
      </c>
      <c r="D98" s="140" t="s">
        <v>160</v>
      </c>
      <c r="E98" s="75" t="s">
        <v>227</v>
      </c>
      <c r="F98" s="82" t="s">
        <v>205</v>
      </c>
      <c r="G98" s="44">
        <f>IF(F98="Y", 'read first'!$F$23, 0)</f>
        <v>0</v>
      </c>
      <c r="H98" s="83" t="s">
        <v>161</v>
      </c>
    </row>
    <row r="99" spans="1:8" x14ac:dyDescent="0.25">
      <c r="G99" s="44">
        <f>SUM(G79:G98)</f>
        <v>0</v>
      </c>
    </row>
    <row r="100" spans="1:8" x14ac:dyDescent="0.25">
      <c r="G100" s="22" t="s">
        <v>227</v>
      </c>
    </row>
  </sheetData>
  <mergeCells count="58">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749CB7B1-47F4-4269-9EAF-CFC1151E1371}">
      <formula1>"-,H, M, L, NEG"</formula1>
    </dataValidation>
    <dataValidation type="list" allowBlank="1" showInputMessage="1" showErrorMessage="1" sqref="F5:F13 F25:F26 F42:F49 F79:F81 F84:F95 F29:F30 F32:F36 F19:F22 F55:F56 F59:F62 F68:F73 F97:F98" xr:uid="{2A2C490D-DFE6-425E-9C17-0A7BC5C09C5F}">
      <formula1>"-,Y,N"</formula1>
    </dataValidation>
    <dataValidation type="list" allowBlank="1" showInputMessage="1" showErrorMessage="1" sqref="H23" xr:uid="{D84545D2-07BF-4C61-B982-8013715D43FC}">
      <formula1>"[Choose from list], Regional Boulevard, Community Boulevard, Regional Street, Community Street, Industrial Street, Regional Trail, Greenway"</formula1>
    </dataValidation>
  </dataValidations>
  <hyperlinks>
    <hyperlink ref="C5:C6" r:id="rId1" display="Equity Focus Area map layer" xr:uid="{5764259F-08C2-4A56-8893-269DA55D5EC8}"/>
    <hyperlink ref="C7" r:id="rId2" display="Economic Value Atlas walkability and Community Service accessibility score" xr:uid="{712A390F-667E-4DE5-8382-D60BB6BEC81A}"/>
    <hyperlink ref="C8" r:id="rId3" display="Regional Barometer: Life expectancy at birth layer" xr:uid="{E4A72F2B-2969-4236-A910-94906968FDD9}"/>
    <hyperlink ref="C10" r:id="rId4" display="Economic Value Atlas: Job access layers (for both low and middle/high wage jobs)" xr:uid="{0E83F3B0-CEB9-419B-9427-E89524E53F31}"/>
    <hyperlink ref="C11" r:id="rId5" display="·         Regional Investment Measure project list" xr:uid="{2872BF96-000B-4F14-88F8-08E3DE38EBB0}"/>
    <hyperlink ref="C19" r:id="rId6" display="HCC network map" xr:uid="{A3B0ACB2-036C-406D-BC9E-22135E2FBEAC}"/>
    <hyperlink ref="C23" r:id="rId7" display="Regional Trails and Greenways network" xr:uid="{2B417366-294A-486C-B517-3F364DD64A23}"/>
    <hyperlink ref="C29" r:id="rId8" display="·         Regional Bike Network Map" xr:uid="{EB2C76A7-643A-440D-BFFE-934248ECA350}"/>
    <hyperlink ref="C26" r:id="rId9" display="·         Livable Streets design guide" xr:uid="{019D5711-9C2C-44B8-9263-F30A2364FA01}"/>
    <hyperlink ref="C32" r:id="rId10" display="·         Economic Value Atlas Mobility map layer" xr:uid="{A9F8621C-5230-4994-B18C-685FFD33ABD8}"/>
    <hyperlink ref="C36" r:id="rId11" display="Safe Routes to School Regional Framework school map" xr:uid="{8352AE0B-540C-48E2-973C-29AA3723F478}"/>
    <hyperlink ref="C45" r:id="rId12" xr:uid="{8FD09D6D-978C-4EA8-8070-E8CDF994095C}"/>
    <hyperlink ref="C47" r:id="rId13" xr:uid="{475F496F-DFD8-4A92-821B-3176981A4E19}"/>
    <hyperlink ref="C48" r:id="rId14" xr:uid="{8D9B4DF3-F8F3-4BD2-857C-64E471C5B10F}"/>
    <hyperlink ref="C49" r:id="rId15" xr:uid="{CBF3D8A2-05C6-4B3F-9348-5CFC81170140}"/>
    <hyperlink ref="C55" r:id="rId16" xr:uid="{537AA755-352E-4700-8141-464A165F58BD}"/>
    <hyperlink ref="C58" r:id="rId17" xr:uid="{B635D468-AD07-47D9-895A-C49A62F8F9D5}"/>
    <hyperlink ref="C56" r:id="rId18" display="Congestion Management Process network" xr:uid="{4AE6AFFD-A40A-4997-A585-4DB05E8CF882}"/>
    <hyperlink ref="C60" r:id="rId19" display="Congestion Management Process network map" xr:uid="{621ED6FE-CB0F-4D68-8CD5-F3E2AB13473E}"/>
    <hyperlink ref="C62" r:id="rId20" xr:uid="{099C0919-E9DA-458E-9D41-51C34A6E2F05}"/>
    <hyperlink ref="C61" r:id="rId21" xr:uid="{A3CEA36B-D640-4206-AFDF-33361B359400}"/>
    <hyperlink ref="C44" r:id="rId22" xr:uid="{4487FC43-C73E-4A37-941A-18F03F24E487}"/>
    <hyperlink ref="C42" r:id="rId23" location="/" display="TriMet Prioritzed Access to Transit map" xr:uid="{0814AF0B-0B51-4146-9063-A8C3FC89D471}"/>
    <hyperlink ref="C43" r:id="rId24" xr:uid="{38C926EC-4E02-4649-96CF-5095512A86F5}"/>
    <hyperlink ref="C9" r:id="rId25" display="Regional Barometer: Diesel particulate matter concentration layer" xr:uid="{460D8B4A-4D7C-466C-B37F-4CAF2094DC06}"/>
    <hyperlink ref="C21" r:id="rId26" display="https://tooledesign.maps.arcgis.com/apps/MapSeries/index.html?appid=69225c1c028c440bbcef6ca40365f854" xr:uid="{B4BF2DF4-ABBF-4116-9CAB-32083EF9F4C8}"/>
    <hyperlink ref="C13" r:id="rId27" xr:uid="{4B8765A8-1F35-40F6-9484-382CE5D3A7B0}"/>
    <hyperlink ref="C30" r:id="rId28" xr:uid="{9FAB3771-1E08-4BC0-9351-B9CEC5C7B136}"/>
    <hyperlink ref="C31" r:id="rId29" xr:uid="{6306787E-38F7-4E80-A434-05729BF46DED}"/>
    <hyperlink ref="C57" r:id="rId30" display="·         Livable Streets design guide" xr:uid="{563D185F-66E8-4366-A82E-54AB030A1564}"/>
    <hyperlink ref="C59" r:id="rId31" xr:uid="{C143B072-CD20-434A-9FCF-85D70EE13490}"/>
    <hyperlink ref="C72" r:id="rId32" xr:uid="{CBDCF722-749C-441C-8F5C-557E9257409E}"/>
    <hyperlink ref="C73" r:id="rId33" display="FHWA: Intermodal connector list" xr:uid="{85C7BA09-4AF2-4E66-ADCE-314871202E56}"/>
    <hyperlink ref="C71" r:id="rId34" xr:uid="{8F55E02E-20DB-4E1E-A4EB-0F3C17376E9C}"/>
    <hyperlink ref="C70" r:id="rId35" xr:uid="{0EDADDA9-CD3B-4982-AF11-99558D5B6CD9}"/>
    <hyperlink ref="C69" r:id="rId36" xr:uid="{E5061D99-788C-492B-9F7A-E9CE0B8DD0BF}"/>
    <hyperlink ref="C81" r:id="rId37" display="·         Regional Bike Network Map" xr:uid="{0B0B3599-20A8-43AD-955D-FB1068EFFB8E}"/>
    <hyperlink ref="C82" r:id="rId38" xr:uid="{3009373E-F354-4F5E-A63D-A20E7482FB9E}"/>
    <hyperlink ref="C83" r:id="rId39" xr:uid="{869C013B-D905-4DC7-B76F-5DF5571E36AA}"/>
    <hyperlink ref="C92:C93" r:id="rId40" display="Equity Focus Area map layer" xr:uid="{FD12DE67-282F-4714-9381-B64AE58A1008}"/>
    <hyperlink ref="C94" r:id="rId41" display="Economic Value Atlas walkability and Community Service accessibility score" xr:uid="{79F94359-A685-4708-AA8F-BF2C9535C612}"/>
    <hyperlink ref="C95" r:id="rId42" display="Economic Value Atlas: Job access layers (for both low and middle/high wage jobs)" xr:uid="{EBE93EA8-A130-47CB-982B-F1E1E7E4073E}"/>
    <hyperlink ref="C96" r:id="rId43" display="·         Regional Investment Measure project list" xr:uid="{5AE53B28-58C2-4D72-9448-6EB37504A3C4}"/>
    <hyperlink ref="C91" r:id="rId44" xr:uid="{86A2D881-9066-488F-A7CE-91C6823E1C5F}"/>
    <hyperlink ref="C89" r:id="rId45" location="/" display="TriMet Prioritzed Access to Transit map" xr:uid="{D605E0E6-2CC1-4D21-A7CD-1AA15E4DF2DE}"/>
    <hyperlink ref="C90" r:id="rId46" xr:uid="{E3245D88-2659-46C2-8966-6BA2EB16C9FC}"/>
    <hyperlink ref="C87" r:id="rId47" display="·         Regional Investment Measure project list" xr:uid="{1EA1BE24-4386-4A00-98F8-5641DBE3C7AD}"/>
    <hyperlink ref="C84" r:id="rId48" display="Bond trail acquisition prioritization tool " xr:uid="{59D291D2-BCEF-4264-BF9F-AB6E16C26D92}"/>
    <hyperlink ref="C68" r:id="rId49" display="On Regional Investment Measure project list " xr:uid="{F499F02A-1E50-4775-9BA0-E693BA6AAA85}"/>
    <hyperlink ref="C20" r:id="rId50" xr:uid="{5578632C-5BF0-4CB0-B14D-A6BEFBD088E4}"/>
  </hyperlinks>
  <pageMargins left="0.7" right="0.7" top="0.75" bottom="0.75" header="0.3" footer="0.3"/>
  <pageSetup orientation="portrait" r:id="rId51"/>
  <legacyDrawing r:id="rId5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8F41-3CFF-4442-93D1-BD37D7A84ECD}">
  <dimension ref="A1:O153"/>
  <sheetViews>
    <sheetView workbookViewId="0">
      <selection activeCell="M19" sqref="M19"/>
    </sheetView>
  </sheetViews>
  <sheetFormatPr defaultColWidth="9" defaultRowHeight="12.75" x14ac:dyDescent="0.2"/>
  <cols>
    <col min="1" max="1" width="45.5" style="60" customWidth="1"/>
    <col min="2" max="7" width="4.625" style="211" customWidth="1"/>
    <col min="8" max="9" width="4.625" style="88" customWidth="1"/>
    <col min="10" max="13" width="4.625" style="211" customWidth="1"/>
    <col min="14" max="16384" width="9" style="60"/>
  </cols>
  <sheetData>
    <row r="1" spans="1:14" s="86" customFormat="1" ht="25.5" customHeight="1" thickBot="1" x14ac:dyDescent="0.3">
      <c r="A1" s="85" t="s">
        <v>474</v>
      </c>
      <c r="B1" s="616" t="s">
        <v>253</v>
      </c>
      <c r="C1" s="616"/>
      <c r="D1" s="617" t="s">
        <v>254</v>
      </c>
      <c r="E1" s="617"/>
      <c r="F1" s="618" t="s">
        <v>255</v>
      </c>
      <c r="G1" s="618"/>
      <c r="H1" s="604" t="s">
        <v>256</v>
      </c>
      <c r="I1" s="604"/>
      <c r="J1" s="619" t="s">
        <v>257</v>
      </c>
      <c r="K1" s="620"/>
      <c r="L1" s="614" t="s">
        <v>258</v>
      </c>
      <c r="M1" s="615"/>
    </row>
    <row r="2" spans="1:14" ht="13.5" thickBot="1" x14ac:dyDescent="0.25">
      <c r="A2" s="87" t="s">
        <v>259</v>
      </c>
    </row>
    <row r="3" spans="1:14" x14ac:dyDescent="0.2">
      <c r="A3" s="90" t="s">
        <v>260</v>
      </c>
      <c r="B3" s="212"/>
      <c r="C3" s="213"/>
      <c r="D3" s="214"/>
      <c r="E3" s="213"/>
      <c r="F3" s="215"/>
      <c r="G3" s="213"/>
      <c r="H3" s="93"/>
      <c r="I3" s="91"/>
      <c r="J3" s="217"/>
      <c r="K3" s="218"/>
    </row>
    <row r="4" spans="1:14" x14ac:dyDescent="0.2">
      <c r="A4" s="95" t="s">
        <v>261</v>
      </c>
      <c r="B4" s="219" t="s">
        <v>205</v>
      </c>
      <c r="C4" s="220">
        <f>IF(B4="Y", 2, 0)</f>
        <v>0</v>
      </c>
      <c r="D4" s="221" t="s">
        <v>205</v>
      </c>
      <c r="E4" s="220">
        <f t="shared" ref="E4:E5" si="0">IF(D4="Y", 2, 0)</f>
        <v>0</v>
      </c>
      <c r="F4" s="222" t="s">
        <v>205</v>
      </c>
      <c r="G4" s="220">
        <f t="shared" ref="G4:G7" si="1">IF(F4="Y", 1, 0)</f>
        <v>0</v>
      </c>
      <c r="H4" s="98" t="s">
        <v>205</v>
      </c>
      <c r="I4" s="96">
        <f t="shared" ref="I4:I5" si="2">IF(H4="Y", 1, 0)</f>
        <v>0</v>
      </c>
      <c r="J4" s="224" t="s">
        <v>205</v>
      </c>
      <c r="K4" s="225">
        <f>IF(J4="Y", -1, 0)</f>
        <v>0</v>
      </c>
    </row>
    <row r="5" spans="1:14" x14ac:dyDescent="0.2">
      <c r="A5" s="95" t="s">
        <v>262</v>
      </c>
      <c r="B5" s="219" t="s">
        <v>205</v>
      </c>
      <c r="C5" s="220">
        <f>IF(B5="Y", 1, 0)</f>
        <v>0</v>
      </c>
      <c r="D5" s="221" t="s">
        <v>205</v>
      </c>
      <c r="E5" s="220">
        <f t="shared" si="0"/>
        <v>0</v>
      </c>
      <c r="F5" s="222" t="s">
        <v>205</v>
      </c>
      <c r="G5" s="220">
        <f t="shared" si="1"/>
        <v>0</v>
      </c>
      <c r="H5" s="98" t="s">
        <v>205</v>
      </c>
      <c r="I5" s="96">
        <f t="shared" si="2"/>
        <v>0</v>
      </c>
      <c r="J5" s="224" t="s">
        <v>205</v>
      </c>
      <c r="K5" s="225">
        <f>IF(J5="Y", -1, 0)</f>
        <v>0</v>
      </c>
    </row>
    <row r="6" spans="1:14" x14ac:dyDescent="0.2">
      <c r="A6" s="100" t="s">
        <v>403</v>
      </c>
      <c r="B6" s="219"/>
      <c r="C6" s="220"/>
      <c r="D6" s="221"/>
      <c r="E6" s="220"/>
      <c r="F6" s="222"/>
      <c r="G6" s="220"/>
      <c r="H6" s="98"/>
      <c r="I6" s="96"/>
      <c r="J6" s="224"/>
      <c r="K6" s="225"/>
    </row>
    <row r="7" spans="1:14" x14ac:dyDescent="0.2">
      <c r="A7" s="101" t="s">
        <v>263</v>
      </c>
      <c r="B7" s="219" t="s">
        <v>205</v>
      </c>
      <c r="C7" s="220">
        <f>IF(B7="Y", -1, 0)</f>
        <v>0</v>
      </c>
      <c r="D7" s="221" t="s">
        <v>205</v>
      </c>
      <c r="E7" s="220">
        <f>IF(D7="Y", -1, 0)</f>
        <v>0</v>
      </c>
      <c r="F7" s="222" t="s">
        <v>205</v>
      </c>
      <c r="G7" s="220">
        <f t="shared" si="1"/>
        <v>0</v>
      </c>
      <c r="H7" s="98" t="s">
        <v>205</v>
      </c>
      <c r="I7" s="96">
        <f t="shared" ref="I7" si="3">IF(H7="Y", 2, 0)</f>
        <v>0</v>
      </c>
      <c r="J7" s="224" t="s">
        <v>205</v>
      </c>
      <c r="K7" s="225">
        <f>IF(J7="Y", 2, 0)</f>
        <v>0</v>
      </c>
      <c r="N7" s="89"/>
    </row>
    <row r="8" spans="1:14" x14ac:dyDescent="0.2">
      <c r="A8" s="101" t="s">
        <v>264</v>
      </c>
      <c r="B8" s="219" t="s">
        <v>205</v>
      </c>
      <c r="C8" s="220">
        <f t="shared" ref="C8:K9" si="4">IF(B8="Y", 1, 0)</f>
        <v>0</v>
      </c>
      <c r="D8" s="221" t="s">
        <v>205</v>
      </c>
      <c r="E8" s="220">
        <f t="shared" si="4"/>
        <v>0</v>
      </c>
      <c r="F8" s="222" t="s">
        <v>205</v>
      </c>
      <c r="G8" s="220">
        <f t="shared" si="4"/>
        <v>0</v>
      </c>
      <c r="H8" s="98" t="s">
        <v>251</v>
      </c>
      <c r="I8" s="96">
        <f t="shared" si="4"/>
        <v>1</v>
      </c>
      <c r="J8" s="224" t="s">
        <v>205</v>
      </c>
      <c r="K8" s="225">
        <f t="shared" si="4"/>
        <v>0</v>
      </c>
      <c r="N8" s="60" t="s">
        <v>475</v>
      </c>
    </row>
    <row r="9" spans="1:14" x14ac:dyDescent="0.2">
      <c r="A9" s="101" t="s">
        <v>265</v>
      </c>
      <c r="B9" s="219" t="s">
        <v>205</v>
      </c>
      <c r="C9" s="220">
        <f t="shared" ref="C9" si="5">IF(B9="Y", 2, 0)</f>
        <v>0</v>
      </c>
      <c r="D9" s="221" t="s">
        <v>205</v>
      </c>
      <c r="E9" s="220">
        <f t="shared" ref="E9" si="6">IF(D9="Y", 2, 0)</f>
        <v>0</v>
      </c>
      <c r="F9" s="222" t="s">
        <v>205</v>
      </c>
      <c r="G9" s="220">
        <f t="shared" si="4"/>
        <v>0</v>
      </c>
      <c r="H9" s="98" t="s">
        <v>205</v>
      </c>
      <c r="I9" s="96">
        <f t="shared" si="4"/>
        <v>0</v>
      </c>
      <c r="J9" s="224" t="s">
        <v>205</v>
      </c>
      <c r="K9" s="225">
        <f t="shared" si="4"/>
        <v>0</v>
      </c>
    </row>
    <row r="10" spans="1:14" x14ac:dyDescent="0.2">
      <c r="A10" s="102" t="s">
        <v>266</v>
      </c>
      <c r="B10" s="219" t="s">
        <v>205</v>
      </c>
      <c r="C10" s="220">
        <f>IF(B10="Y", 1, 0)</f>
        <v>0</v>
      </c>
      <c r="D10" s="221" t="s">
        <v>205</v>
      </c>
      <c r="E10" s="220">
        <f>IF(D10="Y", 1, 0)</f>
        <v>0</v>
      </c>
      <c r="F10" s="222" t="s">
        <v>205</v>
      </c>
      <c r="G10" s="220">
        <f>IF(F10="Y", 1, 0)</f>
        <v>0</v>
      </c>
      <c r="H10" s="98" t="s">
        <v>251</v>
      </c>
      <c r="I10" s="96">
        <f>IF(H10="Y", 1, 0)</f>
        <v>1</v>
      </c>
      <c r="J10" s="224" t="s">
        <v>205</v>
      </c>
      <c r="K10" s="225">
        <f>IF(J10="Y", 1, 0)</f>
        <v>0</v>
      </c>
    </row>
    <row r="11" spans="1:14" x14ac:dyDescent="0.2">
      <c r="A11" s="100" t="s">
        <v>404</v>
      </c>
      <c r="B11" s="219"/>
      <c r="C11" s="220"/>
      <c r="D11" s="221"/>
      <c r="E11" s="220"/>
      <c r="F11" s="222"/>
      <c r="G11" s="220"/>
      <c r="H11" s="98"/>
      <c r="I11" s="96"/>
      <c r="J11" s="224"/>
      <c r="K11" s="225"/>
    </row>
    <row r="12" spans="1:14" x14ac:dyDescent="0.2">
      <c r="A12" s="101" t="s">
        <v>267</v>
      </c>
      <c r="B12" s="219" t="s">
        <v>205</v>
      </c>
      <c r="C12" s="220">
        <f>IF(B12="Y", -1, 0)</f>
        <v>0</v>
      </c>
      <c r="D12" s="221" t="s">
        <v>205</v>
      </c>
      <c r="E12" s="220">
        <f>IF(D12="Y", -1, 0)</f>
        <v>0</v>
      </c>
      <c r="F12" s="222" t="s">
        <v>205</v>
      </c>
      <c r="G12" s="220">
        <f>IF(F12="Y", -1, 0)</f>
        <v>0</v>
      </c>
      <c r="H12" s="98" t="s">
        <v>205</v>
      </c>
      <c r="I12" s="96">
        <f>IF(H12="Y", -1, 0)</f>
        <v>0</v>
      </c>
      <c r="J12" s="224" t="s">
        <v>205</v>
      </c>
      <c r="K12" s="225">
        <f>IF(J12="Y", 1, 0)</f>
        <v>0</v>
      </c>
    </row>
    <row r="13" spans="1:14" ht="13.5" thickBot="1" x14ac:dyDescent="0.25">
      <c r="A13" s="103" t="s">
        <v>268</v>
      </c>
      <c r="B13" s="226" t="s">
        <v>205</v>
      </c>
      <c r="C13" s="227">
        <f t="shared" ref="C13" si="7">IF(B13="Y", 2, 0)</f>
        <v>0</v>
      </c>
      <c r="D13" s="228" t="s">
        <v>205</v>
      </c>
      <c r="E13" s="227">
        <f t="shared" ref="E13" si="8">IF(D13="Y", 2, 0)</f>
        <v>0</v>
      </c>
      <c r="F13" s="229" t="s">
        <v>205</v>
      </c>
      <c r="G13" s="227">
        <f t="shared" ref="G13" si="9">IF(F13="Y", 2, 0)</f>
        <v>0</v>
      </c>
      <c r="H13" s="106" t="s">
        <v>251</v>
      </c>
      <c r="I13" s="104">
        <v>1</v>
      </c>
      <c r="J13" s="231" t="s">
        <v>205</v>
      </c>
      <c r="K13" s="232">
        <f t="shared" ref="K13" si="10">IF(J13="Y", 2, 0)</f>
        <v>0</v>
      </c>
      <c r="N13" s="60" t="s">
        <v>476</v>
      </c>
    </row>
    <row r="14" spans="1:14" ht="13.5" thickBot="1" x14ac:dyDescent="0.25">
      <c r="A14" s="87" t="s">
        <v>269</v>
      </c>
      <c r="B14" s="233"/>
      <c r="D14" s="234"/>
      <c r="F14" s="235"/>
      <c r="H14" s="109"/>
      <c r="J14" s="237"/>
    </row>
    <row r="15" spans="1:14" x14ac:dyDescent="0.2">
      <c r="A15" s="90" t="s">
        <v>270</v>
      </c>
      <c r="B15" s="212" t="s">
        <v>205</v>
      </c>
      <c r="C15" s="213">
        <f>IF(B15="Y", -1, 0)</f>
        <v>0</v>
      </c>
      <c r="D15" s="214" t="s">
        <v>205</v>
      </c>
      <c r="E15" s="213">
        <f>IF(D15="Y", -1, 0)</f>
        <v>0</v>
      </c>
      <c r="F15" s="215" t="s">
        <v>205</v>
      </c>
      <c r="G15" s="213">
        <f>IF(F15="Y", -1, 0)</f>
        <v>0</v>
      </c>
      <c r="H15" s="93" t="s">
        <v>205</v>
      </c>
      <c r="I15" s="91">
        <f>IF(H15="Y", -1, 0)</f>
        <v>0</v>
      </c>
      <c r="J15" s="217" t="s">
        <v>205</v>
      </c>
      <c r="K15" s="218">
        <f>IF(J15="Y", -1, 0)</f>
        <v>0</v>
      </c>
    </row>
    <row r="16" spans="1:14" x14ac:dyDescent="0.2">
      <c r="A16" s="100" t="s">
        <v>271</v>
      </c>
      <c r="B16" s="219" t="s">
        <v>205</v>
      </c>
      <c r="C16" s="220">
        <f>IF(B16="Y", 2, 0)</f>
        <v>0</v>
      </c>
      <c r="D16" s="221" t="s">
        <v>205</v>
      </c>
      <c r="E16" s="220">
        <f>IF(D16="Y", 2, 0)</f>
        <v>0</v>
      </c>
      <c r="F16" s="222" t="s">
        <v>205</v>
      </c>
      <c r="G16" s="220">
        <f>IF(F16="Y", 2, 0)</f>
        <v>0</v>
      </c>
      <c r="H16" s="98" t="s">
        <v>251</v>
      </c>
      <c r="I16" s="96">
        <f>IF(H16="Y", 2, 0)</f>
        <v>2</v>
      </c>
      <c r="J16" s="224" t="s">
        <v>205</v>
      </c>
      <c r="K16" s="225">
        <f>IF(J16="Y", 2, 0)</f>
        <v>0</v>
      </c>
    </row>
    <row r="17" spans="1:11" x14ac:dyDescent="0.2">
      <c r="A17" s="100" t="s">
        <v>272</v>
      </c>
      <c r="B17" s="219" t="s">
        <v>205</v>
      </c>
      <c r="C17" s="220">
        <f>IF(B17="Y", 2, 0)</f>
        <v>0</v>
      </c>
      <c r="D17" s="221" t="s">
        <v>205</v>
      </c>
      <c r="E17" s="220">
        <f>IF(D17="Y", 2, 0)</f>
        <v>0</v>
      </c>
      <c r="F17" s="222" t="s">
        <v>205</v>
      </c>
      <c r="G17" s="220">
        <f t="shared" ref="G17" si="11">IF(F17="Y", 1, 0)</f>
        <v>0</v>
      </c>
      <c r="H17" s="98" t="s">
        <v>251</v>
      </c>
      <c r="I17" s="96">
        <f t="shared" ref="I17" si="12">IF(H17="Y", 1, 0)</f>
        <v>1</v>
      </c>
      <c r="J17" s="224" t="s">
        <v>205</v>
      </c>
      <c r="K17" s="225">
        <f>IF(J17="Y", -1, 0)</f>
        <v>0</v>
      </c>
    </row>
    <row r="18" spans="1:11" x14ac:dyDescent="0.2">
      <c r="A18" s="100" t="s">
        <v>273</v>
      </c>
      <c r="B18" s="219" t="s">
        <v>205</v>
      </c>
      <c r="C18" s="220">
        <f>IF(B18="Y", -1, 0)</f>
        <v>0</v>
      </c>
      <c r="D18" s="221" t="s">
        <v>205</v>
      </c>
      <c r="E18" s="220">
        <f>IF(D18="Y", -1, 0)</f>
        <v>0</v>
      </c>
      <c r="F18" s="222" t="s">
        <v>205</v>
      </c>
      <c r="G18" s="220">
        <f>IF(F18="Y", -1, 0)</f>
        <v>0</v>
      </c>
      <c r="H18" s="98" t="s">
        <v>205</v>
      </c>
      <c r="I18" s="96">
        <f>IF(H18="Y", -1, 0)</f>
        <v>0</v>
      </c>
      <c r="J18" s="224" t="s">
        <v>205</v>
      </c>
      <c r="K18" s="225">
        <f>IF(J18="Y", 2, 0)</f>
        <v>0</v>
      </c>
    </row>
    <row r="19" spans="1:11" x14ac:dyDescent="0.2">
      <c r="A19" s="100" t="s">
        <v>274</v>
      </c>
      <c r="B19" s="219" t="s">
        <v>205</v>
      </c>
      <c r="C19" s="220">
        <f>IF(B19="Y", 2, 0)</f>
        <v>0</v>
      </c>
      <c r="D19" s="221" t="s">
        <v>205</v>
      </c>
      <c r="E19" s="220">
        <f>IF(D19="Y", 2, 0)</f>
        <v>0</v>
      </c>
      <c r="F19" s="222" t="s">
        <v>205</v>
      </c>
      <c r="G19" s="220">
        <f>IF(F19="Y", 2, 0)</f>
        <v>0</v>
      </c>
      <c r="H19" s="98" t="s">
        <v>205</v>
      </c>
      <c r="I19" s="96">
        <f>IF(H19="Y", 2, 0)</f>
        <v>0</v>
      </c>
      <c r="J19" s="224" t="s">
        <v>205</v>
      </c>
      <c r="K19" s="225">
        <f>IF(J19="Y", 1, 0)</f>
        <v>0</v>
      </c>
    </row>
    <row r="20" spans="1:11" x14ac:dyDescent="0.2">
      <c r="A20" s="100" t="s">
        <v>275</v>
      </c>
      <c r="B20" s="219" t="s">
        <v>205</v>
      </c>
      <c r="C20" s="220">
        <f>IF(B20="Y", 2, 0)</f>
        <v>0</v>
      </c>
      <c r="D20" s="221" t="s">
        <v>205</v>
      </c>
      <c r="E20" s="220">
        <f>IF(D20="Y", 2, 0)</f>
        <v>0</v>
      </c>
      <c r="F20" s="222" t="s">
        <v>205</v>
      </c>
      <c r="G20" s="220">
        <f>IF(F20="Y", 2, 0)</f>
        <v>0</v>
      </c>
      <c r="H20" s="98" t="s">
        <v>251</v>
      </c>
      <c r="I20" s="96">
        <f>IF(H20="Y", 2, 0)</f>
        <v>2</v>
      </c>
      <c r="J20" s="224" t="s">
        <v>205</v>
      </c>
      <c r="K20" s="225">
        <f>IF(J20="Y", 2, 0)</f>
        <v>0</v>
      </c>
    </row>
    <row r="21" spans="1:11" ht="13.5" thickBot="1" x14ac:dyDescent="0.25">
      <c r="A21" s="110" t="s">
        <v>276</v>
      </c>
      <c r="B21" s="226" t="s">
        <v>205</v>
      </c>
      <c r="C21" s="227">
        <f>IF(B21="Y", 2, 0)</f>
        <v>0</v>
      </c>
      <c r="D21" s="228" t="s">
        <v>205</v>
      </c>
      <c r="E21" s="227">
        <f>IF(D21="Y", 2, 0)</f>
        <v>0</v>
      </c>
      <c r="F21" s="229" t="s">
        <v>205</v>
      </c>
      <c r="G21" s="227">
        <f>IF(F21="Y", 2, 0)</f>
        <v>0</v>
      </c>
      <c r="H21" s="106" t="s">
        <v>205</v>
      </c>
      <c r="I21" s="104">
        <f>IF(H21="Y", 2, 0)</f>
        <v>0</v>
      </c>
      <c r="J21" s="231" t="s">
        <v>205</v>
      </c>
      <c r="K21" s="232">
        <f>IF(J21="Y", 1, 0)</f>
        <v>0</v>
      </c>
    </row>
    <row r="22" spans="1:11" ht="13.5" thickBot="1" x14ac:dyDescent="0.25">
      <c r="A22" s="87" t="s">
        <v>277</v>
      </c>
      <c r="F22" s="235"/>
      <c r="H22" s="109"/>
      <c r="J22" s="237"/>
    </row>
    <row r="23" spans="1:11" x14ac:dyDescent="0.2">
      <c r="A23" s="90" t="s">
        <v>278</v>
      </c>
      <c r="B23" s="212" t="s">
        <v>205</v>
      </c>
      <c r="C23" s="213">
        <f>IF(B23="Y", 1, 0)</f>
        <v>0</v>
      </c>
      <c r="D23" s="214" t="s">
        <v>205</v>
      </c>
      <c r="E23" s="213">
        <f>IF(D23="Y", 2, 0)</f>
        <v>0</v>
      </c>
      <c r="F23" s="215" t="s">
        <v>205</v>
      </c>
      <c r="G23" s="213">
        <f>IF(F23="Y", 1, 0)</f>
        <v>0</v>
      </c>
      <c r="H23" s="93" t="s">
        <v>205</v>
      </c>
      <c r="I23" s="91">
        <f>IF(H23="Y", 1, 0)</f>
        <v>0</v>
      </c>
      <c r="J23" s="217" t="s">
        <v>205</v>
      </c>
      <c r="K23" s="218">
        <f>IF(J23="Y", 1, 0)</f>
        <v>0</v>
      </c>
    </row>
    <row r="24" spans="1:11" x14ac:dyDescent="0.2">
      <c r="A24" s="100" t="s">
        <v>279</v>
      </c>
      <c r="B24" s="219" t="s">
        <v>205</v>
      </c>
      <c r="C24" s="220">
        <f>IF(B24="Y", 2, 0)</f>
        <v>0</v>
      </c>
      <c r="D24" s="221" t="s">
        <v>205</v>
      </c>
      <c r="E24" s="220">
        <f>IF(D24="Y", 2, 0)</f>
        <v>0</v>
      </c>
      <c r="F24" s="222" t="s">
        <v>205</v>
      </c>
      <c r="G24" s="220">
        <f>IF(F24="Y", -1, 0)</f>
        <v>0</v>
      </c>
      <c r="H24" s="98" t="s">
        <v>205</v>
      </c>
      <c r="I24" s="96">
        <f>IF(H24="Y", 1, 0)</f>
        <v>0</v>
      </c>
      <c r="J24" s="224" t="s">
        <v>205</v>
      </c>
      <c r="K24" s="225">
        <f>IF(J24="Y", -1, 0)</f>
        <v>0</v>
      </c>
    </row>
    <row r="25" spans="1:11" x14ac:dyDescent="0.2">
      <c r="A25" s="100" t="s">
        <v>280</v>
      </c>
      <c r="B25" s="219" t="s">
        <v>205</v>
      </c>
      <c r="C25" s="220">
        <f>IF(B25="Y", 1, 0)</f>
        <v>0</v>
      </c>
      <c r="D25" s="221" t="s">
        <v>205</v>
      </c>
      <c r="E25" s="220">
        <f>IF(D25="Y", 1, 0)</f>
        <v>0</v>
      </c>
      <c r="F25" s="222" t="s">
        <v>205</v>
      </c>
      <c r="G25" s="220">
        <f>IF(F25="Y", 1, 0)</f>
        <v>0</v>
      </c>
      <c r="H25" s="98" t="s">
        <v>205</v>
      </c>
      <c r="I25" s="96">
        <f>IF(H25="Y", 1, 0)</f>
        <v>0</v>
      </c>
      <c r="J25" s="224" t="s">
        <v>205</v>
      </c>
      <c r="K25" s="225">
        <f>IF(J25="Y", 1, 0)</f>
        <v>0</v>
      </c>
    </row>
    <row r="26" spans="1:11" x14ac:dyDescent="0.2">
      <c r="A26" s="100" t="s">
        <v>281</v>
      </c>
      <c r="B26" s="219" t="s">
        <v>205</v>
      </c>
      <c r="C26" s="220">
        <f>IF(B26="Y", 1, 0)</f>
        <v>0</v>
      </c>
      <c r="D26" s="221" t="s">
        <v>205</v>
      </c>
      <c r="E26" s="220">
        <f>IF(D26="Y", 1, 0)</f>
        <v>0</v>
      </c>
      <c r="F26" s="222" t="s">
        <v>205</v>
      </c>
      <c r="G26" s="220">
        <f>IF(F26="Y", 1, 0)</f>
        <v>0</v>
      </c>
      <c r="H26" s="98" t="s">
        <v>205</v>
      </c>
      <c r="I26" s="96">
        <f>IF(H26="Y", 1, 0)</f>
        <v>0</v>
      </c>
      <c r="J26" s="224" t="s">
        <v>205</v>
      </c>
      <c r="K26" s="225">
        <f>IF(J26="Y", -1, 0)</f>
        <v>0</v>
      </c>
    </row>
    <row r="27" spans="1:11" x14ac:dyDescent="0.2">
      <c r="A27" s="100" t="s">
        <v>282</v>
      </c>
      <c r="B27" s="219" t="s">
        <v>205</v>
      </c>
      <c r="C27" s="220">
        <f>IF(B27="Y", 1, 0)</f>
        <v>0</v>
      </c>
      <c r="D27" s="221" t="s">
        <v>205</v>
      </c>
      <c r="E27" s="220">
        <f>IF(D27="Y", 1, 0)</f>
        <v>0</v>
      </c>
      <c r="F27" s="222" t="s">
        <v>205</v>
      </c>
      <c r="G27" s="220">
        <f>IF(F27="Y", -1, 0)</f>
        <v>0</v>
      </c>
      <c r="H27" s="98" t="s">
        <v>205</v>
      </c>
      <c r="I27" s="96">
        <f>IF(H27="Y", -1, 0)</f>
        <v>0</v>
      </c>
      <c r="J27" s="224" t="s">
        <v>205</v>
      </c>
      <c r="K27" s="225">
        <f>IF(J27="Y", -1, 0)</f>
        <v>0</v>
      </c>
    </row>
    <row r="28" spans="1:11" x14ac:dyDescent="0.2">
      <c r="A28" s="100" t="s">
        <v>283</v>
      </c>
      <c r="B28" s="219" t="s">
        <v>205</v>
      </c>
      <c r="C28" s="220">
        <f>IF(B28="Y", 1, 0)</f>
        <v>0</v>
      </c>
      <c r="D28" s="221" t="s">
        <v>205</v>
      </c>
      <c r="E28" s="220">
        <f>IF(D28="Y", 1, 0)</f>
        <v>0</v>
      </c>
      <c r="F28" s="222" t="s">
        <v>205</v>
      </c>
      <c r="G28" s="220">
        <f>IF(F28="Y", 1, 0)</f>
        <v>0</v>
      </c>
      <c r="H28" s="98" t="s">
        <v>205</v>
      </c>
      <c r="I28" s="96">
        <f>IF(H28="Y", 1, 0)</f>
        <v>0</v>
      </c>
      <c r="J28" s="224" t="s">
        <v>205</v>
      </c>
      <c r="K28" s="225">
        <f>IF(J28="Y", 1, 0)</f>
        <v>0</v>
      </c>
    </row>
    <row r="29" spans="1:11" x14ac:dyDescent="0.2">
      <c r="A29" s="100" t="s">
        <v>284</v>
      </c>
      <c r="B29" s="219" t="s">
        <v>205</v>
      </c>
      <c r="C29" s="220">
        <f>IF(B29="Y", 2, 0)</f>
        <v>0</v>
      </c>
      <c r="D29" s="221" t="s">
        <v>205</v>
      </c>
      <c r="E29" s="220">
        <f>IF(D29="Y", 2, 0)</f>
        <v>0</v>
      </c>
      <c r="F29" s="222" t="s">
        <v>205</v>
      </c>
      <c r="G29" s="220">
        <f>IF(F29="Y", 2, 0)</f>
        <v>0</v>
      </c>
      <c r="H29" s="98" t="s">
        <v>251</v>
      </c>
      <c r="I29" s="96">
        <f>IF(H29="Y", 2, 0)</f>
        <v>2</v>
      </c>
      <c r="J29" s="224" t="s">
        <v>205</v>
      </c>
      <c r="K29" s="225">
        <f>IF(J29="Y", 2, 0)</f>
        <v>0</v>
      </c>
    </row>
    <row r="30" spans="1:11" x14ac:dyDescent="0.2">
      <c r="A30" s="100" t="s">
        <v>285</v>
      </c>
      <c r="B30" s="219" t="s">
        <v>205</v>
      </c>
      <c r="C30" s="220">
        <f>IF(B30="Y", 2, 0)</f>
        <v>0</v>
      </c>
      <c r="D30" s="221" t="s">
        <v>205</v>
      </c>
      <c r="E30" s="220">
        <f>IF(D30="Y", 2, 0)</f>
        <v>0</v>
      </c>
      <c r="F30" s="222" t="s">
        <v>205</v>
      </c>
      <c r="G30" s="220">
        <f>IF(F30="Y", 1, 0)</f>
        <v>0</v>
      </c>
      <c r="H30" s="98" t="s">
        <v>251</v>
      </c>
      <c r="I30" s="96">
        <f>IF(H30="Y", 1, 0)</f>
        <v>1</v>
      </c>
      <c r="J30" s="224" t="s">
        <v>205</v>
      </c>
      <c r="K30" s="225">
        <f>IF(J30="Y", 2, 0)</f>
        <v>0</v>
      </c>
    </row>
    <row r="31" spans="1:11" x14ac:dyDescent="0.2">
      <c r="A31" s="100" t="s">
        <v>286</v>
      </c>
      <c r="B31" s="219" t="s">
        <v>205</v>
      </c>
      <c r="C31" s="220">
        <f>IF(B31="Y", 1, 0)</f>
        <v>0</v>
      </c>
      <c r="D31" s="221" t="s">
        <v>205</v>
      </c>
      <c r="E31" s="220">
        <f>IF(D31="Y", 2, 0)</f>
        <v>0</v>
      </c>
      <c r="F31" s="222" t="s">
        <v>205</v>
      </c>
      <c r="G31" s="220">
        <f>IF(F31="Y", 2, 0)</f>
        <v>0</v>
      </c>
      <c r="H31" s="98" t="s">
        <v>251</v>
      </c>
      <c r="I31" s="96">
        <f>IF(H31="Y", 2, 0)</f>
        <v>2</v>
      </c>
      <c r="J31" s="224" t="s">
        <v>205</v>
      </c>
      <c r="K31" s="225">
        <f>IF(J31="Y", 1, 0)</f>
        <v>0</v>
      </c>
    </row>
    <row r="32" spans="1:11" ht="13.5" thickBot="1" x14ac:dyDescent="0.25">
      <c r="A32" s="110" t="s">
        <v>287</v>
      </c>
      <c r="B32" s="226" t="s">
        <v>205</v>
      </c>
      <c r="C32" s="227">
        <f>IF(B32="Y", -1, 0)</f>
        <v>0</v>
      </c>
      <c r="D32" s="228" t="s">
        <v>205</v>
      </c>
      <c r="E32" s="227">
        <f>IF(D32="Y", -1, 0)</f>
        <v>0</v>
      </c>
      <c r="F32" s="229" t="s">
        <v>205</v>
      </c>
      <c r="G32" s="227">
        <f>IF(F32="Y", 1, 0)</f>
        <v>0</v>
      </c>
      <c r="H32" s="106" t="s">
        <v>205</v>
      </c>
      <c r="I32" s="104">
        <f>IF(H32="Y", 1, 0)</f>
        <v>0</v>
      </c>
      <c r="J32" s="231" t="s">
        <v>205</v>
      </c>
      <c r="K32" s="232">
        <f>IF(J32="Y", 1, 0)</f>
        <v>0</v>
      </c>
    </row>
    <row r="33" spans="1:11" ht="13.5" thickBot="1" x14ac:dyDescent="0.25">
      <c r="A33" s="87" t="s">
        <v>288</v>
      </c>
      <c r="B33" s="238"/>
      <c r="D33" s="239"/>
      <c r="F33" s="240"/>
      <c r="H33" s="112"/>
      <c r="J33" s="242"/>
    </row>
    <row r="34" spans="1:11" x14ac:dyDescent="0.2">
      <c r="A34" s="113" t="s">
        <v>289</v>
      </c>
      <c r="B34" s="212"/>
      <c r="C34" s="213"/>
      <c r="D34" s="214"/>
      <c r="E34" s="213"/>
      <c r="F34" s="215"/>
      <c r="G34" s="213"/>
      <c r="H34" s="93"/>
      <c r="I34" s="91"/>
      <c r="J34" s="217"/>
      <c r="K34" s="218"/>
    </row>
    <row r="35" spans="1:11" x14ac:dyDescent="0.2">
      <c r="A35" s="101" t="s">
        <v>290</v>
      </c>
      <c r="B35" s="219" t="s">
        <v>205</v>
      </c>
      <c r="C35" s="220">
        <f>IF(B35="Y", 1, 0)</f>
        <v>0</v>
      </c>
      <c r="D35" s="221" t="s">
        <v>205</v>
      </c>
      <c r="E35" s="220">
        <f>IF(D35="Y", 1, 0)</f>
        <v>0</v>
      </c>
      <c r="F35" s="222" t="s">
        <v>205</v>
      </c>
      <c r="G35" s="220">
        <f>IF(F35="Y", 1, 0)</f>
        <v>0</v>
      </c>
      <c r="H35" s="98" t="s">
        <v>205</v>
      </c>
      <c r="I35" s="96">
        <f>IF(H35="Y", 1, 0)</f>
        <v>0</v>
      </c>
      <c r="J35" s="224" t="s">
        <v>205</v>
      </c>
      <c r="K35" s="225">
        <f>IF(J35="Y", -1, 0)</f>
        <v>0</v>
      </c>
    </row>
    <row r="36" spans="1:11" x14ac:dyDescent="0.2">
      <c r="A36" s="101" t="s">
        <v>291</v>
      </c>
      <c r="B36" s="219" t="s">
        <v>205</v>
      </c>
      <c r="C36" s="220">
        <f>IF(B36="Y", 2, 0)</f>
        <v>0</v>
      </c>
      <c r="D36" s="221" t="s">
        <v>205</v>
      </c>
      <c r="E36" s="220">
        <f>IF(D36="Y", 2, 0)</f>
        <v>0</v>
      </c>
      <c r="F36" s="222" t="s">
        <v>205</v>
      </c>
      <c r="G36" s="220">
        <f>IF(F36="Y", 2, 0)</f>
        <v>0</v>
      </c>
      <c r="H36" s="98" t="s">
        <v>251</v>
      </c>
      <c r="I36" s="96">
        <f>IF(H36="Y", 2, 0)</f>
        <v>2</v>
      </c>
      <c r="J36" s="224" t="s">
        <v>205</v>
      </c>
      <c r="K36" s="225">
        <f>IF(J36="Y", -1, 0)</f>
        <v>0</v>
      </c>
    </row>
    <row r="37" spans="1:11" x14ac:dyDescent="0.2">
      <c r="A37" s="101" t="s">
        <v>292</v>
      </c>
      <c r="B37" s="219" t="s">
        <v>205</v>
      </c>
      <c r="C37" s="220">
        <f>IF(B37="Y", 1, 0)</f>
        <v>0</v>
      </c>
      <c r="D37" s="221" t="s">
        <v>205</v>
      </c>
      <c r="E37" s="220">
        <f>IF(D37="Y", 1, 0)</f>
        <v>0</v>
      </c>
      <c r="F37" s="222" t="s">
        <v>205</v>
      </c>
      <c r="G37" s="220">
        <f>IF(F37="Y", 2, 0)</f>
        <v>0</v>
      </c>
      <c r="H37" s="98" t="s">
        <v>205</v>
      </c>
      <c r="I37" s="96">
        <f>IF(H37="Y", 2, 0)</f>
        <v>0</v>
      </c>
      <c r="J37" s="224" t="s">
        <v>205</v>
      </c>
      <c r="K37" s="225">
        <f>IF(J37="Y", 2, 0)</f>
        <v>0</v>
      </c>
    </row>
    <row r="38" spans="1:11" x14ac:dyDescent="0.2">
      <c r="A38" s="101" t="s">
        <v>293</v>
      </c>
      <c r="B38" s="219" t="s">
        <v>205</v>
      </c>
      <c r="C38" s="220">
        <f>IF(B38="Y", 1, 0)</f>
        <v>0</v>
      </c>
      <c r="D38" s="221" t="s">
        <v>205</v>
      </c>
      <c r="E38" s="220">
        <f>IF(D38="Y", 1, 0)</f>
        <v>0</v>
      </c>
      <c r="F38" s="222" t="s">
        <v>205</v>
      </c>
      <c r="G38" s="220">
        <f>IF(F38="Y", 1, 0)</f>
        <v>0</v>
      </c>
      <c r="H38" s="98" t="s">
        <v>205</v>
      </c>
      <c r="I38" s="96">
        <f>IF(H38="Y", 1, 0)</f>
        <v>0</v>
      </c>
      <c r="J38" s="224" t="s">
        <v>205</v>
      </c>
      <c r="K38" s="225">
        <f>IF(J38="Y", 2, 0)</f>
        <v>0</v>
      </c>
    </row>
    <row r="39" spans="1:11" ht="13.5" thickBot="1" x14ac:dyDescent="0.25">
      <c r="A39" s="114" t="s">
        <v>294</v>
      </c>
      <c r="B39" s="243" t="s">
        <v>205</v>
      </c>
      <c r="C39" s="244">
        <f>IF(B39="Y", -1, 0)</f>
        <v>0</v>
      </c>
      <c r="D39" s="245" t="s">
        <v>205</v>
      </c>
      <c r="E39" s="244">
        <f>IF(D39="Y", -1, 0)</f>
        <v>0</v>
      </c>
      <c r="F39" s="246" t="s">
        <v>205</v>
      </c>
      <c r="G39" s="244">
        <f>IF(F39="Y", -1, 0)</f>
        <v>0</v>
      </c>
      <c r="H39" s="117" t="s">
        <v>205</v>
      </c>
      <c r="I39" s="115">
        <f>IF(H39="Y", -1, 0)</f>
        <v>0</v>
      </c>
      <c r="J39" s="248" t="s">
        <v>205</v>
      </c>
      <c r="K39" s="249">
        <f>IF(J39="Y", 1, 0)</f>
        <v>0</v>
      </c>
    </row>
    <row r="40" spans="1:11" ht="13.5" thickTop="1" x14ac:dyDescent="0.2">
      <c r="A40" s="118" t="s">
        <v>295</v>
      </c>
      <c r="B40" s="250" t="s">
        <v>205</v>
      </c>
      <c r="C40" s="251">
        <f>IF(B40="Y", 1, 0)</f>
        <v>0</v>
      </c>
      <c r="D40" s="252" t="s">
        <v>205</v>
      </c>
      <c r="E40" s="251">
        <f>IF(D40="Y", 1, 0)</f>
        <v>0</v>
      </c>
      <c r="F40" s="253" t="s">
        <v>205</v>
      </c>
      <c r="G40" s="251">
        <f>IF(F40="Y", 1, 0)</f>
        <v>0</v>
      </c>
      <c r="H40" s="121" t="s">
        <v>205</v>
      </c>
      <c r="I40" s="119">
        <f>IF(H40="Y", 1, 0)</f>
        <v>0</v>
      </c>
      <c r="J40" s="255" t="s">
        <v>205</v>
      </c>
      <c r="K40" s="256">
        <f>IF(J40="Y", 2, 0)</f>
        <v>0</v>
      </c>
    </row>
    <row r="41" spans="1:11" ht="13.5" thickBot="1" x14ac:dyDescent="0.25">
      <c r="A41" s="122" t="s">
        <v>296</v>
      </c>
      <c r="B41" s="226" t="s">
        <v>205</v>
      </c>
      <c r="C41" s="227">
        <f>IF(B41="Y", -1, 0)</f>
        <v>0</v>
      </c>
      <c r="D41" s="228" t="s">
        <v>205</v>
      </c>
      <c r="E41" s="227">
        <f>IF(D41="Y", -1, 0)</f>
        <v>0</v>
      </c>
      <c r="F41" s="229" t="s">
        <v>205</v>
      </c>
      <c r="G41" s="227">
        <f>IF(F41="Y", 1, 0)</f>
        <v>0</v>
      </c>
      <c r="H41" s="106" t="s">
        <v>205</v>
      </c>
      <c r="I41" s="104">
        <f>IF(H41="Y", 1, 0)</f>
        <v>0</v>
      </c>
      <c r="J41" s="231" t="s">
        <v>205</v>
      </c>
      <c r="K41" s="232">
        <f>IF(J41="Y", 2, 0)</f>
        <v>0</v>
      </c>
    </row>
    <row r="42" spans="1:11" ht="13.5" thickBot="1" x14ac:dyDescent="0.25">
      <c r="A42" s="87" t="s">
        <v>297</v>
      </c>
      <c r="B42" s="233"/>
      <c r="D42" s="234"/>
      <c r="F42" s="235"/>
      <c r="H42" s="109"/>
      <c r="J42" s="237"/>
    </row>
    <row r="43" spans="1:11" x14ac:dyDescent="0.2">
      <c r="A43" s="113" t="s">
        <v>298</v>
      </c>
      <c r="B43" s="212" t="s">
        <v>205</v>
      </c>
      <c r="C43" s="213">
        <f>IF(B43="Y", 2, 0)</f>
        <v>0</v>
      </c>
      <c r="D43" s="214" t="s">
        <v>205</v>
      </c>
      <c r="E43" s="213">
        <f>IF(D43="Y", 1, 0)</f>
        <v>0</v>
      </c>
      <c r="F43" s="215" t="s">
        <v>205</v>
      </c>
      <c r="G43" s="213">
        <f>IF(F43="Y", 2, 0)</f>
        <v>0</v>
      </c>
      <c r="H43" s="93" t="s">
        <v>205</v>
      </c>
      <c r="I43" s="91">
        <f>IF(H43="Y", 1, 0)</f>
        <v>0</v>
      </c>
      <c r="J43" s="217" t="s">
        <v>205</v>
      </c>
      <c r="K43" s="218">
        <f>IF(J43="Y", 1, 0)</f>
        <v>0</v>
      </c>
    </row>
    <row r="44" spans="1:11" x14ac:dyDescent="0.2">
      <c r="A44" s="102" t="s">
        <v>299</v>
      </c>
      <c r="B44" s="219" t="s">
        <v>205</v>
      </c>
      <c r="C44" s="220">
        <f>IF(B44="Y", 2, 0)</f>
        <v>0</v>
      </c>
      <c r="D44" s="221" t="s">
        <v>205</v>
      </c>
      <c r="E44" s="220">
        <f>IF(D44="Y", 2, 0)</f>
        <v>0</v>
      </c>
      <c r="F44" s="222" t="s">
        <v>205</v>
      </c>
      <c r="G44" s="220">
        <f>IF(F44="Y", 2, 0)</f>
        <v>0</v>
      </c>
      <c r="H44" s="98" t="s">
        <v>205</v>
      </c>
      <c r="I44" s="96">
        <f>IF(H44="Y", 2, 0)</f>
        <v>0</v>
      </c>
      <c r="J44" s="224" t="s">
        <v>205</v>
      </c>
      <c r="K44" s="225">
        <f>IF(J44="Y", 2, 0)</f>
        <v>0</v>
      </c>
    </row>
    <row r="45" spans="1:11" x14ac:dyDescent="0.2">
      <c r="A45" s="102" t="s">
        <v>295</v>
      </c>
      <c r="B45" s="219" t="s">
        <v>205</v>
      </c>
      <c r="C45" s="220">
        <f>IF(B45="Y", 1, 0)</f>
        <v>0</v>
      </c>
      <c r="D45" s="221" t="s">
        <v>205</v>
      </c>
      <c r="E45" s="220">
        <f>IF(D45="Y", 1, 0)</f>
        <v>0</v>
      </c>
      <c r="F45" s="222" t="s">
        <v>205</v>
      </c>
      <c r="G45" s="220">
        <f>IF(F45="Y", 1, 0)</f>
        <v>0</v>
      </c>
      <c r="H45" s="98" t="s">
        <v>205</v>
      </c>
      <c r="I45" s="96">
        <f>IF(H45="Y", 1, 0)</f>
        <v>0</v>
      </c>
      <c r="J45" s="224" t="s">
        <v>205</v>
      </c>
      <c r="K45" s="225">
        <f>IF(J45="Y", 2, 0)</f>
        <v>0</v>
      </c>
    </row>
    <row r="46" spans="1:11" x14ac:dyDescent="0.2">
      <c r="A46" s="102" t="s">
        <v>300</v>
      </c>
      <c r="B46" s="219" t="s">
        <v>205</v>
      </c>
      <c r="C46" s="220">
        <f>IF(B46="Y", -1, 0)</f>
        <v>0</v>
      </c>
      <c r="D46" s="221" t="s">
        <v>205</v>
      </c>
      <c r="E46" s="220">
        <f>IF(D46="Y", -1, 0)</f>
        <v>0</v>
      </c>
      <c r="F46" s="222" t="s">
        <v>205</v>
      </c>
      <c r="G46" s="220">
        <f>IF(F46="Y", 1, 0)</f>
        <v>0</v>
      </c>
      <c r="H46" s="98" t="s">
        <v>205</v>
      </c>
      <c r="I46" s="96">
        <f>IF(H46="Y", 1, 0)</f>
        <v>0</v>
      </c>
      <c r="J46" s="224" t="s">
        <v>205</v>
      </c>
      <c r="K46" s="225">
        <f>IF(J46="Y", 2, 0)</f>
        <v>0</v>
      </c>
    </row>
    <row r="47" spans="1:11" x14ac:dyDescent="0.2">
      <c r="A47" s="102" t="s">
        <v>301</v>
      </c>
      <c r="B47" s="219" t="s">
        <v>205</v>
      </c>
      <c r="C47" s="220">
        <f>IF(B47="Y", 2, 0)</f>
        <v>0</v>
      </c>
      <c r="D47" s="221" t="s">
        <v>205</v>
      </c>
      <c r="E47" s="220">
        <f>IF(D47="Y", 2, 0)</f>
        <v>0</v>
      </c>
      <c r="F47" s="222" t="s">
        <v>205</v>
      </c>
      <c r="G47" s="220">
        <f>IF(F47="Y", 2, 0)</f>
        <v>0</v>
      </c>
      <c r="H47" s="98" t="s">
        <v>205</v>
      </c>
      <c r="I47" s="96">
        <f>IF(H47="Y", 2, 0)</f>
        <v>0</v>
      </c>
      <c r="J47" s="224" t="s">
        <v>205</v>
      </c>
      <c r="K47" s="225">
        <f>IF(J47="Y", -1, 0)</f>
        <v>0</v>
      </c>
    </row>
    <row r="48" spans="1:11" x14ac:dyDescent="0.2">
      <c r="A48" s="102" t="s">
        <v>302</v>
      </c>
      <c r="B48" s="219" t="s">
        <v>205</v>
      </c>
      <c r="C48" s="220">
        <f>IF(B48="Y", 1, 0)</f>
        <v>0</v>
      </c>
      <c r="D48" s="221" t="s">
        <v>205</v>
      </c>
      <c r="E48" s="220">
        <f>IF(D48="Y", -1, 0)</f>
        <v>0</v>
      </c>
      <c r="F48" s="222" t="s">
        <v>205</v>
      </c>
      <c r="G48" s="220">
        <f>IF(F48="Y", 1, 0)</f>
        <v>0</v>
      </c>
      <c r="H48" s="98" t="s">
        <v>205</v>
      </c>
      <c r="I48" s="96">
        <f>IF(H48="Y", -1, 0)</f>
        <v>0</v>
      </c>
      <c r="J48" s="224" t="s">
        <v>205</v>
      </c>
      <c r="K48" s="225">
        <f>IF(J48="Y", 1, 0)</f>
        <v>0</v>
      </c>
    </row>
    <row r="49" spans="1:11" x14ac:dyDescent="0.2">
      <c r="A49" s="102" t="s">
        <v>303</v>
      </c>
      <c r="B49" s="219" t="s">
        <v>205</v>
      </c>
      <c r="C49" s="220">
        <f>IF(B49="Y", 2, 0)</f>
        <v>0</v>
      </c>
      <c r="D49" s="221" t="s">
        <v>205</v>
      </c>
      <c r="E49" s="220">
        <f>IF(D49="Y", 2, 0)</f>
        <v>0</v>
      </c>
      <c r="F49" s="222" t="s">
        <v>205</v>
      </c>
      <c r="G49" s="220">
        <f>IF(F49="Y", 2, 0)</f>
        <v>0</v>
      </c>
      <c r="H49" s="98" t="s">
        <v>205</v>
      </c>
      <c r="I49" s="96">
        <f>IF(H49="Y", 2, 0)</f>
        <v>0</v>
      </c>
      <c r="J49" s="224" t="s">
        <v>205</v>
      </c>
      <c r="K49" s="225">
        <f>IF(J49="Y", -1, 0)</f>
        <v>0</v>
      </c>
    </row>
    <row r="50" spans="1:11" x14ac:dyDescent="0.2">
      <c r="A50" s="102" t="s">
        <v>304</v>
      </c>
      <c r="B50" s="219" t="s">
        <v>205</v>
      </c>
      <c r="C50" s="220">
        <f>IF(B50="Y", -1, 0)</f>
        <v>0</v>
      </c>
      <c r="D50" s="221" t="s">
        <v>205</v>
      </c>
      <c r="E50" s="220">
        <f>IF(D50="Y", -1, 0)</f>
        <v>0</v>
      </c>
      <c r="F50" s="222" t="s">
        <v>205</v>
      </c>
      <c r="G50" s="220">
        <f>IF(F50="Y", -1, 0)</f>
        <v>0</v>
      </c>
      <c r="H50" s="98" t="s">
        <v>205</v>
      </c>
      <c r="I50" s="96">
        <f>IF(H50="Y", -1, 0)</f>
        <v>0</v>
      </c>
      <c r="J50" s="224" t="s">
        <v>205</v>
      </c>
      <c r="K50" s="225">
        <f>IF(J50="Y", 1, 0)</f>
        <v>0</v>
      </c>
    </row>
    <row r="51" spans="1:11" ht="13.5" thickBot="1" x14ac:dyDescent="0.25">
      <c r="A51" s="122" t="s">
        <v>305</v>
      </c>
      <c r="B51" s="226" t="s">
        <v>205</v>
      </c>
      <c r="C51" s="227">
        <f>IF(B51="Y", 1, 0)</f>
        <v>0</v>
      </c>
      <c r="D51" s="228" t="s">
        <v>205</v>
      </c>
      <c r="E51" s="227">
        <f>IF(D51="Y", 2, 0)</f>
        <v>0</v>
      </c>
      <c r="F51" s="229" t="s">
        <v>205</v>
      </c>
      <c r="G51" s="227">
        <f>IF(F51="Y", 1, 0)</f>
        <v>0</v>
      </c>
      <c r="H51" s="106" t="s">
        <v>205</v>
      </c>
      <c r="I51" s="104">
        <f>IF(H51="Y", 2, 0)</f>
        <v>0</v>
      </c>
      <c r="J51" s="231" t="s">
        <v>205</v>
      </c>
      <c r="K51" s="232">
        <f>IF(J51="Y", 1, 0)</f>
        <v>0</v>
      </c>
    </row>
    <row r="52" spans="1:11" ht="13.5" thickBot="1" x14ac:dyDescent="0.25">
      <c r="A52" s="87" t="s">
        <v>306</v>
      </c>
      <c r="B52" s="233"/>
      <c r="D52" s="234"/>
      <c r="F52" s="235"/>
      <c r="H52" s="109"/>
      <c r="J52" s="237"/>
    </row>
    <row r="53" spans="1:11" x14ac:dyDescent="0.2">
      <c r="A53" s="113" t="s">
        <v>307</v>
      </c>
      <c r="B53" s="212" t="s">
        <v>205</v>
      </c>
      <c r="C53" s="213">
        <f>IF(B53="Y", 2, 0)</f>
        <v>0</v>
      </c>
      <c r="D53" s="214" t="s">
        <v>205</v>
      </c>
      <c r="E53" s="213">
        <f t="shared" ref="E53:E58" si="13">IF(D53="Y", 1, 0)</f>
        <v>0</v>
      </c>
      <c r="F53" s="215" t="s">
        <v>205</v>
      </c>
      <c r="G53" s="213">
        <f>IF(F53="Y", 2, 0)</f>
        <v>0</v>
      </c>
      <c r="H53" s="93" t="s">
        <v>205</v>
      </c>
      <c r="I53" s="91">
        <f>IF(H53="Y", 2, 0)</f>
        <v>0</v>
      </c>
      <c r="J53" s="217" t="s">
        <v>205</v>
      </c>
      <c r="K53" s="218">
        <f>IF(J53="Y", 1, 0)</f>
        <v>0</v>
      </c>
    </row>
    <row r="54" spans="1:11" x14ac:dyDescent="0.2">
      <c r="A54" s="102" t="s">
        <v>308</v>
      </c>
      <c r="B54" s="219" t="s">
        <v>205</v>
      </c>
      <c r="C54" s="220">
        <f>IF(B54="Y", 2, 0)</f>
        <v>0</v>
      </c>
      <c r="D54" s="221" t="s">
        <v>205</v>
      </c>
      <c r="E54" s="220">
        <f t="shared" si="13"/>
        <v>0</v>
      </c>
      <c r="F54" s="222" t="s">
        <v>205</v>
      </c>
      <c r="G54" s="220">
        <f>IF(F54="Y", 2, 0)</f>
        <v>0</v>
      </c>
      <c r="H54" s="98" t="s">
        <v>205</v>
      </c>
      <c r="I54" s="96">
        <f>IF(H54="Y", 1, 0)</f>
        <v>0</v>
      </c>
      <c r="J54" s="224" t="s">
        <v>205</v>
      </c>
      <c r="K54" s="225">
        <f>IF(J54="Y", 1, 0)</f>
        <v>0</v>
      </c>
    </row>
    <row r="55" spans="1:11" x14ac:dyDescent="0.2">
      <c r="A55" s="102" t="s">
        <v>309</v>
      </c>
      <c r="B55" s="219" t="s">
        <v>205</v>
      </c>
      <c r="C55" s="220">
        <f>IF(B55="Y", 2, 0)</f>
        <v>0</v>
      </c>
      <c r="D55" s="221" t="s">
        <v>205</v>
      </c>
      <c r="E55" s="220">
        <f t="shared" si="13"/>
        <v>0</v>
      </c>
      <c r="F55" s="222" t="s">
        <v>205</v>
      </c>
      <c r="G55" s="220">
        <f>IF(F55="Y", 2, 0)</f>
        <v>0</v>
      </c>
      <c r="H55" s="98" t="s">
        <v>251</v>
      </c>
      <c r="I55" s="96">
        <f>IF(H55="Y", 2, 0)</f>
        <v>2</v>
      </c>
      <c r="J55" s="224" t="s">
        <v>205</v>
      </c>
      <c r="K55" s="225">
        <f>IF(J55="Y", 2, 0)</f>
        <v>0</v>
      </c>
    </row>
    <row r="56" spans="1:11" x14ac:dyDescent="0.2">
      <c r="A56" s="102" t="s">
        <v>310</v>
      </c>
      <c r="B56" s="219" t="s">
        <v>205</v>
      </c>
      <c r="C56" s="220">
        <f>IF(B56="Y", 2, 0)</f>
        <v>0</v>
      </c>
      <c r="D56" s="221" t="s">
        <v>205</v>
      </c>
      <c r="E56" s="220">
        <f t="shared" si="13"/>
        <v>0</v>
      </c>
      <c r="F56" s="222" t="s">
        <v>205</v>
      </c>
      <c r="G56" s="220">
        <f>IF(F56="Y", 2, 0)</f>
        <v>0</v>
      </c>
      <c r="H56" s="98" t="s">
        <v>205</v>
      </c>
      <c r="I56" s="96">
        <f>IF(H56="Y", 1, 0)</f>
        <v>0</v>
      </c>
      <c r="J56" s="224" t="s">
        <v>205</v>
      </c>
      <c r="K56" s="225">
        <f>IF(J56="Y", -1, 0)</f>
        <v>0</v>
      </c>
    </row>
    <row r="57" spans="1:11" x14ac:dyDescent="0.2">
      <c r="A57" s="102" t="s">
        <v>311</v>
      </c>
      <c r="B57" s="219" t="s">
        <v>205</v>
      </c>
      <c r="C57" s="220">
        <f>IF(B57="Y", 2, 0)</f>
        <v>0</v>
      </c>
      <c r="D57" s="221" t="s">
        <v>205</v>
      </c>
      <c r="E57" s="220">
        <f t="shared" si="13"/>
        <v>0</v>
      </c>
      <c r="F57" s="222" t="s">
        <v>205</v>
      </c>
      <c r="G57" s="220">
        <f>IF(F57="Y", 2, 0)</f>
        <v>0</v>
      </c>
      <c r="H57" s="98" t="s">
        <v>205</v>
      </c>
      <c r="I57" s="96">
        <f>IF(H57="Y", 1, 0)</f>
        <v>0</v>
      </c>
      <c r="J57" s="224" t="s">
        <v>205</v>
      </c>
      <c r="K57" s="225">
        <f>IF(J57="Y", 1, 0)</f>
        <v>0</v>
      </c>
    </row>
    <row r="58" spans="1:11" x14ac:dyDescent="0.2">
      <c r="A58" s="102" t="s">
        <v>312</v>
      </c>
      <c r="B58" s="219" t="s">
        <v>205</v>
      </c>
      <c r="C58" s="220">
        <f>IF(B58="Y", 1, 0)</f>
        <v>0</v>
      </c>
      <c r="D58" s="221" t="s">
        <v>205</v>
      </c>
      <c r="E58" s="220">
        <f t="shared" si="13"/>
        <v>0</v>
      </c>
      <c r="F58" s="222" t="s">
        <v>205</v>
      </c>
      <c r="G58" s="220">
        <f>IF(F58="Y", 1, 0)</f>
        <v>0</v>
      </c>
      <c r="H58" s="98" t="s">
        <v>205</v>
      </c>
      <c r="I58" s="96">
        <f>IF(H58="Y", 1, 0)</f>
        <v>0</v>
      </c>
      <c r="J58" s="224" t="s">
        <v>205</v>
      </c>
      <c r="K58" s="225">
        <f>IF(J58="Y", 2, 0)</f>
        <v>0</v>
      </c>
    </row>
    <row r="59" spans="1:11" ht="13.5" thickBot="1" x14ac:dyDescent="0.25">
      <c r="A59" s="122" t="s">
        <v>313</v>
      </c>
      <c r="B59" s="226" t="s">
        <v>205</v>
      </c>
      <c r="C59" s="227">
        <f>IF(B59="Y", -1, 0)</f>
        <v>0</v>
      </c>
      <c r="D59" s="228" t="s">
        <v>205</v>
      </c>
      <c r="E59" s="227">
        <f>IF(D59="Y", -1, 0)</f>
        <v>0</v>
      </c>
      <c r="F59" s="229" t="s">
        <v>205</v>
      </c>
      <c r="G59" s="227">
        <f>IF(F59="Y", -1, 0)</f>
        <v>0</v>
      </c>
      <c r="H59" s="106" t="s">
        <v>205</v>
      </c>
      <c r="I59" s="104">
        <f>IF(H59="Y", -1, 0)</f>
        <v>0</v>
      </c>
      <c r="J59" s="231" t="s">
        <v>205</v>
      </c>
      <c r="K59" s="232">
        <f>IF(J59="Y", 1, 0)</f>
        <v>0</v>
      </c>
    </row>
    <row r="60" spans="1:11" ht="13.5" thickBot="1" x14ac:dyDescent="0.25">
      <c r="A60" s="87" t="s">
        <v>314</v>
      </c>
      <c r="B60" s="233"/>
      <c r="D60" s="234"/>
      <c r="F60" s="235"/>
      <c r="H60" s="109"/>
      <c r="J60" s="237"/>
    </row>
    <row r="61" spans="1:11" x14ac:dyDescent="0.2">
      <c r="A61" s="123" t="s">
        <v>315</v>
      </c>
      <c r="B61" s="212" t="s">
        <v>205</v>
      </c>
      <c r="C61" s="213">
        <f>IF(B61="Y", 2, 0)</f>
        <v>0</v>
      </c>
      <c r="D61" s="214" t="s">
        <v>205</v>
      </c>
      <c r="E61" s="213">
        <f>IF(D61="Y", 1, 0)</f>
        <v>0</v>
      </c>
      <c r="F61" s="215" t="s">
        <v>205</v>
      </c>
      <c r="G61" s="213">
        <f>IF(F61="Y", 2, 0)</f>
        <v>0</v>
      </c>
      <c r="H61" s="93" t="s">
        <v>205</v>
      </c>
      <c r="I61" s="91">
        <f>IF(H61="Y", 1, 0)</f>
        <v>0</v>
      </c>
      <c r="J61" s="217" t="s">
        <v>205</v>
      </c>
      <c r="K61" s="218">
        <f>IF(J61="Y", 1, 0)</f>
        <v>0</v>
      </c>
    </row>
    <row r="62" spans="1:11" x14ac:dyDescent="0.2">
      <c r="A62" s="102" t="s">
        <v>276</v>
      </c>
      <c r="B62" s="219" t="s">
        <v>205</v>
      </c>
      <c r="C62" s="220">
        <f>IF(B62="Y", 2, 0)</f>
        <v>0</v>
      </c>
      <c r="D62" s="221" t="s">
        <v>205</v>
      </c>
      <c r="E62" s="220">
        <f>IF(D62="Y", 2, 0)</f>
        <v>0</v>
      </c>
      <c r="F62" s="222" t="s">
        <v>205</v>
      </c>
      <c r="G62" s="220">
        <f>IF(F62="Y", 2, 0)</f>
        <v>0</v>
      </c>
      <c r="H62" s="98" t="s">
        <v>205</v>
      </c>
      <c r="I62" s="96">
        <f>IF(H62="Y", 2, 0)</f>
        <v>0</v>
      </c>
      <c r="J62" s="224" t="s">
        <v>205</v>
      </c>
      <c r="K62" s="225">
        <f>IF(J62="Y", 1, 0)</f>
        <v>0</v>
      </c>
    </row>
    <row r="63" spans="1:11" x14ac:dyDescent="0.2">
      <c r="A63" s="102" t="s">
        <v>316</v>
      </c>
      <c r="B63" s="219" t="s">
        <v>205</v>
      </c>
      <c r="C63" s="220">
        <f>IF(B63="Y", 1, 0)</f>
        <v>0</v>
      </c>
      <c r="D63" s="221" t="s">
        <v>205</v>
      </c>
      <c r="E63" s="220">
        <f>IF(D63="Y", 1, 0)</f>
        <v>0</v>
      </c>
      <c r="F63" s="222" t="s">
        <v>205</v>
      </c>
      <c r="G63" s="220">
        <f>IF(F63="Y", 1, 0)</f>
        <v>0</v>
      </c>
      <c r="H63" s="98" t="s">
        <v>205</v>
      </c>
      <c r="I63" s="96">
        <f>IF(H63="Y", 1, 0)</f>
        <v>0</v>
      </c>
      <c r="J63" s="224" t="s">
        <v>205</v>
      </c>
      <c r="K63" s="225">
        <f>IF(J63="Y", 1, 0)</f>
        <v>0</v>
      </c>
    </row>
    <row r="64" spans="1:11" x14ac:dyDescent="0.2">
      <c r="A64" s="102" t="s">
        <v>317</v>
      </c>
      <c r="B64" s="219" t="s">
        <v>205</v>
      </c>
      <c r="C64" s="220">
        <f>IF(B64="Y", 2, 0)</f>
        <v>0</v>
      </c>
      <c r="D64" s="221" t="s">
        <v>205</v>
      </c>
      <c r="E64" s="220">
        <f>IF(D64="Y", 2, 0)</f>
        <v>0</v>
      </c>
      <c r="F64" s="222" t="s">
        <v>205</v>
      </c>
      <c r="G64" s="220">
        <f>IF(F64="Y", 2, 0)</f>
        <v>0</v>
      </c>
      <c r="H64" s="98" t="s">
        <v>205</v>
      </c>
      <c r="I64" s="96">
        <f>IF(H64="Y", 2, 0)</f>
        <v>0</v>
      </c>
      <c r="J64" s="224" t="s">
        <v>205</v>
      </c>
      <c r="K64" s="225">
        <f>IF(J64="Y", -1, 0)</f>
        <v>0</v>
      </c>
    </row>
    <row r="65" spans="1:14" x14ac:dyDescent="0.2">
      <c r="A65" s="102" t="s">
        <v>305</v>
      </c>
      <c r="B65" s="219" t="s">
        <v>205</v>
      </c>
      <c r="C65" s="220">
        <f>IF(B65="Y", 1, 0)</f>
        <v>0</v>
      </c>
      <c r="D65" s="221" t="s">
        <v>205</v>
      </c>
      <c r="E65" s="220">
        <f>IF(D65="Y", 2, 0)</f>
        <v>0</v>
      </c>
      <c r="F65" s="222" t="s">
        <v>205</v>
      </c>
      <c r="G65" s="220">
        <f>IF(F65="Y", 1, 0)</f>
        <v>0</v>
      </c>
      <c r="H65" s="98" t="s">
        <v>205</v>
      </c>
      <c r="I65" s="96">
        <f>IF(H65="Y", 2, 0)</f>
        <v>0</v>
      </c>
      <c r="J65" s="224" t="s">
        <v>205</v>
      </c>
      <c r="K65" s="225">
        <f>IF(J65="Y", 1, 0)</f>
        <v>0</v>
      </c>
    </row>
    <row r="66" spans="1:14" x14ac:dyDescent="0.2">
      <c r="A66" s="102" t="s">
        <v>318</v>
      </c>
      <c r="B66" s="219" t="s">
        <v>205</v>
      </c>
      <c r="C66" s="220">
        <f>IF(B66="Y", 2, 0)</f>
        <v>0</v>
      </c>
      <c r="D66" s="221" t="s">
        <v>205</v>
      </c>
      <c r="E66" s="220">
        <f>IF(D66="Y", 1, 0)</f>
        <v>0</v>
      </c>
      <c r="F66" s="222" t="s">
        <v>205</v>
      </c>
      <c r="G66" s="220">
        <f>IF(F66="Y", 2, 0)</f>
        <v>0</v>
      </c>
      <c r="H66" s="98" t="s">
        <v>205</v>
      </c>
      <c r="I66" s="96">
        <f>IF(H66="Y", 1, 0)</f>
        <v>0</v>
      </c>
      <c r="J66" s="224" t="s">
        <v>205</v>
      </c>
      <c r="K66" s="225">
        <f>IF(J66="Y", 1, 0)</f>
        <v>0</v>
      </c>
    </row>
    <row r="67" spans="1:14" x14ac:dyDescent="0.2">
      <c r="A67" s="102" t="s">
        <v>319</v>
      </c>
      <c r="B67" s="219" t="s">
        <v>205</v>
      </c>
      <c r="C67" s="220">
        <f>IF(B67="Y", 2, 0)</f>
        <v>0</v>
      </c>
      <c r="D67" s="221" t="s">
        <v>205</v>
      </c>
      <c r="E67" s="220">
        <f>IF(D67="Y", 2, 0)</f>
        <v>0</v>
      </c>
      <c r="F67" s="222" t="s">
        <v>205</v>
      </c>
      <c r="G67" s="220">
        <f>IF(F67="Y", 2, 0)</f>
        <v>0</v>
      </c>
      <c r="H67" s="98" t="s">
        <v>205</v>
      </c>
      <c r="I67" s="96">
        <f>IF(H67="Y", 2, 0)</f>
        <v>0</v>
      </c>
      <c r="J67" s="224" t="s">
        <v>205</v>
      </c>
      <c r="K67" s="225">
        <f>IF(J67="Y", -1, 0)</f>
        <v>0</v>
      </c>
    </row>
    <row r="68" spans="1:14" x14ac:dyDescent="0.2">
      <c r="A68" s="102" t="s">
        <v>320</v>
      </c>
      <c r="B68" s="219" t="s">
        <v>205</v>
      </c>
      <c r="C68" s="220">
        <f>IF(B68="Y", 2, 0)</f>
        <v>0</v>
      </c>
      <c r="D68" s="221" t="s">
        <v>205</v>
      </c>
      <c r="E68" s="220">
        <f>IF(D68="Y", 2, 0)</f>
        <v>0</v>
      </c>
      <c r="F68" s="222" t="s">
        <v>205</v>
      </c>
      <c r="G68" s="220">
        <f>IF(F68="Y", 2, 0)</f>
        <v>0</v>
      </c>
      <c r="H68" s="98" t="s">
        <v>251</v>
      </c>
      <c r="I68" s="96">
        <f>IF(H68="Y", 2, 0)</f>
        <v>2</v>
      </c>
      <c r="J68" s="224" t="s">
        <v>205</v>
      </c>
      <c r="K68" s="225">
        <f>IF(J68="Y", 1, 0)</f>
        <v>0</v>
      </c>
    </row>
    <row r="69" spans="1:14" x14ac:dyDescent="0.2">
      <c r="A69" s="102" t="s">
        <v>321</v>
      </c>
      <c r="B69" s="219" t="s">
        <v>205</v>
      </c>
      <c r="C69" s="220">
        <f>IF(B69="Y", 2, 0)</f>
        <v>0</v>
      </c>
      <c r="D69" s="221" t="s">
        <v>205</v>
      </c>
      <c r="E69" s="220">
        <f>IF(D69="Y", 2, 0)</f>
        <v>0</v>
      </c>
      <c r="F69" s="222" t="s">
        <v>205</v>
      </c>
      <c r="G69" s="220">
        <f>IF(F69="Y", 1, 0)</f>
        <v>0</v>
      </c>
      <c r="H69" s="98" t="s">
        <v>205</v>
      </c>
      <c r="I69" s="96">
        <f>IF(H69="Y", 1, 0)</f>
        <v>0</v>
      </c>
      <c r="J69" s="224" t="s">
        <v>205</v>
      </c>
      <c r="K69" s="225">
        <f>IF(J69="Y", 1, 0)</f>
        <v>0</v>
      </c>
    </row>
    <row r="70" spans="1:14" x14ac:dyDescent="0.2">
      <c r="A70" s="102" t="s">
        <v>322</v>
      </c>
      <c r="B70" s="219" t="s">
        <v>205</v>
      </c>
      <c r="C70" s="220">
        <f>IF(B70="Y", 2, 0)</f>
        <v>0</v>
      </c>
      <c r="D70" s="221" t="s">
        <v>205</v>
      </c>
      <c r="E70" s="220">
        <f>IF(D70="Y", 2, 0)</f>
        <v>0</v>
      </c>
      <c r="F70" s="222" t="s">
        <v>205</v>
      </c>
      <c r="G70" s="220">
        <f>IF(F70="Y", 2, 0)</f>
        <v>0</v>
      </c>
      <c r="H70" s="98" t="s">
        <v>251</v>
      </c>
      <c r="I70" s="96">
        <f>IF(H70="Y", 2, 0)</f>
        <v>2</v>
      </c>
      <c r="J70" s="224" t="s">
        <v>205</v>
      </c>
      <c r="K70" s="225">
        <f t="shared" ref="K70:K71" si="14">IF(J70="Y", 1, 0)</f>
        <v>0</v>
      </c>
    </row>
    <row r="71" spans="1:14" x14ac:dyDescent="0.2">
      <c r="A71" s="102" t="s">
        <v>323</v>
      </c>
      <c r="B71" s="219" t="s">
        <v>205</v>
      </c>
      <c r="C71" s="220">
        <f>IF(B71="Y", 1, 0)</f>
        <v>0</v>
      </c>
      <c r="D71" s="221" t="s">
        <v>205</v>
      </c>
      <c r="E71" s="220">
        <f>IF(D71="Y", 2, 0)</f>
        <v>0</v>
      </c>
      <c r="F71" s="222" t="s">
        <v>205</v>
      </c>
      <c r="G71" s="220">
        <f>IF(F71="Y", 1, 0)</f>
        <v>0</v>
      </c>
      <c r="H71" s="98" t="s">
        <v>205</v>
      </c>
      <c r="I71" s="96">
        <f>IF(H71="Y", 2, 0)</f>
        <v>0</v>
      </c>
      <c r="J71" s="224" t="s">
        <v>205</v>
      </c>
      <c r="K71" s="225">
        <f t="shared" si="14"/>
        <v>0</v>
      </c>
    </row>
    <row r="72" spans="1:14" x14ac:dyDescent="0.2">
      <c r="A72" s="102" t="s">
        <v>324</v>
      </c>
      <c r="B72" s="219" t="s">
        <v>205</v>
      </c>
      <c r="C72" s="220">
        <f>IF(B72="Y", -1, 0)</f>
        <v>0</v>
      </c>
      <c r="D72" s="221" t="s">
        <v>205</v>
      </c>
      <c r="E72" s="220">
        <f>IF(D72="Y", -1, 0)</f>
        <v>0</v>
      </c>
      <c r="F72" s="222" t="s">
        <v>205</v>
      </c>
      <c r="G72" s="220">
        <f>IF(F72="Y", -1, 0)</f>
        <v>0</v>
      </c>
      <c r="H72" s="98" t="s">
        <v>205</v>
      </c>
      <c r="I72" s="96">
        <f>IF(H72="Y", -1, 0)</f>
        <v>0</v>
      </c>
      <c r="J72" s="224" t="s">
        <v>205</v>
      </c>
      <c r="K72" s="225">
        <f>IF(J72="Y", -1, 0)</f>
        <v>0</v>
      </c>
      <c r="N72" s="88"/>
    </row>
    <row r="73" spans="1:14" x14ac:dyDescent="0.2">
      <c r="A73" s="102" t="s">
        <v>325</v>
      </c>
      <c r="B73" s="219" t="s">
        <v>205</v>
      </c>
      <c r="C73" s="220">
        <f>IF(B73="Y", -1, 0)</f>
        <v>0</v>
      </c>
      <c r="D73" s="221" t="s">
        <v>205</v>
      </c>
      <c r="E73" s="220">
        <f>IF(D73="Y", -1, 0)</f>
        <v>0</v>
      </c>
      <c r="F73" s="222" t="s">
        <v>205</v>
      </c>
      <c r="G73" s="220">
        <f>IF(F73="Y", -1, 0)</f>
        <v>0</v>
      </c>
      <c r="H73" s="98" t="s">
        <v>205</v>
      </c>
      <c r="I73" s="96">
        <f>IF(H73="Y", -1, 0)</f>
        <v>0</v>
      </c>
      <c r="J73" s="224" t="s">
        <v>205</v>
      </c>
      <c r="K73" s="225">
        <f>IF(J73="Y", -1, 0)</f>
        <v>0</v>
      </c>
      <c r="N73" s="88"/>
    </row>
    <row r="74" spans="1:14" ht="13.5" thickBot="1" x14ac:dyDescent="0.25">
      <c r="A74" s="122" t="s">
        <v>326</v>
      </c>
      <c r="B74" s="226" t="s">
        <v>205</v>
      </c>
      <c r="C74" s="227">
        <f>IF(B74="Y", -1, 0)</f>
        <v>0</v>
      </c>
      <c r="D74" s="228" t="s">
        <v>205</v>
      </c>
      <c r="E74" s="227">
        <f>IF(D74="Y", -1, 0)</f>
        <v>0</v>
      </c>
      <c r="F74" s="229" t="s">
        <v>205</v>
      </c>
      <c r="G74" s="227">
        <f>IF(F74="Y", -1, 0)</f>
        <v>0</v>
      </c>
      <c r="H74" s="106" t="s">
        <v>205</v>
      </c>
      <c r="I74" s="104">
        <f>IF(H74="Y", -1, 0)</f>
        <v>0</v>
      </c>
      <c r="J74" s="231" t="s">
        <v>205</v>
      </c>
      <c r="K74" s="232">
        <f>IF(J74="Y", -1, 0)</f>
        <v>0</v>
      </c>
      <c r="N74" s="88"/>
    </row>
    <row r="75" spans="1:14" ht="13.5" thickBot="1" x14ac:dyDescent="0.25">
      <c r="A75" s="87" t="s">
        <v>327</v>
      </c>
      <c r="B75" s="233"/>
      <c r="D75" s="234"/>
      <c r="F75" s="235"/>
      <c r="H75" s="109"/>
      <c r="J75" s="237"/>
      <c r="N75" s="88"/>
    </row>
    <row r="76" spans="1:14" x14ac:dyDescent="0.2">
      <c r="A76" s="124" t="s">
        <v>328</v>
      </c>
      <c r="B76" s="212" t="s">
        <v>205</v>
      </c>
      <c r="C76" s="213">
        <f>IF(B76="Y", -1, 0)</f>
        <v>0</v>
      </c>
      <c r="D76" s="214" t="s">
        <v>205</v>
      </c>
      <c r="E76" s="213">
        <f>IF(D76="Y", 1, 0)</f>
        <v>0</v>
      </c>
      <c r="F76" s="215" t="s">
        <v>205</v>
      </c>
      <c r="G76" s="213">
        <f>IF(F76="Y", -1, 0)</f>
        <v>0</v>
      </c>
      <c r="H76" s="93" t="s">
        <v>205</v>
      </c>
      <c r="I76" s="91">
        <f>IF(H76="Y", 1, 0)</f>
        <v>0</v>
      </c>
      <c r="J76" s="217" t="s">
        <v>205</v>
      </c>
      <c r="K76" s="218">
        <f>IF(J76="Y", -1, 0)</f>
        <v>0</v>
      </c>
      <c r="N76" s="88"/>
    </row>
    <row r="77" spans="1:14" x14ac:dyDescent="0.2">
      <c r="A77" s="101" t="s">
        <v>329</v>
      </c>
      <c r="B77" s="219"/>
      <c r="C77" s="220">
        <f>IF(B77="Y", -1, 0)</f>
        <v>0</v>
      </c>
      <c r="D77" s="221"/>
      <c r="E77" s="220">
        <f>IF(D77="Y", -1, 0)</f>
        <v>0</v>
      </c>
      <c r="F77" s="222"/>
      <c r="G77" s="220">
        <f>IF(F77="Y", -1, 0)</f>
        <v>0</v>
      </c>
      <c r="H77" s="98"/>
      <c r="I77" s="96">
        <f>IF(H77="Y", -1, 0)</f>
        <v>0</v>
      </c>
      <c r="J77" s="224"/>
      <c r="K77" s="225">
        <f>IF(J77="Y", -1, 0)</f>
        <v>0</v>
      </c>
      <c r="N77" s="88"/>
    </row>
    <row r="78" spans="1:14" x14ac:dyDescent="0.2">
      <c r="A78" s="101" t="s">
        <v>330</v>
      </c>
      <c r="B78" s="219" t="s">
        <v>205</v>
      </c>
      <c r="C78" s="220">
        <f>IF(B78="Y", 1, 0)</f>
        <v>0</v>
      </c>
      <c r="D78" s="221" t="s">
        <v>205</v>
      </c>
      <c r="E78" s="220">
        <f>IF(D78="Y", 1, 0)</f>
        <v>0</v>
      </c>
      <c r="F78" s="222" t="s">
        <v>205</v>
      </c>
      <c r="G78" s="220">
        <f>IF(F78="Y", 1, 0)</f>
        <v>0</v>
      </c>
      <c r="H78" s="98" t="s">
        <v>205</v>
      </c>
      <c r="I78" s="96">
        <f>IF(H78="Y", 1, 0)</f>
        <v>0</v>
      </c>
      <c r="J78" s="224" t="s">
        <v>205</v>
      </c>
      <c r="K78" s="225">
        <f>IF(J78="Y", 1, 0)</f>
        <v>0</v>
      </c>
      <c r="N78" s="88"/>
    </row>
    <row r="79" spans="1:14" x14ac:dyDescent="0.2">
      <c r="A79" s="101" t="s">
        <v>331</v>
      </c>
      <c r="B79" s="219" t="s">
        <v>205</v>
      </c>
      <c r="C79" s="220">
        <f>IF(B79="Y", 2, 0)</f>
        <v>0</v>
      </c>
      <c r="D79" s="221" t="s">
        <v>205</v>
      </c>
      <c r="E79" s="220">
        <f>IF(D79="Y", 2, 0)</f>
        <v>0</v>
      </c>
      <c r="F79" s="222" t="s">
        <v>205</v>
      </c>
      <c r="G79" s="220">
        <f>IF(F79="Y", 2, 0)</f>
        <v>0</v>
      </c>
      <c r="H79" s="98" t="s">
        <v>251</v>
      </c>
      <c r="I79" s="96">
        <f>IF(H79="Y", 2, 0)</f>
        <v>2</v>
      </c>
      <c r="J79" s="224" t="s">
        <v>205</v>
      </c>
      <c r="K79" s="225">
        <f>IF(J79="Y", 2, 0)</f>
        <v>0</v>
      </c>
      <c r="N79" s="88"/>
    </row>
    <row r="80" spans="1:14" x14ac:dyDescent="0.2">
      <c r="A80" s="101" t="s">
        <v>332</v>
      </c>
      <c r="B80" s="219" t="s">
        <v>205</v>
      </c>
      <c r="C80" s="220">
        <f>IF(B80="Y", 1, 0)</f>
        <v>0</v>
      </c>
      <c r="D80" s="221" t="s">
        <v>205</v>
      </c>
      <c r="E80" s="220">
        <f>IF(D80="Y", 1, 0)</f>
        <v>0</v>
      </c>
      <c r="F80" s="222" t="s">
        <v>205</v>
      </c>
      <c r="G80" s="220">
        <f>IF(F80="Y", 1, 0)</f>
        <v>0</v>
      </c>
      <c r="H80" s="98" t="s">
        <v>205</v>
      </c>
      <c r="I80" s="96">
        <f>IF(H80="Y", 1, 0)</f>
        <v>0</v>
      </c>
      <c r="J80" s="224" t="s">
        <v>205</v>
      </c>
      <c r="K80" s="225">
        <f>IF(J80="Y", 1, 0)</f>
        <v>0</v>
      </c>
      <c r="N80" s="88"/>
    </row>
    <row r="81" spans="1:14" x14ac:dyDescent="0.2">
      <c r="A81" s="101" t="s">
        <v>333</v>
      </c>
      <c r="B81" s="219" t="s">
        <v>205</v>
      </c>
      <c r="C81" s="220">
        <f>IF(B81="Y", 1, 0)</f>
        <v>0</v>
      </c>
      <c r="D81" s="221" t="s">
        <v>205</v>
      </c>
      <c r="E81" s="220">
        <f>IF(D81="Y", 1, 0)</f>
        <v>0</v>
      </c>
      <c r="F81" s="222" t="s">
        <v>205</v>
      </c>
      <c r="G81" s="220">
        <f>IF(F81="Y", 1, 0)</f>
        <v>0</v>
      </c>
      <c r="H81" s="98" t="s">
        <v>205</v>
      </c>
      <c r="I81" s="96">
        <f>IF(H81="Y", 1, 0)</f>
        <v>0</v>
      </c>
      <c r="J81" s="224" t="s">
        <v>205</v>
      </c>
      <c r="K81" s="225">
        <f>IF(J81="Y", -1, 0)</f>
        <v>0</v>
      </c>
      <c r="N81" s="88"/>
    </row>
    <row r="82" spans="1:14" x14ac:dyDescent="0.2">
      <c r="A82" s="125" t="s">
        <v>334</v>
      </c>
      <c r="B82" s="219" t="s">
        <v>205</v>
      </c>
      <c r="C82" s="220">
        <f>IF(B82="Y", 1, 0)</f>
        <v>0</v>
      </c>
      <c r="D82" s="221" t="s">
        <v>205</v>
      </c>
      <c r="E82" s="220">
        <f>IF(D82="Y", 1, 0)</f>
        <v>0</v>
      </c>
      <c r="F82" s="222" t="s">
        <v>205</v>
      </c>
      <c r="G82" s="220">
        <f>IF(F82="Y", 1, 0)</f>
        <v>0</v>
      </c>
      <c r="H82" s="98" t="s">
        <v>205</v>
      </c>
      <c r="I82" s="96">
        <f>IF(H82="Y", 1, 0)</f>
        <v>0</v>
      </c>
      <c r="J82" s="224" t="s">
        <v>205</v>
      </c>
      <c r="K82" s="225">
        <f>IF(J82="Y", 2, 0)</f>
        <v>0</v>
      </c>
      <c r="N82" s="88"/>
    </row>
    <row r="83" spans="1:14" ht="13.5" thickBot="1" x14ac:dyDescent="0.25">
      <c r="A83" s="114" t="s">
        <v>335</v>
      </c>
      <c r="B83" s="243" t="s">
        <v>205</v>
      </c>
      <c r="C83" s="244">
        <f>IF(B83="Y", 1, 0)</f>
        <v>0</v>
      </c>
      <c r="D83" s="245" t="s">
        <v>205</v>
      </c>
      <c r="E83" s="244">
        <f>IF(D83="Y", 1, 0)</f>
        <v>0</v>
      </c>
      <c r="F83" s="246" t="s">
        <v>205</v>
      </c>
      <c r="G83" s="244">
        <f>IF(F83="Y", 1, 0)</f>
        <v>0</v>
      </c>
      <c r="H83" s="117" t="s">
        <v>205</v>
      </c>
      <c r="I83" s="115">
        <f>IF(H83="Y", 1, 0)</f>
        <v>0</v>
      </c>
      <c r="J83" s="248" t="s">
        <v>205</v>
      </c>
      <c r="K83" s="249">
        <f>IF(J83="Y", 2, 0)</f>
        <v>0</v>
      </c>
      <c r="N83" s="88"/>
    </row>
    <row r="84" spans="1:14" ht="14.25" thickTop="1" thickBot="1" x14ac:dyDescent="0.25">
      <c r="A84" s="126" t="s">
        <v>336</v>
      </c>
      <c r="B84" s="257" t="s">
        <v>205</v>
      </c>
      <c r="C84" s="258">
        <f>IF(B84="Y", 1, 0)</f>
        <v>0</v>
      </c>
      <c r="D84" s="259" t="s">
        <v>205</v>
      </c>
      <c r="E84" s="258">
        <f>IF(D84="Y", 1, 0)</f>
        <v>0</v>
      </c>
      <c r="F84" s="260" t="s">
        <v>205</v>
      </c>
      <c r="G84" s="258">
        <f>IF(F84="Y", 1, 0)</f>
        <v>0</v>
      </c>
      <c r="H84" s="129" t="s">
        <v>205</v>
      </c>
      <c r="I84" s="127">
        <f>IF(H84="Y", 1, 0)</f>
        <v>0</v>
      </c>
      <c r="J84" s="262" t="s">
        <v>205</v>
      </c>
      <c r="K84" s="263">
        <f>IF(J84="Y", 1, 0)</f>
        <v>0</v>
      </c>
      <c r="N84" s="88"/>
    </row>
    <row r="85" spans="1:14" ht="13.5" thickBot="1" x14ac:dyDescent="0.25">
      <c r="A85" s="87" t="s">
        <v>337</v>
      </c>
      <c r="B85" s="233"/>
      <c r="D85" s="234"/>
      <c r="F85" s="235"/>
      <c r="H85" s="109"/>
      <c r="J85" s="237"/>
      <c r="N85" s="88"/>
    </row>
    <row r="86" spans="1:14" x14ac:dyDescent="0.2">
      <c r="A86" s="90" t="s">
        <v>338</v>
      </c>
      <c r="B86" s="212"/>
      <c r="C86" s="213"/>
      <c r="D86" s="214"/>
      <c r="E86" s="213"/>
      <c r="F86" s="215"/>
      <c r="G86" s="213"/>
      <c r="H86" s="93"/>
      <c r="I86" s="91"/>
      <c r="J86" s="217"/>
      <c r="K86" s="218"/>
      <c r="N86" s="88"/>
    </row>
    <row r="87" spans="1:14" x14ac:dyDescent="0.2">
      <c r="A87" s="101" t="s">
        <v>339</v>
      </c>
      <c r="B87" s="219" t="s">
        <v>205</v>
      </c>
      <c r="C87" s="220">
        <f>IF(B87="Y", 2, 0)</f>
        <v>0</v>
      </c>
      <c r="D87" s="221" t="s">
        <v>205</v>
      </c>
      <c r="E87" s="220">
        <f>IF(D87="Y", 2, 0)</f>
        <v>0</v>
      </c>
      <c r="F87" s="222" t="s">
        <v>205</v>
      </c>
      <c r="G87" s="220">
        <f>IF(F87="Y", 2, 0)</f>
        <v>0</v>
      </c>
      <c r="H87" s="98" t="s">
        <v>205</v>
      </c>
      <c r="I87" s="96">
        <f>IF(H87="Y", 2, 0)</f>
        <v>0</v>
      </c>
      <c r="J87" s="224" t="s">
        <v>205</v>
      </c>
      <c r="K87" s="225">
        <f>IF(J87="Y", 2, 0)</f>
        <v>0</v>
      </c>
      <c r="N87" s="88"/>
    </row>
    <row r="88" spans="1:14" x14ac:dyDescent="0.2">
      <c r="A88" s="101" t="s">
        <v>340</v>
      </c>
      <c r="B88" s="219" t="s">
        <v>205</v>
      </c>
      <c r="C88" s="220">
        <f>IF(B88="Y", 1, 0)</f>
        <v>0</v>
      </c>
      <c r="D88" s="221" t="s">
        <v>205</v>
      </c>
      <c r="E88" s="220">
        <f>IF(D88="Y", 1, 0)</f>
        <v>0</v>
      </c>
      <c r="F88" s="222" t="s">
        <v>205</v>
      </c>
      <c r="G88" s="220">
        <f>IF(F88="Y", 1, 0)</f>
        <v>0</v>
      </c>
      <c r="H88" s="98" t="s">
        <v>205</v>
      </c>
      <c r="I88" s="96">
        <f>IF(H88="Y", 1, 0)</f>
        <v>0</v>
      </c>
      <c r="J88" s="224" t="s">
        <v>205</v>
      </c>
      <c r="K88" s="225">
        <f>IF(J88="Y", 1, 0)</f>
        <v>0</v>
      </c>
      <c r="N88" s="88"/>
    </row>
    <row r="89" spans="1:14" x14ac:dyDescent="0.2">
      <c r="A89" s="101" t="s">
        <v>341</v>
      </c>
      <c r="B89" s="219" t="s">
        <v>205</v>
      </c>
      <c r="C89" s="220">
        <f>IF(B89="Y", 1, 0)</f>
        <v>0</v>
      </c>
      <c r="D89" s="221" t="s">
        <v>205</v>
      </c>
      <c r="E89" s="220">
        <f>IF(D89="Y", 1, 0)</f>
        <v>0</v>
      </c>
      <c r="F89" s="222" t="s">
        <v>205</v>
      </c>
      <c r="G89" s="220">
        <f>IF(F89="Y", 1, 0)</f>
        <v>0</v>
      </c>
      <c r="H89" s="98" t="s">
        <v>205</v>
      </c>
      <c r="I89" s="96">
        <f>IF(H89="Y", 1, 0)</f>
        <v>0</v>
      </c>
      <c r="J89" s="224" t="s">
        <v>205</v>
      </c>
      <c r="K89" s="225">
        <f>IF(J89="Y", 1, 0)</f>
        <v>0</v>
      </c>
      <c r="N89" s="88"/>
    </row>
    <row r="90" spans="1:14" x14ac:dyDescent="0.2">
      <c r="A90" s="101" t="s">
        <v>342</v>
      </c>
      <c r="B90" s="219" t="s">
        <v>205</v>
      </c>
      <c r="C90" s="220">
        <f>IF(B90="Y", 2, 0)</f>
        <v>0</v>
      </c>
      <c r="D90" s="221" t="s">
        <v>205</v>
      </c>
      <c r="E90" s="220">
        <f>IF(D90="Y", 2, 0)</f>
        <v>0</v>
      </c>
      <c r="F90" s="222" t="s">
        <v>205</v>
      </c>
      <c r="G90" s="220">
        <f>IF(F90="Y", 2, 0)</f>
        <v>0</v>
      </c>
      <c r="H90" s="98" t="s">
        <v>251</v>
      </c>
      <c r="I90" s="96">
        <f>IF(H90="Y", 2, 0)</f>
        <v>2</v>
      </c>
      <c r="J90" s="224" t="s">
        <v>205</v>
      </c>
      <c r="K90" s="225">
        <f>IF(J90="Y", 2, 0)</f>
        <v>0</v>
      </c>
      <c r="N90" s="88"/>
    </row>
    <row r="91" spans="1:14" ht="13.5" thickBot="1" x14ac:dyDescent="0.25">
      <c r="A91" s="114" t="s">
        <v>343</v>
      </c>
      <c r="B91" s="243" t="s">
        <v>205</v>
      </c>
      <c r="C91" s="244">
        <f>IF(B91="Y", 1, 0)</f>
        <v>0</v>
      </c>
      <c r="D91" s="245" t="s">
        <v>205</v>
      </c>
      <c r="E91" s="244">
        <f>IF(D91="Y", 1, 0)</f>
        <v>0</v>
      </c>
      <c r="F91" s="246" t="s">
        <v>205</v>
      </c>
      <c r="G91" s="244">
        <f>IF(F91="Y", 1, 0)</f>
        <v>0</v>
      </c>
      <c r="H91" s="117" t="s">
        <v>205</v>
      </c>
      <c r="I91" s="115">
        <f>IF(H91="Y", 1, 0)</f>
        <v>0</v>
      </c>
      <c r="J91" s="248" t="s">
        <v>205</v>
      </c>
      <c r="K91" s="249">
        <f>IF(J91="Y", 1, 0)</f>
        <v>0</v>
      </c>
    </row>
    <row r="92" spans="1:14" ht="13.5" thickTop="1" x14ac:dyDescent="0.2">
      <c r="A92" s="130" t="s">
        <v>344</v>
      </c>
      <c r="B92" s="250"/>
      <c r="C92" s="251"/>
      <c r="D92" s="252"/>
      <c r="E92" s="251"/>
      <c r="F92" s="253"/>
      <c r="G92" s="251"/>
      <c r="H92" s="121"/>
      <c r="I92" s="119"/>
      <c r="J92" s="255"/>
      <c r="K92" s="256"/>
    </row>
    <row r="93" spans="1:14" x14ac:dyDescent="0.2">
      <c r="A93" s="101" t="s">
        <v>345</v>
      </c>
      <c r="B93" s="219" t="s">
        <v>205</v>
      </c>
      <c r="C93" s="220">
        <f>IF(B93="Y", 2, 0)</f>
        <v>0</v>
      </c>
      <c r="D93" s="221" t="s">
        <v>205</v>
      </c>
      <c r="E93" s="220">
        <f>IF(D93="Y", 2, 0)</f>
        <v>0</v>
      </c>
      <c r="F93" s="222" t="s">
        <v>205</v>
      </c>
      <c r="G93" s="220">
        <f>IF(F93="Y", 2, 0)</f>
        <v>0</v>
      </c>
      <c r="H93" s="98" t="s">
        <v>205</v>
      </c>
      <c r="I93" s="96">
        <f>IF(H93="Y", 2, 0)</f>
        <v>0</v>
      </c>
      <c r="J93" s="224" t="s">
        <v>205</v>
      </c>
      <c r="K93" s="225">
        <f>IF(J93="Y", 2, 0)</f>
        <v>0</v>
      </c>
    </row>
    <row r="94" spans="1:14" x14ac:dyDescent="0.2">
      <c r="A94" s="101" t="s">
        <v>346</v>
      </c>
      <c r="B94" s="219" t="s">
        <v>205</v>
      </c>
      <c r="C94" s="220">
        <f>IF(B94="Y", 2, 0)</f>
        <v>0</v>
      </c>
      <c r="D94" s="221" t="s">
        <v>205</v>
      </c>
      <c r="E94" s="220">
        <f>IF(D94="Y", 2, 0)</f>
        <v>0</v>
      </c>
      <c r="F94" s="222" t="s">
        <v>205</v>
      </c>
      <c r="G94" s="220">
        <f>IF(F94="Y", 2, 0)</f>
        <v>0</v>
      </c>
      <c r="H94" s="98" t="s">
        <v>251</v>
      </c>
      <c r="I94" s="96">
        <f>IF(H94="Y", 2, 0)</f>
        <v>2</v>
      </c>
      <c r="J94" s="224" t="s">
        <v>205</v>
      </c>
      <c r="K94" s="225">
        <f>IF(J94="Y", 2, 0)</f>
        <v>0</v>
      </c>
      <c r="N94" s="88"/>
    </row>
    <row r="95" spans="1:14" x14ac:dyDescent="0.2">
      <c r="A95" s="101" t="s">
        <v>347</v>
      </c>
      <c r="B95" s="219" t="s">
        <v>205</v>
      </c>
      <c r="C95" s="220">
        <f>IF(B95="Y", 1, 0)</f>
        <v>0</v>
      </c>
      <c r="D95" s="221" t="s">
        <v>205</v>
      </c>
      <c r="E95" s="220">
        <f>IF(D95="Y", 1, 0)</f>
        <v>0</v>
      </c>
      <c r="F95" s="222" t="s">
        <v>205</v>
      </c>
      <c r="G95" s="220">
        <f>IF(F95="Y", 1, 0)</f>
        <v>0</v>
      </c>
      <c r="H95" s="98" t="s">
        <v>205</v>
      </c>
      <c r="I95" s="96">
        <f>IF(H95="Y", 1, 0)</f>
        <v>0</v>
      </c>
      <c r="J95" s="224" t="s">
        <v>205</v>
      </c>
      <c r="K95" s="225">
        <f>IF(J95="Y", 1, 0)</f>
        <v>0</v>
      </c>
    </row>
    <row r="96" spans="1:14" ht="13.5" thickBot="1" x14ac:dyDescent="0.25">
      <c r="A96" s="103" t="s">
        <v>348</v>
      </c>
      <c r="B96" s="226" t="s">
        <v>205</v>
      </c>
      <c r="C96" s="227">
        <f>IF(B96="Y", -1, 0)</f>
        <v>0</v>
      </c>
      <c r="D96" s="228" t="s">
        <v>205</v>
      </c>
      <c r="E96" s="227">
        <f>IF(D96="Y", 1, 0)</f>
        <v>0</v>
      </c>
      <c r="F96" s="229" t="s">
        <v>205</v>
      </c>
      <c r="G96" s="227">
        <f>IF(F96="Y", -1, 0)</f>
        <v>0</v>
      </c>
      <c r="H96" s="106" t="s">
        <v>205</v>
      </c>
      <c r="I96" s="104">
        <f>IF(H96="Y", 1, 0)</f>
        <v>0</v>
      </c>
      <c r="J96" s="231" t="s">
        <v>205</v>
      </c>
      <c r="K96" s="232">
        <f>IF(J96="Y", 1, 0)</f>
        <v>0</v>
      </c>
    </row>
    <row r="97" spans="1:13" ht="13.5" thickBot="1" x14ac:dyDescent="0.25">
      <c r="A97" s="131" t="s">
        <v>349</v>
      </c>
      <c r="B97" s="233"/>
      <c r="D97" s="234"/>
      <c r="F97" s="235"/>
      <c r="H97" s="109"/>
      <c r="J97" s="237"/>
    </row>
    <row r="98" spans="1:13" x14ac:dyDescent="0.2">
      <c r="A98" s="90" t="s">
        <v>350</v>
      </c>
      <c r="B98" s="212"/>
      <c r="C98" s="213"/>
      <c r="D98" s="214"/>
      <c r="E98" s="213"/>
      <c r="F98" s="215"/>
      <c r="G98" s="213"/>
      <c r="H98" s="93"/>
      <c r="I98" s="91"/>
      <c r="J98" s="217"/>
      <c r="K98" s="218"/>
    </row>
    <row r="99" spans="1:13" x14ac:dyDescent="0.2">
      <c r="A99" s="101" t="s">
        <v>351</v>
      </c>
      <c r="B99" s="219" t="s">
        <v>205</v>
      </c>
      <c r="C99" s="220">
        <f>IF(B99="Y", 1, 0)</f>
        <v>0</v>
      </c>
      <c r="D99" s="221" t="s">
        <v>205</v>
      </c>
      <c r="E99" s="220">
        <f>IF(D99="Y", 1, 0)</f>
        <v>0</v>
      </c>
      <c r="F99" s="222" t="s">
        <v>205</v>
      </c>
      <c r="G99" s="220">
        <f>IF(F99="Y", 1, 0)</f>
        <v>0</v>
      </c>
      <c r="H99" s="98" t="s">
        <v>205</v>
      </c>
      <c r="I99" s="96">
        <f>IF(H99="Y", 1, 0)</f>
        <v>0</v>
      </c>
      <c r="J99" s="224" t="s">
        <v>205</v>
      </c>
      <c r="K99" s="225">
        <f t="shared" ref="K99:K104" si="15">IF(J99="Y", 1, 0)</f>
        <v>0</v>
      </c>
    </row>
    <row r="100" spans="1:13" x14ac:dyDescent="0.2">
      <c r="A100" s="101" t="s">
        <v>352</v>
      </c>
      <c r="B100" s="219" t="s">
        <v>205</v>
      </c>
      <c r="C100" s="220">
        <f>IF(B100="Y", 2, 0)</f>
        <v>0</v>
      </c>
      <c r="D100" s="221" t="s">
        <v>205</v>
      </c>
      <c r="E100" s="220">
        <f>IF(D100="Y", 1, 0)</f>
        <v>0</v>
      </c>
      <c r="F100" s="222" t="s">
        <v>205</v>
      </c>
      <c r="G100" s="220">
        <f>IF(F100="Y", 2, 0)</f>
        <v>0</v>
      </c>
      <c r="H100" s="98" t="s">
        <v>205</v>
      </c>
      <c r="I100" s="96">
        <f>IF(H100="Y", 1, 0)</f>
        <v>0</v>
      </c>
      <c r="J100" s="224" t="s">
        <v>205</v>
      </c>
      <c r="K100" s="225">
        <f t="shared" si="15"/>
        <v>0</v>
      </c>
    </row>
    <row r="101" spans="1:13" x14ac:dyDescent="0.2">
      <c r="A101" s="101" t="s">
        <v>353</v>
      </c>
      <c r="B101" s="219" t="s">
        <v>205</v>
      </c>
      <c r="C101" s="220">
        <f>IF(B101="Y", 2, 0)</f>
        <v>0</v>
      </c>
      <c r="D101" s="221" t="s">
        <v>205</v>
      </c>
      <c r="E101" s="220">
        <f>IF(D101="Y", 2, 0)</f>
        <v>0</v>
      </c>
      <c r="F101" s="222" t="s">
        <v>205</v>
      </c>
      <c r="G101" s="220">
        <f>IF(F101="Y", 2, 0)</f>
        <v>0</v>
      </c>
      <c r="H101" s="98" t="s">
        <v>205</v>
      </c>
      <c r="I101" s="96">
        <f>IF(H101="Y", 2, 0)</f>
        <v>0</v>
      </c>
      <c r="J101" s="224" t="s">
        <v>205</v>
      </c>
      <c r="K101" s="225">
        <f t="shared" si="15"/>
        <v>0</v>
      </c>
    </row>
    <row r="102" spans="1:13" ht="13.5" thickBot="1" x14ac:dyDescent="0.25">
      <c r="A102" s="103" t="s">
        <v>354</v>
      </c>
      <c r="B102" s="226" t="s">
        <v>205</v>
      </c>
      <c r="C102" s="227">
        <f>IF(B102="Y", 1, 0)</f>
        <v>0</v>
      </c>
      <c r="D102" s="228" t="s">
        <v>205</v>
      </c>
      <c r="E102" s="227">
        <f>IF(D102="Y", 1, 0)</f>
        <v>0</v>
      </c>
      <c r="F102" s="229" t="s">
        <v>205</v>
      </c>
      <c r="G102" s="227">
        <f>IF(F102="Y", 1, 0)</f>
        <v>0</v>
      </c>
      <c r="H102" s="106" t="s">
        <v>205</v>
      </c>
      <c r="I102" s="104">
        <f>IF(H102="Y", 1, 0)</f>
        <v>0</v>
      </c>
      <c r="J102" s="231" t="s">
        <v>205</v>
      </c>
      <c r="K102" s="232">
        <f t="shared" si="15"/>
        <v>0</v>
      </c>
    </row>
    <row r="103" spans="1:13" x14ac:dyDescent="0.2">
      <c r="A103" s="118" t="s">
        <v>355</v>
      </c>
      <c r="B103" s="250" t="s">
        <v>205</v>
      </c>
      <c r="C103" s="251">
        <f>IF(B103="Y", 2, 0)</f>
        <v>0</v>
      </c>
      <c r="D103" s="252" t="s">
        <v>205</v>
      </c>
      <c r="E103" s="251">
        <f>IF(D103="Y", 1, 0)</f>
        <v>0</v>
      </c>
      <c r="F103" s="253" t="s">
        <v>205</v>
      </c>
      <c r="G103" s="251">
        <f>IF(F103="Y", 2, 0)</f>
        <v>0</v>
      </c>
      <c r="H103" s="121" t="s">
        <v>205</v>
      </c>
      <c r="I103" s="119">
        <f>IF(H103="Y", 1, 0)</f>
        <v>0</v>
      </c>
      <c r="J103" s="255" t="s">
        <v>205</v>
      </c>
      <c r="K103" s="256">
        <f t="shared" si="15"/>
        <v>0</v>
      </c>
    </row>
    <row r="104" spans="1:13" x14ac:dyDescent="0.2">
      <c r="A104" s="102" t="s">
        <v>356</v>
      </c>
      <c r="B104" s="219" t="s">
        <v>205</v>
      </c>
      <c r="C104" s="220">
        <f>IF(B104="Y", 2, 0)</f>
        <v>0</v>
      </c>
      <c r="D104" s="221" t="s">
        <v>205</v>
      </c>
      <c r="E104" s="220">
        <f>IF(D104="Y", 2, 0)</f>
        <v>0</v>
      </c>
      <c r="F104" s="222" t="s">
        <v>205</v>
      </c>
      <c r="G104" s="220">
        <f>IF(F104="Y", 2, 0)</f>
        <v>0</v>
      </c>
      <c r="H104" s="98" t="s">
        <v>205</v>
      </c>
      <c r="I104" s="96">
        <f>IF(H104="Y", 2, 0)</f>
        <v>0</v>
      </c>
      <c r="J104" s="224" t="s">
        <v>205</v>
      </c>
      <c r="K104" s="225">
        <f t="shared" si="15"/>
        <v>0</v>
      </c>
    </row>
    <row r="105" spans="1:13" x14ac:dyDescent="0.2">
      <c r="A105" s="102" t="s">
        <v>357</v>
      </c>
      <c r="B105" s="219" t="s">
        <v>205</v>
      </c>
      <c r="C105" s="220">
        <f>IF(B105="Y", 2, 0)</f>
        <v>0</v>
      </c>
      <c r="D105" s="221" t="s">
        <v>205</v>
      </c>
      <c r="E105" s="220">
        <f>IF(D105="Y", 1, 0)</f>
        <v>0</v>
      </c>
      <c r="F105" s="222" t="s">
        <v>205</v>
      </c>
      <c r="G105" s="220">
        <f>IF(F105="Y", 2, 0)</f>
        <v>0</v>
      </c>
      <c r="H105" s="98" t="s">
        <v>205</v>
      </c>
      <c r="I105" s="96">
        <f>IF(H105="Y", 1, 0)</f>
        <v>0</v>
      </c>
      <c r="J105" s="224" t="s">
        <v>205</v>
      </c>
      <c r="K105" s="225">
        <f>IF(J105="Y", 2, 0)</f>
        <v>0</v>
      </c>
    </row>
    <row r="106" spans="1:13" x14ac:dyDescent="0.2">
      <c r="A106" s="102" t="s">
        <v>358</v>
      </c>
      <c r="B106" s="219" t="s">
        <v>205</v>
      </c>
      <c r="C106" s="220" t="s">
        <v>359</v>
      </c>
      <c r="D106" s="221" t="s">
        <v>205</v>
      </c>
      <c r="E106" s="220" t="s">
        <v>359</v>
      </c>
      <c r="F106" s="222" t="s">
        <v>205</v>
      </c>
      <c r="G106" s="220" t="s">
        <v>359</v>
      </c>
      <c r="H106" s="98" t="s">
        <v>205</v>
      </c>
      <c r="I106" s="96" t="s">
        <v>359</v>
      </c>
      <c r="J106" s="224" t="s">
        <v>205</v>
      </c>
      <c r="K106" s="225">
        <f>IF(J106="Y", -1, 0)</f>
        <v>0</v>
      </c>
    </row>
    <row r="107" spans="1:13" x14ac:dyDescent="0.2">
      <c r="A107" s="102" t="s">
        <v>360</v>
      </c>
      <c r="B107" s="219" t="s">
        <v>205</v>
      </c>
      <c r="C107" s="220">
        <f>IF(B107="Y", 2, 0)</f>
        <v>0</v>
      </c>
      <c r="D107" s="221" t="s">
        <v>205</v>
      </c>
      <c r="E107" s="220">
        <f>IF(D107="Y", 2, 0)</f>
        <v>0</v>
      </c>
      <c r="F107" s="222" t="s">
        <v>205</v>
      </c>
      <c r="G107" s="220">
        <f>IF(F107="Y", 1, 0)</f>
        <v>0</v>
      </c>
      <c r="H107" s="98" t="s">
        <v>205</v>
      </c>
      <c r="I107" s="96">
        <f>IF(H107="Y", 1, 0)</f>
        <v>0</v>
      </c>
      <c r="J107" s="224" t="s">
        <v>205</v>
      </c>
      <c r="K107" s="225">
        <f>IF(J107="Y", 1, 0)</f>
        <v>0</v>
      </c>
    </row>
    <row r="108" spans="1:13" x14ac:dyDescent="0.2">
      <c r="A108" s="102" t="s">
        <v>361</v>
      </c>
      <c r="B108" s="219" t="s">
        <v>205</v>
      </c>
      <c r="C108" s="220">
        <f>IF(B108="Y", 2, 0)</f>
        <v>0</v>
      </c>
      <c r="D108" s="221" t="s">
        <v>205</v>
      </c>
      <c r="E108" s="220">
        <f>IF(D108="Y", 2, 0)</f>
        <v>0</v>
      </c>
      <c r="F108" s="222" t="s">
        <v>205</v>
      </c>
      <c r="G108" s="220">
        <f>IF(F108="Y", 1, 0)</f>
        <v>0</v>
      </c>
      <c r="H108" s="98" t="s">
        <v>205</v>
      </c>
      <c r="I108" s="96">
        <f>IF(H108="Y", 1, 0)</f>
        <v>0</v>
      </c>
      <c r="J108" s="224" t="s">
        <v>205</v>
      </c>
      <c r="K108" s="225">
        <f>IF(J108="Y", 1, 0)</f>
        <v>0</v>
      </c>
    </row>
    <row r="109" spans="1:13" ht="13.5" thickBot="1" x14ac:dyDescent="0.25">
      <c r="A109" s="122" t="s">
        <v>362</v>
      </c>
      <c r="B109" s="226" t="s">
        <v>205</v>
      </c>
      <c r="C109" s="227">
        <f>IF(B109="Y", 1, 0)</f>
        <v>0</v>
      </c>
      <c r="D109" s="228" t="s">
        <v>205</v>
      </c>
      <c r="E109" s="227">
        <f>IF(D109="Y", 1, 0)</f>
        <v>0</v>
      </c>
      <c r="F109" s="229" t="s">
        <v>205</v>
      </c>
      <c r="G109" s="227">
        <f>IF(F109="Y", 1, 0)</f>
        <v>0</v>
      </c>
      <c r="H109" s="106" t="s">
        <v>205</v>
      </c>
      <c r="I109" s="104">
        <f>IF(H109="Y", 1, 0)</f>
        <v>0</v>
      </c>
      <c r="J109" s="231" t="s">
        <v>205</v>
      </c>
      <c r="K109" s="232">
        <f>IF(J109="Y", 2, 0)</f>
        <v>0</v>
      </c>
    </row>
    <row r="110" spans="1:13" ht="13.5" thickBot="1" x14ac:dyDescent="0.25">
      <c r="A110" s="131" t="s">
        <v>363</v>
      </c>
      <c r="B110" s="233"/>
      <c r="D110" s="234"/>
      <c r="F110" s="235"/>
      <c r="H110" s="109"/>
      <c r="J110" s="237"/>
    </row>
    <row r="111" spans="1:13" x14ac:dyDescent="0.2">
      <c r="A111" s="113" t="s">
        <v>364</v>
      </c>
      <c r="B111" s="212" t="s">
        <v>205</v>
      </c>
      <c r="C111" s="213">
        <f>IF(B111="Y", -1, 0)</f>
        <v>0</v>
      </c>
      <c r="D111" s="214" t="s">
        <v>205</v>
      </c>
      <c r="E111" s="213">
        <f>IF(D111="Y", -1, 0)</f>
        <v>0</v>
      </c>
      <c r="F111" s="215" t="s">
        <v>205</v>
      </c>
      <c r="G111" s="213">
        <f t="shared" ref="G111:G126" si="16">IF(F111="Y", 1, 0)</f>
        <v>0</v>
      </c>
      <c r="H111" s="93" t="s">
        <v>205</v>
      </c>
      <c r="I111" s="91">
        <f>IF(H111="Y", -1, 0)</f>
        <v>0</v>
      </c>
      <c r="J111" s="217" t="s">
        <v>205</v>
      </c>
      <c r="K111" s="213">
        <f t="shared" ref="K111:K127" si="17">IF(J111="Y", 1, 0)</f>
        <v>0</v>
      </c>
      <c r="L111" s="303" t="s">
        <v>205</v>
      </c>
      <c r="M111" s="218">
        <f>IF(L111="Y", 2, 0)</f>
        <v>0</v>
      </c>
    </row>
    <row r="112" spans="1:13" x14ac:dyDescent="0.2">
      <c r="A112" s="102" t="s">
        <v>365</v>
      </c>
      <c r="B112" s="219" t="s">
        <v>205</v>
      </c>
      <c r="C112" s="220">
        <f>IF(B112="Y", 2, 0)</f>
        <v>0</v>
      </c>
      <c r="D112" s="221" t="s">
        <v>205</v>
      </c>
      <c r="E112" s="220">
        <f>IF(D112="Y", 2, 0)</f>
        <v>0</v>
      </c>
      <c r="F112" s="222" t="s">
        <v>205</v>
      </c>
      <c r="G112" s="220">
        <f>IF(F112="Y", 2, 0)</f>
        <v>0</v>
      </c>
      <c r="H112" s="98" t="s">
        <v>205</v>
      </c>
      <c r="I112" s="96">
        <f>IF(H112="Y", 2, 0)</f>
        <v>0</v>
      </c>
      <c r="J112" s="224" t="s">
        <v>205</v>
      </c>
      <c r="K112" s="220">
        <f>IF(J112="Y", 2, 0)</f>
        <v>0</v>
      </c>
      <c r="L112" s="304" t="s">
        <v>205</v>
      </c>
      <c r="M112" s="225">
        <f t="shared" ref="M112:M113" si="18">IF(L112="Y", 2, 0)</f>
        <v>0</v>
      </c>
    </row>
    <row r="113" spans="1:13" x14ac:dyDescent="0.2">
      <c r="A113" s="102" t="s">
        <v>366</v>
      </c>
      <c r="B113" s="219" t="s">
        <v>205</v>
      </c>
      <c r="C113" s="220">
        <f t="shared" ref="C113:C126" si="19">IF(B113="Y", 1, 0)</f>
        <v>0</v>
      </c>
      <c r="D113" s="221" t="s">
        <v>205</v>
      </c>
      <c r="E113" s="220">
        <f t="shared" ref="E113:E126" si="20">IF(D113="Y", 1, 0)</f>
        <v>0</v>
      </c>
      <c r="F113" s="222" t="s">
        <v>205</v>
      </c>
      <c r="G113" s="220">
        <f t="shared" si="16"/>
        <v>0</v>
      </c>
      <c r="H113" s="98" t="s">
        <v>205</v>
      </c>
      <c r="I113" s="96">
        <f t="shared" ref="I113:I126" si="21">IF(H113="Y", 1, 0)</f>
        <v>0</v>
      </c>
      <c r="J113" s="224" t="s">
        <v>205</v>
      </c>
      <c r="K113" s="220">
        <f t="shared" si="17"/>
        <v>0</v>
      </c>
      <c r="L113" s="304" t="s">
        <v>205</v>
      </c>
      <c r="M113" s="225">
        <f t="shared" si="18"/>
        <v>0</v>
      </c>
    </row>
    <row r="114" spans="1:13" x14ac:dyDescent="0.2">
      <c r="A114" s="102" t="s">
        <v>367</v>
      </c>
      <c r="B114" s="219" t="s">
        <v>205</v>
      </c>
      <c r="C114" s="220">
        <f t="shared" si="19"/>
        <v>0</v>
      </c>
      <c r="D114" s="221" t="s">
        <v>205</v>
      </c>
      <c r="E114" s="220">
        <f t="shared" si="20"/>
        <v>0</v>
      </c>
      <c r="F114" s="222" t="s">
        <v>205</v>
      </c>
      <c r="G114" s="220">
        <f t="shared" si="16"/>
        <v>0</v>
      </c>
      <c r="H114" s="98" t="s">
        <v>205</v>
      </c>
      <c r="I114" s="96">
        <f t="shared" si="21"/>
        <v>0</v>
      </c>
      <c r="J114" s="224" t="s">
        <v>205</v>
      </c>
      <c r="K114" s="220">
        <f t="shared" si="17"/>
        <v>0</v>
      </c>
      <c r="L114" s="304" t="s">
        <v>205</v>
      </c>
      <c r="M114" s="225">
        <f t="shared" ref="M114:M132" si="22">IF(L114="Y", 1, 0)</f>
        <v>0</v>
      </c>
    </row>
    <row r="115" spans="1:13" x14ac:dyDescent="0.2">
      <c r="A115" s="102" t="s">
        <v>368</v>
      </c>
      <c r="B115" s="219" t="s">
        <v>205</v>
      </c>
      <c r="C115" s="220">
        <f>IF(B115="Y", 2, 0)</f>
        <v>0</v>
      </c>
      <c r="D115" s="221" t="s">
        <v>205</v>
      </c>
      <c r="E115" s="220">
        <f>IF(D115="Y", 2, 0)</f>
        <v>0</v>
      </c>
      <c r="F115" s="222" t="s">
        <v>205</v>
      </c>
      <c r="G115" s="220">
        <f>IF(F115="Y", 2, 0)</f>
        <v>0</v>
      </c>
      <c r="H115" s="98" t="s">
        <v>205</v>
      </c>
      <c r="I115" s="96">
        <f>IF(H115="Y", 2, 0)</f>
        <v>0</v>
      </c>
      <c r="J115" s="224" t="s">
        <v>205</v>
      </c>
      <c r="K115" s="220">
        <f>IF(J115="Y", 2, 0)</f>
        <v>0</v>
      </c>
      <c r="L115" s="304" t="s">
        <v>205</v>
      </c>
      <c r="M115" s="225">
        <f>IF(L115="Y", 2, 0)</f>
        <v>0</v>
      </c>
    </row>
    <row r="116" spans="1:13" x14ac:dyDescent="0.2">
      <c r="A116" s="102" t="s">
        <v>369</v>
      </c>
      <c r="B116" s="219" t="s">
        <v>205</v>
      </c>
      <c r="C116" s="220">
        <f>IF(B116="Y", 2, 0)</f>
        <v>0</v>
      </c>
      <c r="D116" s="221" t="s">
        <v>205</v>
      </c>
      <c r="E116" s="220">
        <f>IF(D116="Y", 2, 0)</f>
        <v>0</v>
      </c>
      <c r="F116" s="222" t="s">
        <v>205</v>
      </c>
      <c r="G116" s="220">
        <f>IF(F116="Y", 2, 0)</f>
        <v>0</v>
      </c>
      <c r="H116" s="98" t="s">
        <v>205</v>
      </c>
      <c r="I116" s="96">
        <f>IF(H116="Y", 2, 0)</f>
        <v>0</v>
      </c>
      <c r="J116" s="224" t="s">
        <v>205</v>
      </c>
      <c r="K116" s="220">
        <f>IF(J116="Y", 2, 0)</f>
        <v>0</v>
      </c>
      <c r="L116" s="304" t="s">
        <v>205</v>
      </c>
      <c r="M116" s="225">
        <f>IF(L116="Y", 2, 0)</f>
        <v>0</v>
      </c>
    </row>
    <row r="117" spans="1:13" x14ac:dyDescent="0.2">
      <c r="A117" s="102" t="s">
        <v>370</v>
      </c>
      <c r="B117" s="219" t="s">
        <v>205</v>
      </c>
      <c r="C117" s="220">
        <f>IF(B117="Y", 2, 0)</f>
        <v>0</v>
      </c>
      <c r="D117" s="221" t="s">
        <v>205</v>
      </c>
      <c r="E117" s="220">
        <f>IF(D117="Y", 2, 0)</f>
        <v>0</v>
      </c>
      <c r="F117" s="222" t="s">
        <v>205</v>
      </c>
      <c r="G117" s="220">
        <f>IF(F117="Y", 2, 0)</f>
        <v>0</v>
      </c>
      <c r="H117" s="98" t="s">
        <v>205</v>
      </c>
      <c r="I117" s="96">
        <f>IF(H117="Y", 2, 0)</f>
        <v>0</v>
      </c>
      <c r="J117" s="224" t="s">
        <v>205</v>
      </c>
      <c r="K117" s="220">
        <f>IF(J117="Y", 2, 0)</f>
        <v>0</v>
      </c>
      <c r="L117" s="304" t="s">
        <v>205</v>
      </c>
      <c r="M117" s="225">
        <f>IF(L117="Y", 2, 0)</f>
        <v>0</v>
      </c>
    </row>
    <row r="118" spans="1:13" x14ac:dyDescent="0.2">
      <c r="A118" s="102" t="s">
        <v>371</v>
      </c>
      <c r="B118" s="219" t="s">
        <v>205</v>
      </c>
      <c r="C118" s="220">
        <f>IF(B118="Y", 2, 0)</f>
        <v>0</v>
      </c>
      <c r="D118" s="221" t="s">
        <v>205</v>
      </c>
      <c r="E118" s="220">
        <f>IF(D118="Y", 2, 0)</f>
        <v>0</v>
      </c>
      <c r="F118" s="222" t="s">
        <v>205</v>
      </c>
      <c r="G118" s="220">
        <f>IF(F118="Y", 2, 0)</f>
        <v>0</v>
      </c>
      <c r="H118" s="98" t="s">
        <v>205</v>
      </c>
      <c r="I118" s="96">
        <f>IF(H118="Y", 2, 0)</f>
        <v>0</v>
      </c>
      <c r="J118" s="224" t="s">
        <v>205</v>
      </c>
      <c r="K118" s="220">
        <f>IF(J118="Y", 2, 0)</f>
        <v>0</v>
      </c>
      <c r="L118" s="304" t="s">
        <v>205</v>
      </c>
      <c r="M118" s="225">
        <f>IF(L118="Y", 2, 0)</f>
        <v>0</v>
      </c>
    </row>
    <row r="119" spans="1:13" x14ac:dyDescent="0.2">
      <c r="A119" s="102" t="s">
        <v>372</v>
      </c>
      <c r="B119" s="219" t="s">
        <v>205</v>
      </c>
      <c r="C119" s="220">
        <f t="shared" si="19"/>
        <v>0</v>
      </c>
      <c r="D119" s="221" t="s">
        <v>205</v>
      </c>
      <c r="E119" s="220">
        <f t="shared" si="20"/>
        <v>0</v>
      </c>
      <c r="F119" s="222" t="s">
        <v>205</v>
      </c>
      <c r="G119" s="220">
        <f t="shared" si="16"/>
        <v>0</v>
      </c>
      <c r="H119" s="98" t="s">
        <v>205</v>
      </c>
      <c r="I119" s="96">
        <f t="shared" si="21"/>
        <v>0</v>
      </c>
      <c r="J119" s="224" t="s">
        <v>205</v>
      </c>
      <c r="K119" s="220">
        <f t="shared" si="17"/>
        <v>0</v>
      </c>
      <c r="L119" s="304" t="s">
        <v>205</v>
      </c>
      <c r="M119" s="225">
        <f t="shared" si="22"/>
        <v>0</v>
      </c>
    </row>
    <row r="120" spans="1:13" x14ac:dyDescent="0.2">
      <c r="A120" s="102" t="s">
        <v>373</v>
      </c>
      <c r="B120" s="219" t="s">
        <v>205</v>
      </c>
      <c r="C120" s="220">
        <f t="shared" si="19"/>
        <v>0</v>
      </c>
      <c r="D120" s="221" t="s">
        <v>205</v>
      </c>
      <c r="E120" s="220">
        <f t="shared" si="20"/>
        <v>0</v>
      </c>
      <c r="F120" s="222" t="s">
        <v>205</v>
      </c>
      <c r="G120" s="220">
        <f t="shared" si="16"/>
        <v>0</v>
      </c>
      <c r="H120" s="98" t="s">
        <v>205</v>
      </c>
      <c r="I120" s="96">
        <f t="shared" si="21"/>
        <v>0</v>
      </c>
      <c r="J120" s="224" t="s">
        <v>205</v>
      </c>
      <c r="K120" s="220">
        <f t="shared" si="17"/>
        <v>0</v>
      </c>
      <c r="L120" s="304" t="s">
        <v>205</v>
      </c>
      <c r="M120" s="225">
        <f t="shared" si="22"/>
        <v>0</v>
      </c>
    </row>
    <row r="121" spans="1:13" x14ac:dyDescent="0.2">
      <c r="A121" s="102" t="s">
        <v>374</v>
      </c>
      <c r="B121" s="219" t="s">
        <v>205</v>
      </c>
      <c r="C121" s="220">
        <f t="shared" si="19"/>
        <v>0</v>
      </c>
      <c r="D121" s="221" t="s">
        <v>205</v>
      </c>
      <c r="E121" s="220">
        <f t="shared" si="20"/>
        <v>0</v>
      </c>
      <c r="F121" s="222" t="s">
        <v>205</v>
      </c>
      <c r="G121" s="220">
        <f t="shared" si="16"/>
        <v>0</v>
      </c>
      <c r="H121" s="98" t="s">
        <v>205</v>
      </c>
      <c r="I121" s="96">
        <f t="shared" si="21"/>
        <v>0</v>
      </c>
      <c r="J121" s="224" t="s">
        <v>205</v>
      </c>
      <c r="K121" s="220">
        <f t="shared" si="17"/>
        <v>0</v>
      </c>
      <c r="L121" s="304" t="s">
        <v>205</v>
      </c>
      <c r="M121" s="225">
        <f t="shared" si="22"/>
        <v>0</v>
      </c>
    </row>
    <row r="122" spans="1:13" x14ac:dyDescent="0.2">
      <c r="A122" s="102" t="s">
        <v>375</v>
      </c>
      <c r="B122" s="219" t="s">
        <v>205</v>
      </c>
      <c r="C122" s="220">
        <f>IF(B122="Y", -1, 0)</f>
        <v>0</v>
      </c>
      <c r="D122" s="221" t="s">
        <v>205</v>
      </c>
      <c r="E122" s="220">
        <f>IF(D122="Y", -1, 0)</f>
        <v>0</v>
      </c>
      <c r="F122" s="222" t="s">
        <v>205</v>
      </c>
      <c r="G122" s="220">
        <f>IF(F122="Y", -1, 0)</f>
        <v>0</v>
      </c>
      <c r="H122" s="98" t="s">
        <v>205</v>
      </c>
      <c r="I122" s="96">
        <f>IF(H122="Y", -1, 0)</f>
        <v>0</v>
      </c>
      <c r="J122" s="224" t="s">
        <v>205</v>
      </c>
      <c r="K122" s="220">
        <f t="shared" si="17"/>
        <v>0</v>
      </c>
      <c r="L122" s="304" t="s">
        <v>205</v>
      </c>
      <c r="M122" s="225">
        <f t="shared" si="22"/>
        <v>0</v>
      </c>
    </row>
    <row r="123" spans="1:13" x14ac:dyDescent="0.2">
      <c r="A123" s="102" t="s">
        <v>376</v>
      </c>
      <c r="B123" s="219" t="s">
        <v>205</v>
      </c>
      <c r="C123" s="220">
        <f t="shared" ref="C123:C124" si="23">IF(B123="Y", 2, 0)</f>
        <v>0</v>
      </c>
      <c r="D123" s="221" t="s">
        <v>205</v>
      </c>
      <c r="E123" s="220">
        <f t="shared" ref="E123:E124" si="24">IF(D123="Y", 2, 0)</f>
        <v>0</v>
      </c>
      <c r="F123" s="222" t="s">
        <v>205</v>
      </c>
      <c r="G123" s="220">
        <f t="shared" ref="G123:G124" si="25">IF(F123="Y", 2, 0)</f>
        <v>0</v>
      </c>
      <c r="H123" s="98" t="s">
        <v>205</v>
      </c>
      <c r="I123" s="96">
        <f t="shared" ref="I123:I124" si="26">IF(H123="Y", 2, 0)</f>
        <v>0</v>
      </c>
      <c r="J123" s="224" t="s">
        <v>205</v>
      </c>
      <c r="K123" s="220">
        <f t="shared" ref="K123:K124" si="27">IF(J123="Y", 2, 0)</f>
        <v>0</v>
      </c>
      <c r="L123" s="304" t="s">
        <v>205</v>
      </c>
      <c r="M123" s="225">
        <f t="shared" ref="M123:M124" si="28">IF(L123="Y", 2, 0)</f>
        <v>0</v>
      </c>
    </row>
    <row r="124" spans="1:13" x14ac:dyDescent="0.2">
      <c r="A124" s="102" t="s">
        <v>377</v>
      </c>
      <c r="B124" s="219" t="s">
        <v>205</v>
      </c>
      <c r="C124" s="220">
        <f t="shared" si="23"/>
        <v>0</v>
      </c>
      <c r="D124" s="221" t="s">
        <v>205</v>
      </c>
      <c r="E124" s="220">
        <f t="shared" si="24"/>
        <v>0</v>
      </c>
      <c r="F124" s="222" t="s">
        <v>205</v>
      </c>
      <c r="G124" s="220">
        <f t="shared" si="25"/>
        <v>0</v>
      </c>
      <c r="H124" s="98" t="s">
        <v>205</v>
      </c>
      <c r="I124" s="96">
        <f t="shared" si="26"/>
        <v>0</v>
      </c>
      <c r="J124" s="224" t="s">
        <v>205</v>
      </c>
      <c r="K124" s="220">
        <f t="shared" si="27"/>
        <v>0</v>
      </c>
      <c r="L124" s="304" t="s">
        <v>205</v>
      </c>
      <c r="M124" s="225">
        <f t="shared" si="28"/>
        <v>0</v>
      </c>
    </row>
    <row r="125" spans="1:13" x14ac:dyDescent="0.2">
      <c r="A125" s="102" t="s">
        <v>378</v>
      </c>
      <c r="B125" s="219" t="s">
        <v>205</v>
      </c>
      <c r="C125" s="220">
        <f t="shared" si="19"/>
        <v>0</v>
      </c>
      <c r="D125" s="221" t="s">
        <v>205</v>
      </c>
      <c r="E125" s="220">
        <f t="shared" si="20"/>
        <v>0</v>
      </c>
      <c r="F125" s="222" t="s">
        <v>205</v>
      </c>
      <c r="G125" s="220">
        <f t="shared" si="16"/>
        <v>0</v>
      </c>
      <c r="H125" s="98" t="s">
        <v>205</v>
      </c>
      <c r="I125" s="96">
        <f t="shared" si="21"/>
        <v>0</v>
      </c>
      <c r="J125" s="224" t="s">
        <v>205</v>
      </c>
      <c r="K125" s="220">
        <f t="shared" si="17"/>
        <v>0</v>
      </c>
      <c r="L125" s="304" t="s">
        <v>205</v>
      </c>
      <c r="M125" s="225">
        <f t="shared" ref="M125" si="29">IF(L125="Y", 1, 0)</f>
        <v>0</v>
      </c>
    </row>
    <row r="126" spans="1:13" x14ac:dyDescent="0.2">
      <c r="A126" s="102" t="s">
        <v>379</v>
      </c>
      <c r="B126" s="219" t="s">
        <v>205</v>
      </c>
      <c r="C126" s="220">
        <f t="shared" si="19"/>
        <v>0</v>
      </c>
      <c r="D126" s="221" t="s">
        <v>205</v>
      </c>
      <c r="E126" s="220">
        <f t="shared" si="20"/>
        <v>0</v>
      </c>
      <c r="F126" s="222" t="s">
        <v>205</v>
      </c>
      <c r="G126" s="220">
        <f t="shared" si="16"/>
        <v>0</v>
      </c>
      <c r="H126" s="98" t="s">
        <v>205</v>
      </c>
      <c r="I126" s="96">
        <f t="shared" si="21"/>
        <v>0</v>
      </c>
      <c r="J126" s="224" t="s">
        <v>205</v>
      </c>
      <c r="K126" s="220">
        <f t="shared" si="17"/>
        <v>0</v>
      </c>
      <c r="L126" s="304" t="s">
        <v>205</v>
      </c>
      <c r="M126" s="225">
        <f t="shared" si="22"/>
        <v>0</v>
      </c>
    </row>
    <row r="127" spans="1:13" x14ac:dyDescent="0.2">
      <c r="A127" s="102" t="s">
        <v>307</v>
      </c>
      <c r="B127" s="219" t="s">
        <v>205</v>
      </c>
      <c r="C127" s="220">
        <f t="shared" ref="C127:C133" si="30">IF(B127="Y", 2, 0)</f>
        <v>0</v>
      </c>
      <c r="D127" s="221" t="s">
        <v>205</v>
      </c>
      <c r="E127" s="220">
        <f t="shared" ref="E127:E133" si="31">IF(D127="Y", 2, 0)</f>
        <v>0</v>
      </c>
      <c r="F127" s="222" t="s">
        <v>205</v>
      </c>
      <c r="G127" s="220">
        <f>IF(F127="Y", 2, 0)</f>
        <v>0</v>
      </c>
      <c r="H127" s="98" t="s">
        <v>205</v>
      </c>
      <c r="I127" s="96">
        <f>IF(H127="Y", 2, 0)</f>
        <v>0</v>
      </c>
      <c r="J127" s="224" t="s">
        <v>205</v>
      </c>
      <c r="K127" s="220">
        <f t="shared" si="17"/>
        <v>0</v>
      </c>
      <c r="L127" s="304" t="s">
        <v>205</v>
      </c>
      <c r="M127" s="225">
        <f t="shared" si="22"/>
        <v>0</v>
      </c>
    </row>
    <row r="128" spans="1:13" x14ac:dyDescent="0.2">
      <c r="A128" s="102" t="s">
        <v>380</v>
      </c>
      <c r="B128" s="219" t="s">
        <v>205</v>
      </c>
      <c r="C128" s="220">
        <f t="shared" si="30"/>
        <v>0</v>
      </c>
      <c r="D128" s="221" t="s">
        <v>205</v>
      </c>
      <c r="E128" s="220">
        <f t="shared" si="31"/>
        <v>0</v>
      </c>
      <c r="F128" s="222" t="s">
        <v>205</v>
      </c>
      <c r="G128" s="220">
        <f>IF(F128="Y", 1, 0)</f>
        <v>0</v>
      </c>
      <c r="H128" s="98" t="s">
        <v>205</v>
      </c>
      <c r="I128" s="96">
        <f>IF(H128="Y", 1, 0)</f>
        <v>0</v>
      </c>
      <c r="J128" s="224" t="s">
        <v>205</v>
      </c>
      <c r="K128" s="220">
        <f>IF(J128="Y", -1, 0)</f>
        <v>0</v>
      </c>
      <c r="L128" s="304" t="s">
        <v>205</v>
      </c>
      <c r="M128" s="225">
        <f t="shared" si="22"/>
        <v>0</v>
      </c>
    </row>
    <row r="129" spans="1:14" x14ac:dyDescent="0.2">
      <c r="A129" s="102" t="s">
        <v>381</v>
      </c>
      <c r="B129" s="219" t="s">
        <v>205</v>
      </c>
      <c r="C129" s="220">
        <f>IF(B129="Y", 1, 0)</f>
        <v>0</v>
      </c>
      <c r="D129" s="221" t="s">
        <v>205</v>
      </c>
      <c r="E129" s="220">
        <f>IF(D129="Y", 1, 0)</f>
        <v>0</v>
      </c>
      <c r="F129" s="222" t="s">
        <v>205</v>
      </c>
      <c r="G129" s="220">
        <f>IF(F129="Y", 1, 0)</f>
        <v>0</v>
      </c>
      <c r="H129" s="98" t="s">
        <v>205</v>
      </c>
      <c r="I129" s="96">
        <f>IF(H129="Y", 1, 0)</f>
        <v>0</v>
      </c>
      <c r="J129" s="224" t="s">
        <v>205</v>
      </c>
      <c r="K129" s="220">
        <f>IF(J129="Y", 1, 0)</f>
        <v>0</v>
      </c>
      <c r="L129" s="304" t="s">
        <v>205</v>
      </c>
      <c r="M129" s="225">
        <f t="shared" si="22"/>
        <v>0</v>
      </c>
    </row>
    <row r="130" spans="1:14" x14ac:dyDescent="0.2">
      <c r="A130" s="102" t="s">
        <v>382</v>
      </c>
      <c r="B130" s="219" t="s">
        <v>205</v>
      </c>
      <c r="C130" s="220">
        <f t="shared" si="30"/>
        <v>0</v>
      </c>
      <c r="D130" s="221" t="s">
        <v>205</v>
      </c>
      <c r="E130" s="220">
        <f t="shared" si="31"/>
        <v>0</v>
      </c>
      <c r="F130" s="222" t="s">
        <v>205</v>
      </c>
      <c r="G130" s="220">
        <f>IF(F130="Y", 1, 0)</f>
        <v>0</v>
      </c>
      <c r="H130" s="98" t="s">
        <v>205</v>
      </c>
      <c r="I130" s="96">
        <f>IF(H130="Y", 1, 0)</f>
        <v>0</v>
      </c>
      <c r="J130" s="224" t="s">
        <v>205</v>
      </c>
      <c r="K130" s="220">
        <f>IF(J130="Y", -1, 0)</f>
        <v>0</v>
      </c>
      <c r="L130" s="304" t="s">
        <v>205</v>
      </c>
      <c r="M130" s="225">
        <f t="shared" si="22"/>
        <v>0</v>
      </c>
    </row>
    <row r="131" spans="1:14" x14ac:dyDescent="0.2">
      <c r="A131" s="102" t="s">
        <v>383</v>
      </c>
      <c r="B131" s="219" t="s">
        <v>205</v>
      </c>
      <c r="C131" s="220">
        <f t="shared" si="30"/>
        <v>0</v>
      </c>
      <c r="D131" s="221" t="s">
        <v>205</v>
      </c>
      <c r="E131" s="220">
        <f t="shared" si="31"/>
        <v>0</v>
      </c>
      <c r="F131" s="222" t="s">
        <v>205</v>
      </c>
      <c r="G131" s="220">
        <f>IF(F131="Y", 1, 0)</f>
        <v>0</v>
      </c>
      <c r="H131" s="98" t="s">
        <v>205</v>
      </c>
      <c r="I131" s="96">
        <f>IF(H131="Y", 1, 0)</f>
        <v>0</v>
      </c>
      <c r="J131" s="224" t="s">
        <v>205</v>
      </c>
      <c r="K131" s="220">
        <f>IF(J131="Y", -1, 0)</f>
        <v>0</v>
      </c>
      <c r="L131" s="304" t="s">
        <v>205</v>
      </c>
      <c r="M131" s="225">
        <f t="shared" si="22"/>
        <v>0</v>
      </c>
    </row>
    <row r="132" spans="1:14" x14ac:dyDescent="0.2">
      <c r="A132" s="102" t="s">
        <v>276</v>
      </c>
      <c r="B132" s="219" t="s">
        <v>205</v>
      </c>
      <c r="C132" s="220">
        <f t="shared" si="30"/>
        <v>0</v>
      </c>
      <c r="D132" s="221" t="s">
        <v>205</v>
      </c>
      <c r="E132" s="220">
        <f t="shared" si="31"/>
        <v>0</v>
      </c>
      <c r="F132" s="222" t="s">
        <v>205</v>
      </c>
      <c r="G132" s="220">
        <f>IF(F132="Y", 1, 0)</f>
        <v>0</v>
      </c>
      <c r="H132" s="98" t="s">
        <v>205</v>
      </c>
      <c r="I132" s="96">
        <f>IF(H132="Y", 1, 0)</f>
        <v>0</v>
      </c>
      <c r="J132" s="224" t="s">
        <v>205</v>
      </c>
      <c r="K132" s="220">
        <f>IF(J132="Y", 1, 0)</f>
        <v>0</v>
      </c>
      <c r="L132" s="304" t="s">
        <v>205</v>
      </c>
      <c r="M132" s="225">
        <f t="shared" si="22"/>
        <v>0</v>
      </c>
    </row>
    <row r="133" spans="1:14" ht="13.5" thickBot="1" x14ac:dyDescent="0.25">
      <c r="A133" s="122" t="s">
        <v>384</v>
      </c>
      <c r="B133" s="226" t="s">
        <v>205</v>
      </c>
      <c r="C133" s="227">
        <f t="shared" si="30"/>
        <v>0</v>
      </c>
      <c r="D133" s="228" t="s">
        <v>205</v>
      </c>
      <c r="E133" s="227">
        <f t="shared" si="31"/>
        <v>0</v>
      </c>
      <c r="F133" s="229" t="s">
        <v>205</v>
      </c>
      <c r="G133" s="227">
        <f>IF(F133="Y", 2, 0)</f>
        <v>0</v>
      </c>
      <c r="H133" s="106" t="s">
        <v>205</v>
      </c>
      <c r="I133" s="104">
        <f>IF(H133="Y", 2, 0)</f>
        <v>0</v>
      </c>
      <c r="J133" s="231" t="s">
        <v>205</v>
      </c>
      <c r="K133" s="227">
        <f>IF(J133="Y", 2, 0)</f>
        <v>0</v>
      </c>
      <c r="L133" s="305" t="s">
        <v>205</v>
      </c>
      <c r="M133" s="232">
        <f>IF(L133="Y", 2, 0)</f>
        <v>0</v>
      </c>
      <c r="N133" s="88"/>
    </row>
    <row r="134" spans="1:14" ht="13.5" thickBot="1" x14ac:dyDescent="0.25">
      <c r="A134" s="131" t="s">
        <v>309</v>
      </c>
      <c r="B134" s="233"/>
      <c r="D134" s="234"/>
      <c r="F134" s="235"/>
      <c r="H134" s="109"/>
      <c r="J134" s="237"/>
      <c r="L134" s="306"/>
    </row>
    <row r="135" spans="1:14" x14ac:dyDescent="0.2">
      <c r="A135" s="113" t="s">
        <v>385</v>
      </c>
      <c r="B135" s="212" t="s">
        <v>205</v>
      </c>
      <c r="C135" s="213">
        <f>IF(B135="Y", 2, 0)</f>
        <v>0</v>
      </c>
      <c r="D135" s="214" t="s">
        <v>205</v>
      </c>
      <c r="E135" s="213">
        <f>IF(D135="Y", 2, 0)</f>
        <v>0</v>
      </c>
      <c r="F135" s="215" t="s">
        <v>205</v>
      </c>
      <c r="G135" s="213">
        <f>IF(F135="Y", 2, 0)</f>
        <v>0</v>
      </c>
      <c r="H135" s="93" t="s">
        <v>205</v>
      </c>
      <c r="I135" s="91">
        <f>IF(H135="Y", 2, 0)</f>
        <v>0</v>
      </c>
      <c r="J135" s="217" t="s">
        <v>205</v>
      </c>
      <c r="K135" s="213">
        <f>IF(J135="Y", 2, 0)</f>
        <v>0</v>
      </c>
      <c r="L135" s="303" t="s">
        <v>205</v>
      </c>
      <c r="M135" s="218">
        <f>IF(L135="Y", 2, 0)</f>
        <v>0</v>
      </c>
    </row>
    <row r="136" spans="1:14" x14ac:dyDescent="0.2">
      <c r="A136" s="102" t="s">
        <v>386</v>
      </c>
      <c r="B136" s="219" t="s">
        <v>205</v>
      </c>
      <c r="C136" s="220">
        <f t="shared" ref="C136:C137" si="32">IF(B136="Y", 2, 0)</f>
        <v>0</v>
      </c>
      <c r="D136" s="221" t="s">
        <v>205</v>
      </c>
      <c r="E136" s="220">
        <f t="shared" ref="E136:E137" si="33">IF(D136="Y", 2, 0)</f>
        <v>0</v>
      </c>
      <c r="F136" s="222" t="s">
        <v>205</v>
      </c>
      <c r="G136" s="220">
        <f t="shared" ref="G136:G137" si="34">IF(F136="Y", 2, 0)</f>
        <v>0</v>
      </c>
      <c r="H136" s="98" t="s">
        <v>205</v>
      </c>
      <c r="I136" s="96">
        <f t="shared" ref="I136:I137" si="35">IF(H136="Y", 2, 0)</f>
        <v>0</v>
      </c>
      <c r="J136" s="224" t="s">
        <v>205</v>
      </c>
      <c r="K136" s="220">
        <f t="shared" ref="K136:K137" si="36">IF(J136="Y", 2, 0)</f>
        <v>0</v>
      </c>
      <c r="L136" s="304" t="s">
        <v>205</v>
      </c>
      <c r="M136" s="225">
        <f t="shared" ref="M136:M137" si="37">IF(L136="Y", 2, 0)</f>
        <v>0</v>
      </c>
    </row>
    <row r="137" spans="1:14" ht="13.5" thickBot="1" x14ac:dyDescent="0.25">
      <c r="A137" s="122" t="s">
        <v>387</v>
      </c>
      <c r="B137" s="226" t="s">
        <v>205</v>
      </c>
      <c r="C137" s="227">
        <f t="shared" si="32"/>
        <v>0</v>
      </c>
      <c r="D137" s="228" t="s">
        <v>205</v>
      </c>
      <c r="E137" s="227">
        <f t="shared" si="33"/>
        <v>0</v>
      </c>
      <c r="F137" s="229" t="s">
        <v>205</v>
      </c>
      <c r="G137" s="227">
        <f t="shared" si="34"/>
        <v>0</v>
      </c>
      <c r="H137" s="106" t="s">
        <v>205</v>
      </c>
      <c r="I137" s="104">
        <f t="shared" si="35"/>
        <v>0</v>
      </c>
      <c r="J137" s="231" t="s">
        <v>205</v>
      </c>
      <c r="K137" s="227">
        <f t="shared" si="36"/>
        <v>0</v>
      </c>
      <c r="L137" s="305" t="s">
        <v>205</v>
      </c>
      <c r="M137" s="232">
        <f t="shared" si="37"/>
        <v>0</v>
      </c>
    </row>
    <row r="138" spans="1:14" ht="13.5" thickBot="1" x14ac:dyDescent="0.25">
      <c r="A138" s="131" t="s">
        <v>388</v>
      </c>
      <c r="B138" s="233"/>
      <c r="D138" s="234"/>
      <c r="F138" s="235"/>
      <c r="H138" s="109"/>
      <c r="J138" s="237"/>
      <c r="L138" s="306"/>
    </row>
    <row r="139" spans="1:14" x14ac:dyDescent="0.2">
      <c r="A139" s="113" t="s">
        <v>389</v>
      </c>
      <c r="B139" s="212" t="s">
        <v>205</v>
      </c>
      <c r="C139" s="213">
        <f>IF(B139="Y", 2, 0)</f>
        <v>0</v>
      </c>
      <c r="D139" s="214" t="s">
        <v>205</v>
      </c>
      <c r="E139" s="213">
        <f>IF(D139="Y", 2, 0)</f>
        <v>0</v>
      </c>
      <c r="F139" s="215" t="s">
        <v>205</v>
      </c>
      <c r="G139" s="213">
        <f>IF(F139="Y", 2, 0)</f>
        <v>0</v>
      </c>
      <c r="H139" s="93" t="s">
        <v>205</v>
      </c>
      <c r="I139" s="91">
        <f>IF(H139="Y", 2, 0)</f>
        <v>0</v>
      </c>
      <c r="J139" s="217" t="s">
        <v>205</v>
      </c>
      <c r="K139" s="213">
        <f>IF(J139="Y", 2, 0)</f>
        <v>0</v>
      </c>
      <c r="L139" s="303" t="s">
        <v>205</v>
      </c>
      <c r="M139" s="218">
        <f>IF(L139="Y", 2, 0)</f>
        <v>0</v>
      </c>
      <c r="N139" s="136"/>
    </row>
    <row r="140" spans="1:14" x14ac:dyDescent="0.2">
      <c r="A140" s="102" t="s">
        <v>390</v>
      </c>
      <c r="B140" s="219" t="s">
        <v>205</v>
      </c>
      <c r="C140" s="220">
        <f>IF(B140="Y", 1, 0)</f>
        <v>0</v>
      </c>
      <c r="D140" s="221" t="s">
        <v>205</v>
      </c>
      <c r="E140" s="220">
        <f>IF(D140="Y", 1, 0)</f>
        <v>0</v>
      </c>
      <c r="F140" s="222" t="s">
        <v>205</v>
      </c>
      <c r="G140" s="220">
        <f>IF(F140="Y", 1, 0)</f>
        <v>0</v>
      </c>
      <c r="H140" s="98" t="s">
        <v>205</v>
      </c>
      <c r="I140" s="96">
        <f>IF(H140="Y", 1, 0)</f>
        <v>0</v>
      </c>
      <c r="J140" s="224" t="s">
        <v>205</v>
      </c>
      <c r="K140" s="220">
        <f>IF(J140="Y", 1, 0)</f>
        <v>0</v>
      </c>
      <c r="L140" s="304" t="s">
        <v>205</v>
      </c>
      <c r="M140" s="225">
        <f>IF(L140="Y", 1, 0)</f>
        <v>0</v>
      </c>
    </row>
    <row r="141" spans="1:14" x14ac:dyDescent="0.2">
      <c r="A141" s="102" t="s">
        <v>391</v>
      </c>
      <c r="B141" s="219" t="s">
        <v>205</v>
      </c>
      <c r="C141" s="220">
        <f>IF(B141="Y", 1, 0)</f>
        <v>0</v>
      </c>
      <c r="D141" s="221" t="s">
        <v>205</v>
      </c>
      <c r="E141" s="220">
        <f>IF(D141="Y", 1, 0)</f>
        <v>0</v>
      </c>
      <c r="F141" s="222" t="s">
        <v>205</v>
      </c>
      <c r="G141" s="220">
        <f>IF(F141="Y", 1, 0)</f>
        <v>0</v>
      </c>
      <c r="H141" s="98" t="s">
        <v>205</v>
      </c>
      <c r="I141" s="96">
        <f>IF(H141="Y", 1, 0)</f>
        <v>0</v>
      </c>
      <c r="J141" s="224" t="s">
        <v>205</v>
      </c>
      <c r="K141" s="220">
        <f>IF(J141="Y", 1, 0)</f>
        <v>0</v>
      </c>
      <c r="L141" s="304" t="s">
        <v>205</v>
      </c>
      <c r="M141" s="225">
        <f>IF(L141="Y", 1, 0)</f>
        <v>0</v>
      </c>
    </row>
    <row r="142" spans="1:14" x14ac:dyDescent="0.2">
      <c r="A142" s="102" t="s">
        <v>392</v>
      </c>
      <c r="B142" s="219" t="s">
        <v>205</v>
      </c>
      <c r="C142" s="220">
        <f t="shared" ref="C142:C146" si="38">IF(B142="Y", 2, 0)</f>
        <v>0</v>
      </c>
      <c r="D142" s="221" t="s">
        <v>205</v>
      </c>
      <c r="E142" s="220">
        <f t="shared" ref="E142:E146" si="39">IF(D142="Y", 2, 0)</f>
        <v>0</v>
      </c>
      <c r="F142" s="222" t="s">
        <v>205</v>
      </c>
      <c r="G142" s="220">
        <f t="shared" ref="G142:G146" si="40">IF(F142="Y", 2, 0)</f>
        <v>0</v>
      </c>
      <c r="H142" s="98" t="s">
        <v>205</v>
      </c>
      <c r="I142" s="96">
        <f t="shared" ref="I142:I146" si="41">IF(H142="Y", 2, 0)</f>
        <v>0</v>
      </c>
      <c r="J142" s="224" t="s">
        <v>205</v>
      </c>
      <c r="K142" s="220">
        <f t="shared" ref="K142:K146" si="42">IF(J142="Y", 2, 0)</f>
        <v>0</v>
      </c>
      <c r="L142" s="304" t="s">
        <v>205</v>
      </c>
      <c r="M142" s="225">
        <f t="shared" ref="M142:M146" si="43">IF(L142="Y", 2, 0)</f>
        <v>0</v>
      </c>
    </row>
    <row r="143" spans="1:14" x14ac:dyDescent="0.2">
      <c r="A143" s="102" t="s">
        <v>393</v>
      </c>
      <c r="B143" s="219" t="s">
        <v>205</v>
      </c>
      <c r="C143" s="220">
        <f>IF(B143="Y", 1, 0)</f>
        <v>0</v>
      </c>
      <c r="D143" s="221" t="s">
        <v>205</v>
      </c>
      <c r="E143" s="220">
        <f>IF(D143="Y", 1, 0)</f>
        <v>0</v>
      </c>
      <c r="F143" s="222" t="s">
        <v>205</v>
      </c>
      <c r="G143" s="220">
        <f>IF(F143="Y", 1, 0)</f>
        <v>0</v>
      </c>
      <c r="H143" s="98" t="s">
        <v>205</v>
      </c>
      <c r="I143" s="96">
        <f>IF(H143="Y", 1, 0)</f>
        <v>0</v>
      </c>
      <c r="J143" s="224" t="s">
        <v>205</v>
      </c>
      <c r="K143" s="220">
        <f>IF(J143="Y", 1, 0)</f>
        <v>0</v>
      </c>
      <c r="L143" s="304" t="s">
        <v>205</v>
      </c>
      <c r="M143" s="225">
        <f>IF(L143="Y", 1, 0)</f>
        <v>0</v>
      </c>
    </row>
    <row r="144" spans="1:14" x14ac:dyDescent="0.2">
      <c r="A144" s="102" t="s">
        <v>394</v>
      </c>
      <c r="B144" s="219" t="s">
        <v>205</v>
      </c>
      <c r="C144" s="220">
        <f>IF(B144="Y", 1, 0)</f>
        <v>0</v>
      </c>
      <c r="D144" s="221" t="s">
        <v>205</v>
      </c>
      <c r="E144" s="220">
        <f>IF(D144="Y", 1, 0)</f>
        <v>0</v>
      </c>
      <c r="F144" s="222" t="s">
        <v>205</v>
      </c>
      <c r="G144" s="220">
        <f>IF(F144="Y", 1, 0)</f>
        <v>0</v>
      </c>
      <c r="H144" s="98" t="s">
        <v>205</v>
      </c>
      <c r="I144" s="96">
        <f>IF(H144="Y", 1, 0)</f>
        <v>0</v>
      </c>
      <c r="J144" s="224" t="s">
        <v>205</v>
      </c>
      <c r="K144" s="220">
        <f>IF(J144="Y", 1, 0)</f>
        <v>0</v>
      </c>
      <c r="L144" s="304" t="s">
        <v>205</v>
      </c>
      <c r="M144" s="225">
        <f>IF(L144="Y", 1, 0)</f>
        <v>0</v>
      </c>
    </row>
    <row r="145" spans="1:15" x14ac:dyDescent="0.2">
      <c r="A145" s="102" t="s">
        <v>395</v>
      </c>
      <c r="B145" s="219" t="s">
        <v>205</v>
      </c>
      <c r="C145" s="220">
        <f t="shared" si="38"/>
        <v>0</v>
      </c>
      <c r="D145" s="221" t="s">
        <v>205</v>
      </c>
      <c r="E145" s="220">
        <f t="shared" si="39"/>
        <v>0</v>
      </c>
      <c r="F145" s="222" t="s">
        <v>205</v>
      </c>
      <c r="G145" s="220">
        <f t="shared" si="40"/>
        <v>0</v>
      </c>
      <c r="H145" s="98" t="s">
        <v>205</v>
      </c>
      <c r="I145" s="96">
        <f t="shared" si="41"/>
        <v>0</v>
      </c>
      <c r="J145" s="224" t="s">
        <v>205</v>
      </c>
      <c r="K145" s="220">
        <f t="shared" si="42"/>
        <v>0</v>
      </c>
      <c r="L145" s="304" t="s">
        <v>205</v>
      </c>
      <c r="M145" s="225">
        <f t="shared" si="43"/>
        <v>0</v>
      </c>
    </row>
    <row r="146" spans="1:15" ht="13.5" thickBot="1" x14ac:dyDescent="0.25">
      <c r="A146" s="122" t="s">
        <v>396</v>
      </c>
      <c r="B146" s="226" t="s">
        <v>205</v>
      </c>
      <c r="C146" s="227">
        <f t="shared" si="38"/>
        <v>0</v>
      </c>
      <c r="D146" s="228" t="s">
        <v>205</v>
      </c>
      <c r="E146" s="227">
        <f t="shared" si="39"/>
        <v>0</v>
      </c>
      <c r="F146" s="229" t="s">
        <v>205</v>
      </c>
      <c r="G146" s="227">
        <f t="shared" si="40"/>
        <v>0</v>
      </c>
      <c r="H146" s="106" t="s">
        <v>205</v>
      </c>
      <c r="I146" s="104">
        <f t="shared" si="41"/>
        <v>0</v>
      </c>
      <c r="J146" s="231" t="s">
        <v>205</v>
      </c>
      <c r="K146" s="227">
        <f t="shared" si="42"/>
        <v>0</v>
      </c>
      <c r="L146" s="305" t="s">
        <v>205</v>
      </c>
      <c r="M146" s="232">
        <f t="shared" si="43"/>
        <v>0</v>
      </c>
    </row>
    <row r="147" spans="1:15" ht="13.5" thickBot="1" x14ac:dyDescent="0.25">
      <c r="A147" s="131" t="s">
        <v>397</v>
      </c>
      <c r="B147" s="233"/>
      <c r="D147" s="234"/>
      <c r="F147" s="235"/>
      <c r="H147" s="109"/>
      <c r="J147" s="237"/>
      <c r="L147" s="306"/>
    </row>
    <row r="148" spans="1:15" x14ac:dyDescent="0.2">
      <c r="A148" s="113" t="s">
        <v>398</v>
      </c>
      <c r="B148" s="212" t="s">
        <v>205</v>
      </c>
      <c r="C148" s="213">
        <f>IF(B148="Y", 1, 0)</f>
        <v>0</v>
      </c>
      <c r="D148" s="214" t="s">
        <v>205</v>
      </c>
      <c r="E148" s="213">
        <f>IF(D148="Y", 1, 0)</f>
        <v>0</v>
      </c>
      <c r="F148" s="215" t="s">
        <v>205</v>
      </c>
      <c r="G148" s="213">
        <f>IF(F148="Y", 1, 0)</f>
        <v>0</v>
      </c>
      <c r="H148" s="93" t="s">
        <v>205</v>
      </c>
      <c r="I148" s="91">
        <f>IF(H148="Y", 1, 0)</f>
        <v>0</v>
      </c>
      <c r="J148" s="217" t="s">
        <v>205</v>
      </c>
      <c r="K148" s="213">
        <f>IF(J148="Y", 1, 0)</f>
        <v>0</v>
      </c>
      <c r="L148" s="303" t="s">
        <v>205</v>
      </c>
      <c r="M148" s="218">
        <f>IF(L148="Y", 1, 0)</f>
        <v>0</v>
      </c>
    </row>
    <row r="149" spans="1:15" ht="13.5" thickBot="1" x14ac:dyDescent="0.25">
      <c r="A149" s="122" t="s">
        <v>399</v>
      </c>
      <c r="B149" s="226" t="s">
        <v>205</v>
      </c>
      <c r="C149" s="227">
        <f>IF(B149="Y", 1, 0)</f>
        <v>0</v>
      </c>
      <c r="D149" s="228" t="s">
        <v>205</v>
      </c>
      <c r="E149" s="227">
        <f>IF(D149="Y", 1, 0)</f>
        <v>0</v>
      </c>
      <c r="F149" s="229" t="s">
        <v>205</v>
      </c>
      <c r="G149" s="227">
        <f>IF(F149="Y", 1, 0)</f>
        <v>0</v>
      </c>
      <c r="H149" s="106" t="s">
        <v>205</v>
      </c>
      <c r="I149" s="104">
        <f>IF(H149="Y", 1, 0)</f>
        <v>0</v>
      </c>
      <c r="J149" s="231" t="s">
        <v>205</v>
      </c>
      <c r="K149" s="227">
        <f>IF(J149="Y", 1, 0)</f>
        <v>0</v>
      </c>
      <c r="L149" s="305" t="s">
        <v>205</v>
      </c>
      <c r="M149" s="232">
        <f>IF(L149="Y", 1, 0)</f>
        <v>0</v>
      </c>
    </row>
    <row r="150" spans="1:15" x14ac:dyDescent="0.2">
      <c r="A150" s="88"/>
      <c r="N150" s="88"/>
      <c r="O150" s="88"/>
    </row>
    <row r="151" spans="1:15" x14ac:dyDescent="0.2">
      <c r="A151" s="137" t="s">
        <v>400</v>
      </c>
      <c r="C151" s="211">
        <f>SUM(C2:C149)</f>
        <v>0</v>
      </c>
      <c r="E151" s="211">
        <f>SUM(E2:E149)</f>
        <v>0</v>
      </c>
      <c r="G151" s="211">
        <f>SUM(G2:G149)</f>
        <v>0</v>
      </c>
      <c r="I151" s="88">
        <f>SUM(I2:I133)</f>
        <v>27</v>
      </c>
      <c r="K151" s="211">
        <f>SUM(K2:K133)</f>
        <v>0</v>
      </c>
      <c r="M151" s="211">
        <f>SUM(M2:M149)</f>
        <v>0</v>
      </c>
    </row>
    <row r="152" spans="1:15" x14ac:dyDescent="0.2">
      <c r="A152" s="137" t="s">
        <v>401</v>
      </c>
      <c r="C152" s="211">
        <v>148</v>
      </c>
      <c r="E152" s="211">
        <v>143</v>
      </c>
      <c r="G152" s="211">
        <v>128</v>
      </c>
      <c r="I152" s="88">
        <v>114</v>
      </c>
      <c r="K152" s="211">
        <v>99</v>
      </c>
      <c r="M152" s="211">
        <v>53</v>
      </c>
    </row>
    <row r="153" spans="1:15" x14ac:dyDescent="0.2">
      <c r="A153" s="137" t="s">
        <v>402</v>
      </c>
      <c r="C153" s="264">
        <f>C151/C152</f>
        <v>0</v>
      </c>
      <c r="E153" s="264">
        <f>E151/E152</f>
        <v>0</v>
      </c>
      <c r="G153" s="265">
        <f>G151/G152</f>
        <v>0</v>
      </c>
      <c r="I153" s="138">
        <f>I151/I152</f>
        <v>0.23684210526315788</v>
      </c>
      <c r="K153" s="264">
        <f>K151/K152</f>
        <v>0</v>
      </c>
      <c r="M153" s="264">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7ED04A6D-3BE2-4FE7-8968-7C25440D8FC0}">
      <formula1>"-,Y"</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9EB15-335C-473E-A9CF-42834D8EAE7A}">
  <dimension ref="A1:M100"/>
  <sheetViews>
    <sheetView topLeftCell="A51" zoomScale="60" zoomScaleNormal="60" workbookViewId="0">
      <selection activeCell="F68" sqref="F68"/>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793</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75" t="s">
        <v>218</v>
      </c>
      <c r="E5" s="275" t="s">
        <v>220</v>
      </c>
      <c r="F5" s="274" t="s">
        <v>250</v>
      </c>
      <c r="G5" s="272">
        <f>IF(F5="Y", 'read first'!$B$23, 0)</f>
        <v>0</v>
      </c>
      <c r="H5" s="266" t="s">
        <v>217</v>
      </c>
      <c r="I5" s="266"/>
    </row>
    <row r="6" spans="2:9" ht="30" x14ac:dyDescent="0.25">
      <c r="B6" s="552"/>
      <c r="C6" s="548"/>
      <c r="D6" s="275" t="s">
        <v>179</v>
      </c>
      <c r="E6" s="275" t="s">
        <v>221</v>
      </c>
      <c r="F6" s="274" t="s">
        <v>250</v>
      </c>
      <c r="G6" s="272">
        <f>IF(F6="Y", 'read first'!$B$23, 0)</f>
        <v>0</v>
      </c>
      <c r="H6" s="266" t="s">
        <v>196</v>
      </c>
      <c r="I6" s="266"/>
    </row>
    <row r="7" spans="2:9" ht="58.5" customHeight="1" x14ac:dyDescent="0.25">
      <c r="B7" s="266" t="s">
        <v>10</v>
      </c>
      <c r="C7" s="19" t="s">
        <v>11</v>
      </c>
      <c r="D7" s="275" t="s">
        <v>12</v>
      </c>
      <c r="E7" s="275" t="s">
        <v>222</v>
      </c>
      <c r="F7" s="274" t="s">
        <v>251</v>
      </c>
      <c r="G7" s="272">
        <f>IF(F7="Y", 'read first'!$B$23, 0)</f>
        <v>2.2229999999999999</v>
      </c>
      <c r="H7" s="266" t="s">
        <v>176</v>
      </c>
      <c r="I7" s="266"/>
    </row>
    <row r="8" spans="2:9" ht="40.5" customHeight="1" x14ac:dyDescent="0.25">
      <c r="B8" s="551" t="s">
        <v>14</v>
      </c>
      <c r="C8" s="19" t="s">
        <v>15</v>
      </c>
      <c r="D8" s="275" t="s">
        <v>197</v>
      </c>
      <c r="E8" s="275" t="s">
        <v>223</v>
      </c>
      <c r="F8" s="274" t="s">
        <v>251</v>
      </c>
      <c r="G8" s="272">
        <f>IF(F8="Y", 'read first'!$B$23, 0)</f>
        <v>2.2229999999999999</v>
      </c>
      <c r="H8" s="266" t="s">
        <v>16</v>
      </c>
      <c r="I8" s="266"/>
    </row>
    <row r="9" spans="2:9" ht="36.75" customHeight="1" x14ac:dyDescent="0.25">
      <c r="B9" s="552"/>
      <c r="C9" s="19" t="s">
        <v>17</v>
      </c>
      <c r="D9" s="275" t="s">
        <v>180</v>
      </c>
      <c r="E9" s="275" t="s">
        <v>224</v>
      </c>
      <c r="F9" s="274" t="s">
        <v>251</v>
      </c>
      <c r="G9" s="272">
        <f>IF(F9="Y", 'read first'!$B$23, 0)</f>
        <v>2.2229999999999999</v>
      </c>
      <c r="H9" s="266" t="s">
        <v>18</v>
      </c>
      <c r="I9" s="266"/>
    </row>
    <row r="10" spans="2:9" ht="46.5" customHeight="1" x14ac:dyDescent="0.25">
      <c r="B10" s="266" t="s">
        <v>19</v>
      </c>
      <c r="C10" s="19" t="s">
        <v>20</v>
      </c>
      <c r="D10" s="275" t="s">
        <v>415</v>
      </c>
      <c r="E10" s="275" t="s">
        <v>225</v>
      </c>
      <c r="F10" s="274" t="s">
        <v>251</v>
      </c>
      <c r="G10" s="272">
        <f>IF(F10="Y", 'read first'!$B$23, 0)</f>
        <v>2.2229999999999999</v>
      </c>
      <c r="H10" s="266" t="s">
        <v>175</v>
      </c>
      <c r="I10" s="266"/>
    </row>
    <row r="11" spans="2:9" ht="30" x14ac:dyDescent="0.25">
      <c r="B11" s="554" t="s">
        <v>22</v>
      </c>
      <c r="C11" s="19" t="s">
        <v>23</v>
      </c>
      <c r="D11" s="275" t="s">
        <v>24</v>
      </c>
      <c r="E11" s="275" t="s">
        <v>226</v>
      </c>
      <c r="F11" s="274" t="s">
        <v>251</v>
      </c>
      <c r="G11" s="272">
        <f>IF(F11="Y", 'read first'!$B$23, 0)</f>
        <v>2.2229999999999999</v>
      </c>
      <c r="H11" s="266" t="s">
        <v>25</v>
      </c>
      <c r="I11" s="266"/>
    </row>
    <row r="12" spans="2:9" ht="93.75" customHeight="1" x14ac:dyDescent="0.25">
      <c r="B12" s="554"/>
      <c r="C12" s="266" t="s">
        <v>26</v>
      </c>
      <c r="D12" s="20" t="s">
        <v>198</v>
      </c>
      <c r="E12" s="20" t="s">
        <v>227</v>
      </c>
      <c r="F12" s="35" t="s">
        <v>251</v>
      </c>
      <c r="G12" s="272">
        <f>IF(F12="Y", 'read first'!$B$23, 0)</f>
        <v>2.2229999999999999</v>
      </c>
      <c r="H12" s="31" t="s">
        <v>177</v>
      </c>
      <c r="I12" s="410" t="s">
        <v>654</v>
      </c>
    </row>
    <row r="13" spans="2:9" ht="55.5" customHeight="1" x14ac:dyDescent="0.25">
      <c r="B13" s="266" t="s">
        <v>28</v>
      </c>
      <c r="C13" s="19" t="s">
        <v>29</v>
      </c>
      <c r="D13" s="20" t="s">
        <v>199</v>
      </c>
      <c r="E13" s="20" t="s">
        <v>227</v>
      </c>
      <c r="F13" s="35" t="s">
        <v>250</v>
      </c>
      <c r="G13" s="272">
        <f>IF(F13="Y", 'read first'!$B$23, 0)</f>
        <v>0</v>
      </c>
      <c r="H13" s="31" t="s">
        <v>30</v>
      </c>
      <c r="I13" s="410" t="s">
        <v>655</v>
      </c>
    </row>
    <row r="14" spans="2:9" x14ac:dyDescent="0.25">
      <c r="D14" s="21" t="s">
        <v>31</v>
      </c>
      <c r="E14" s="21"/>
      <c r="G14" s="272">
        <f>SUM(G5:G13)</f>
        <v>13.337999999999997</v>
      </c>
    </row>
    <row r="15" spans="2:9" x14ac:dyDescent="0.25">
      <c r="D15" s="21"/>
      <c r="E15" s="21"/>
      <c r="G15" s="22">
        <f>G14/'read first'!$B$24</f>
        <v>0.66666666666666663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68" t="s">
        <v>182</v>
      </c>
      <c r="E19" s="268" t="s">
        <v>228</v>
      </c>
      <c r="F19" s="274" t="s">
        <v>250</v>
      </c>
      <c r="G19" s="269">
        <f>IF(F19="Y", 'read first'!$C$23, 0)</f>
        <v>0</v>
      </c>
      <c r="H19" s="267" t="s">
        <v>200</v>
      </c>
      <c r="I19" s="267"/>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70"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70" t="s">
        <v>431</v>
      </c>
      <c r="I23" s="410" t="s">
        <v>656</v>
      </c>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644" t="s">
        <v>657</v>
      </c>
    </row>
    <row r="25" spans="2:9" ht="36" customHeight="1" x14ac:dyDescent="0.25">
      <c r="B25" s="543"/>
      <c r="C25" s="548"/>
      <c r="D25" s="27" t="s">
        <v>201</v>
      </c>
      <c r="E25" s="27" t="s">
        <v>227</v>
      </c>
      <c r="F25" s="35" t="s">
        <v>251</v>
      </c>
      <c r="G25" s="272">
        <f>IF(F25="Y", 'read first'!$C$23, 0)</f>
        <v>1.65</v>
      </c>
      <c r="H25" s="34" t="s">
        <v>204</v>
      </c>
      <c r="I25" s="645"/>
    </row>
    <row r="26" spans="2:9" ht="30" x14ac:dyDescent="0.25">
      <c r="B26" s="543" t="s">
        <v>45</v>
      </c>
      <c r="C26" s="19" t="s">
        <v>44</v>
      </c>
      <c r="D26" s="28" t="s">
        <v>46</v>
      </c>
      <c r="E26" s="568" t="s">
        <v>227</v>
      </c>
      <c r="F26" s="571" t="s">
        <v>251</v>
      </c>
      <c r="G26" s="565">
        <f>IF(F26="Y", 'read first'!$C$23, 0)</f>
        <v>1.65</v>
      </c>
      <c r="H26" s="574" t="s">
        <v>202</v>
      </c>
      <c r="I26" s="655" t="s">
        <v>658</v>
      </c>
    </row>
    <row r="27" spans="2:9" x14ac:dyDescent="0.25">
      <c r="B27" s="543"/>
      <c r="C27" s="543" t="s">
        <v>47</v>
      </c>
      <c r="D27" s="28" t="s">
        <v>48</v>
      </c>
      <c r="E27" s="569"/>
      <c r="F27" s="572"/>
      <c r="G27" s="566"/>
      <c r="H27" s="575"/>
      <c r="I27" s="656"/>
    </row>
    <row r="28" spans="2:9" ht="30" x14ac:dyDescent="0.25">
      <c r="B28" s="543"/>
      <c r="C28" s="543"/>
      <c r="D28" s="28" t="s">
        <v>49</v>
      </c>
      <c r="E28" s="570"/>
      <c r="F28" s="573"/>
      <c r="G28" s="567"/>
      <c r="H28" s="576"/>
      <c r="I28" s="657"/>
    </row>
    <row r="29" spans="2:9" ht="18.75" customHeight="1" x14ac:dyDescent="0.25">
      <c r="B29" s="543" t="s">
        <v>50</v>
      </c>
      <c r="C29" s="19" t="s">
        <v>118</v>
      </c>
      <c r="D29" s="29" t="s">
        <v>51</v>
      </c>
      <c r="E29" s="27" t="s">
        <v>229</v>
      </c>
      <c r="F29" s="35" t="s">
        <v>251</v>
      </c>
      <c r="G29" s="272">
        <f>IF(F29="Y", 0.83, 0)</f>
        <v>0.83</v>
      </c>
      <c r="H29" s="577" t="s">
        <v>167</v>
      </c>
      <c r="I29" s="654" t="s">
        <v>659</v>
      </c>
    </row>
    <row r="30" spans="2:9" ht="18" customHeight="1" x14ac:dyDescent="0.25">
      <c r="B30" s="543"/>
      <c r="C30" s="19" t="s">
        <v>119</v>
      </c>
      <c r="D30" s="579" t="s">
        <v>168</v>
      </c>
      <c r="E30" s="579" t="s">
        <v>230</v>
      </c>
      <c r="F30" s="571" t="s">
        <v>251</v>
      </c>
      <c r="G30" s="581">
        <f>IF(F30="Y", 0.83, 0)</f>
        <v>0.83</v>
      </c>
      <c r="H30" s="577"/>
      <c r="I30" s="654"/>
    </row>
    <row r="31" spans="2:9" ht="19.5" customHeight="1" x14ac:dyDescent="0.25">
      <c r="B31" s="543"/>
      <c r="C31" s="19" t="s">
        <v>130</v>
      </c>
      <c r="D31" s="580"/>
      <c r="E31" s="580"/>
      <c r="F31" s="573"/>
      <c r="G31" s="581">
        <f>IF(F31="Y", 0.83, 0)</f>
        <v>0</v>
      </c>
      <c r="H31" s="577"/>
      <c r="I31" s="654"/>
    </row>
    <row r="32" spans="2:9" ht="38.1" customHeight="1" x14ac:dyDescent="0.25">
      <c r="B32" s="543" t="s">
        <v>54</v>
      </c>
      <c r="C32" s="553" t="s">
        <v>55</v>
      </c>
      <c r="D32" s="30" t="s">
        <v>56</v>
      </c>
      <c r="E32" s="30" t="s">
        <v>231</v>
      </c>
      <c r="F32" s="274" t="s">
        <v>251</v>
      </c>
      <c r="G32" s="272">
        <f>IF(F32="Y",'read first'!$C$23, 0)</f>
        <v>1.65</v>
      </c>
      <c r="H32" s="554" t="s">
        <v>166</v>
      </c>
      <c r="I32" s="646"/>
    </row>
    <row r="33" spans="2:9" ht="57.95" customHeight="1" x14ac:dyDescent="0.25">
      <c r="B33" s="543"/>
      <c r="C33" s="547"/>
      <c r="D33" s="30" t="s">
        <v>57</v>
      </c>
      <c r="E33" s="30" t="s">
        <v>232</v>
      </c>
      <c r="F33" s="274" t="s">
        <v>251</v>
      </c>
      <c r="G33" s="272">
        <f>IF(F33="Y", 'read first'!$C$23, 0)</f>
        <v>1.65</v>
      </c>
      <c r="H33" s="554"/>
      <c r="I33" s="646"/>
    </row>
    <row r="34" spans="2:9" ht="52.5" customHeight="1" x14ac:dyDescent="0.25">
      <c r="B34" s="543"/>
      <c r="C34" s="548"/>
      <c r="D34" s="30" t="s">
        <v>184</v>
      </c>
      <c r="E34" s="30" t="s">
        <v>233</v>
      </c>
      <c r="F34" s="274" t="s">
        <v>250</v>
      </c>
      <c r="G34" s="272">
        <f>IF(F34="Y", 'read first'!$C$23, 0)</f>
        <v>0</v>
      </c>
      <c r="H34" s="554"/>
      <c r="I34" s="646"/>
    </row>
    <row r="35" spans="2:9" ht="38.1" customHeight="1" x14ac:dyDescent="0.25">
      <c r="B35" s="543"/>
      <c r="C35" s="270" t="s">
        <v>58</v>
      </c>
      <c r="D35" s="28" t="s">
        <v>59</v>
      </c>
      <c r="E35" s="28" t="s">
        <v>227</v>
      </c>
      <c r="F35" s="35" t="s">
        <v>251</v>
      </c>
      <c r="G35" s="272">
        <f>IF(F35="Y", 'read first'!$C$23, 0)</f>
        <v>1.65</v>
      </c>
      <c r="H35" s="31" t="s">
        <v>203</v>
      </c>
      <c r="I35" s="410" t="s">
        <v>660</v>
      </c>
    </row>
    <row r="36" spans="2:9" ht="60" customHeight="1" x14ac:dyDescent="0.25">
      <c r="B36" s="270" t="s">
        <v>60</v>
      </c>
      <c r="C36" s="19" t="s">
        <v>61</v>
      </c>
      <c r="D36" s="30" t="s">
        <v>62</v>
      </c>
      <c r="E36" s="30" t="s">
        <v>234</v>
      </c>
      <c r="F36" s="274" t="s">
        <v>251</v>
      </c>
      <c r="G36" s="272">
        <f>IF(F36="Y", 'read first'!$C$23, 0)</f>
        <v>1.65</v>
      </c>
      <c r="H36" s="266" t="s">
        <v>178</v>
      </c>
      <c r="I36" s="410"/>
    </row>
    <row r="37" spans="2:9" x14ac:dyDescent="0.25">
      <c r="D37" s="21" t="s">
        <v>31</v>
      </c>
      <c r="E37" s="21"/>
      <c r="G37" s="272">
        <f>SUM(G19:G36)</f>
        <v>14.060000000000002</v>
      </c>
    </row>
    <row r="38" spans="2:9" x14ac:dyDescent="0.25">
      <c r="D38" s="21"/>
      <c r="E38" s="21"/>
      <c r="G38" s="22">
        <f>G37/'read first'!$C$24</f>
        <v>0.71010101010101034</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75" t="s">
        <v>67</v>
      </c>
      <c r="E42" s="275" t="s">
        <v>235</v>
      </c>
      <c r="F42" s="274" t="s">
        <v>251</v>
      </c>
      <c r="G42" s="272">
        <f>IF(F42="Y", 'read first'!$D$23, 0)</f>
        <v>2.2000000000000002</v>
      </c>
      <c r="H42" s="266" t="s">
        <v>68</v>
      </c>
      <c r="I42" s="266"/>
    </row>
    <row r="43" spans="2:9" ht="30" customHeight="1" x14ac:dyDescent="0.25">
      <c r="B43" s="549"/>
      <c r="C43" s="19" t="s">
        <v>69</v>
      </c>
      <c r="D43" s="273" t="s">
        <v>70</v>
      </c>
      <c r="E43" s="74" t="s">
        <v>227</v>
      </c>
      <c r="F43" s="274" t="s">
        <v>250</v>
      </c>
      <c r="G43" s="272">
        <f>IF(F43="Y", 'read first'!$D$23, 0)</f>
        <v>0</v>
      </c>
      <c r="H43" s="266" t="s">
        <v>71</v>
      </c>
      <c r="I43" s="266"/>
    </row>
    <row r="44" spans="2:9" ht="30" x14ac:dyDescent="0.25">
      <c r="B44" s="550"/>
      <c r="C44" s="19" t="s">
        <v>72</v>
      </c>
      <c r="D44" s="275" t="s">
        <v>73</v>
      </c>
      <c r="E44" s="275" t="s">
        <v>227</v>
      </c>
      <c r="F44" s="274" t="s">
        <v>250</v>
      </c>
      <c r="G44" s="272">
        <f>IF(F44="Y", 'read first'!$D$23, 0)</f>
        <v>0</v>
      </c>
      <c r="H44" s="266" t="s">
        <v>74</v>
      </c>
      <c r="I44" s="266"/>
    </row>
    <row r="45" spans="2:9" ht="30" x14ac:dyDescent="0.25">
      <c r="B45" s="270" t="s">
        <v>75</v>
      </c>
      <c r="C45" s="19" t="s">
        <v>76</v>
      </c>
      <c r="D45" s="275" t="s">
        <v>77</v>
      </c>
      <c r="E45" s="275" t="s">
        <v>227</v>
      </c>
      <c r="F45" s="274" t="s">
        <v>251</v>
      </c>
      <c r="G45" s="272">
        <f>IF(F45="Y", 'read first'!$D$23, 0)</f>
        <v>2.2000000000000002</v>
      </c>
      <c r="H45" s="266" t="s">
        <v>78</v>
      </c>
      <c r="I45" s="266"/>
    </row>
    <row r="46" spans="2:9" ht="37.5" customHeight="1" x14ac:dyDescent="0.25">
      <c r="B46" s="33" t="s">
        <v>79</v>
      </c>
      <c r="C46" s="33" t="s">
        <v>80</v>
      </c>
      <c r="D46" s="34" t="s">
        <v>81</v>
      </c>
      <c r="E46" s="34" t="s">
        <v>227</v>
      </c>
      <c r="F46" s="274" t="s">
        <v>250</v>
      </c>
      <c r="G46" s="272">
        <f>IF(F46="Y", 'read first'!$D$23, 0)</f>
        <v>0</v>
      </c>
      <c r="H46" s="31" t="s">
        <v>165</v>
      </c>
      <c r="I46" s="410" t="s">
        <v>661</v>
      </c>
    </row>
    <row r="47" spans="2:9" ht="69" customHeight="1" x14ac:dyDescent="0.25">
      <c r="B47" s="270" t="s">
        <v>82</v>
      </c>
      <c r="C47" s="19" t="s">
        <v>83</v>
      </c>
      <c r="D47" s="275" t="s">
        <v>84</v>
      </c>
      <c r="E47" s="275" t="s">
        <v>227</v>
      </c>
      <c r="F47" s="274" t="s">
        <v>251</v>
      </c>
      <c r="G47" s="272">
        <f>IF(F47="Y", 'read first'!$D$23, 0)</f>
        <v>2.2000000000000002</v>
      </c>
      <c r="H47" s="266" t="s">
        <v>85</v>
      </c>
      <c r="I47" s="266"/>
    </row>
    <row r="48" spans="2:9" ht="30" x14ac:dyDescent="0.25">
      <c r="B48" s="270" t="s">
        <v>86</v>
      </c>
      <c r="C48" s="19" t="s">
        <v>87</v>
      </c>
      <c r="D48" s="275" t="s">
        <v>88</v>
      </c>
      <c r="E48" s="275" t="s">
        <v>236</v>
      </c>
      <c r="F48" s="274" t="s">
        <v>251</v>
      </c>
      <c r="G48" s="272">
        <f>IF(F48="Y", 'read first'!$D$23, 0)</f>
        <v>2.2000000000000002</v>
      </c>
      <c r="H48" s="266" t="s">
        <v>89</v>
      </c>
      <c r="I48" s="266"/>
    </row>
    <row r="49" spans="2:9" ht="45" x14ac:dyDescent="0.25">
      <c r="B49" s="270" t="s">
        <v>90</v>
      </c>
      <c r="C49" s="19" t="s">
        <v>91</v>
      </c>
      <c r="D49" s="275" t="s">
        <v>92</v>
      </c>
      <c r="E49" s="275" t="s">
        <v>237</v>
      </c>
      <c r="F49" s="274" t="s">
        <v>251</v>
      </c>
      <c r="G49" s="272">
        <f>IF(F49="Y", 'read first'!$D$23, 0)</f>
        <v>2.2000000000000002</v>
      </c>
      <c r="H49" s="266" t="s">
        <v>93</v>
      </c>
      <c r="I49" s="266"/>
    </row>
    <row r="50" spans="2:9" x14ac:dyDescent="0.25">
      <c r="B50" s="37"/>
      <c r="G50" s="272">
        <f>SUM(G42:G49)</f>
        <v>11</v>
      </c>
    </row>
    <row r="51" spans="2:9" x14ac:dyDescent="0.25">
      <c r="B51" s="37"/>
      <c r="G51" s="22">
        <f>G50/'read first'!$D$24</f>
        <v>0.55555555555555558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75" t="s">
        <v>97</v>
      </c>
      <c r="E55" s="75" t="s">
        <v>227</v>
      </c>
      <c r="F55" s="274" t="s">
        <v>251</v>
      </c>
      <c r="G55" s="272">
        <f>IF(F55="Y", 'read first'!$E$23, 0)</f>
        <v>2.5</v>
      </c>
      <c r="H55" s="271" t="s">
        <v>98</v>
      </c>
      <c r="I55" s="271"/>
    </row>
    <row r="56" spans="2:9" ht="38.1" customHeight="1" x14ac:dyDescent="0.25">
      <c r="B56" s="543"/>
      <c r="C56" s="19" t="s">
        <v>99</v>
      </c>
      <c r="D56" s="275" t="s">
        <v>100</v>
      </c>
      <c r="E56" s="75" t="s">
        <v>227</v>
      </c>
      <c r="F56" s="274" t="s">
        <v>251</v>
      </c>
      <c r="G56" s="272">
        <f>IF(F56="Y", 'read first'!$E$23, 0)</f>
        <v>2.5</v>
      </c>
      <c r="H56" s="271" t="s">
        <v>101</v>
      </c>
      <c r="I56" s="271"/>
    </row>
    <row r="57" spans="2:9" ht="51" customHeight="1" x14ac:dyDescent="0.25">
      <c r="B57" s="270" t="s">
        <v>102</v>
      </c>
      <c r="C57" s="19" t="s">
        <v>44</v>
      </c>
      <c r="D57" s="275" t="s">
        <v>103</v>
      </c>
      <c r="E57" s="75" t="s">
        <v>227</v>
      </c>
      <c r="F57" s="39" t="s">
        <v>209</v>
      </c>
      <c r="G57" s="272">
        <f>G26</f>
        <v>1.65</v>
      </c>
      <c r="H57" s="271" t="s">
        <v>207</v>
      </c>
      <c r="I57" s="271"/>
    </row>
    <row r="58" spans="2:9" ht="49.5" customHeight="1" x14ac:dyDescent="0.25">
      <c r="B58" s="270" t="s">
        <v>104</v>
      </c>
      <c r="C58" s="19" t="s">
        <v>96</v>
      </c>
      <c r="D58" s="275" t="s">
        <v>131</v>
      </c>
      <c r="E58" s="75" t="s">
        <v>230</v>
      </c>
      <c r="F58" s="39" t="s">
        <v>210</v>
      </c>
      <c r="G58" s="272">
        <f>G29+G30</f>
        <v>1.66</v>
      </c>
      <c r="H58" s="271" t="s">
        <v>208</v>
      </c>
      <c r="I58" s="271"/>
    </row>
    <row r="59" spans="2:9" ht="37.5" customHeight="1" x14ac:dyDescent="0.25">
      <c r="B59" s="543" t="s">
        <v>105</v>
      </c>
      <c r="C59" s="19" t="s">
        <v>72</v>
      </c>
      <c r="D59" s="275" t="s">
        <v>106</v>
      </c>
      <c r="E59" s="75" t="s">
        <v>227</v>
      </c>
      <c r="F59" s="274" t="s">
        <v>250</v>
      </c>
      <c r="G59" s="272">
        <f>IF(F59="Y", 'read first'!$E$23, 0)</f>
        <v>0</v>
      </c>
      <c r="H59" s="271" t="s">
        <v>132</v>
      </c>
      <c r="I59" s="271"/>
    </row>
    <row r="60" spans="2:9" ht="38.1" customHeight="1" x14ac:dyDescent="0.25">
      <c r="B60" s="543"/>
      <c r="C60" s="19" t="s">
        <v>99</v>
      </c>
      <c r="D60" s="275" t="s">
        <v>133</v>
      </c>
      <c r="E60" s="75" t="s">
        <v>238</v>
      </c>
      <c r="F60" s="274" t="s">
        <v>251</v>
      </c>
      <c r="G60" s="272">
        <f>IF(F60="Y", 'read first'!$E$23, 0)</f>
        <v>2.5</v>
      </c>
      <c r="H60" s="271" t="s">
        <v>134</v>
      </c>
      <c r="I60" s="271"/>
    </row>
    <row r="61" spans="2:9" ht="33.75" customHeight="1" x14ac:dyDescent="0.25">
      <c r="B61" s="270" t="s">
        <v>107</v>
      </c>
      <c r="C61" s="19" t="s">
        <v>108</v>
      </c>
      <c r="D61" s="275" t="s">
        <v>185</v>
      </c>
      <c r="E61" s="75" t="s">
        <v>239</v>
      </c>
      <c r="F61" s="274" t="s">
        <v>251</v>
      </c>
      <c r="G61" s="272">
        <f>IF(F61="Y", 'read first'!$E$23, 0)</f>
        <v>2.5</v>
      </c>
      <c r="H61" s="271" t="s">
        <v>135</v>
      </c>
      <c r="I61" s="271"/>
    </row>
    <row r="62" spans="2:9" ht="38.1" customHeight="1" x14ac:dyDescent="0.25">
      <c r="B62" s="270" t="s">
        <v>109</v>
      </c>
      <c r="C62" s="19" t="s">
        <v>110</v>
      </c>
      <c r="D62" s="275" t="s">
        <v>111</v>
      </c>
      <c r="E62" s="75" t="s">
        <v>227</v>
      </c>
      <c r="F62" s="274" t="s">
        <v>251</v>
      </c>
      <c r="G62" s="272">
        <f>IF(F62="Y", 'read first'!$E$23, 0)</f>
        <v>2.5</v>
      </c>
      <c r="H62" s="271" t="s">
        <v>136</v>
      </c>
      <c r="I62" s="271"/>
    </row>
    <row r="63" spans="2:9" x14ac:dyDescent="0.25">
      <c r="G63" s="272">
        <f>SUM(G55:G62)</f>
        <v>15.81</v>
      </c>
    </row>
    <row r="64" spans="2:9" x14ac:dyDescent="0.25">
      <c r="G64" s="41">
        <f>G63/'read first'!$E$24</f>
        <v>0.79049999999999998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70" t="s">
        <v>121</v>
      </c>
      <c r="C68" s="19" t="s">
        <v>170</v>
      </c>
      <c r="D68" s="275" t="s">
        <v>171</v>
      </c>
      <c r="E68" s="275" t="s">
        <v>226</v>
      </c>
      <c r="F68" s="274" t="s">
        <v>250</v>
      </c>
      <c r="G68" s="272">
        <f>IF(F68="Y", 'read first'!$G$23, 0)</f>
        <v>0</v>
      </c>
      <c r="H68" s="270" t="s">
        <v>427</v>
      </c>
      <c r="I68" s="270"/>
    </row>
    <row r="69" spans="1:13" s="4" customFormat="1" ht="67.5" customHeight="1" x14ac:dyDescent="0.25">
      <c r="A69" s="3"/>
      <c r="B69" s="270" t="s">
        <v>122</v>
      </c>
      <c r="C69" s="19" t="s">
        <v>123</v>
      </c>
      <c r="D69" s="275" t="s">
        <v>124</v>
      </c>
      <c r="E69" s="275" t="s">
        <v>240</v>
      </c>
      <c r="F69" s="274" t="s">
        <v>251</v>
      </c>
      <c r="G69" s="272">
        <f>IF(F69="Y", 'read first'!$G$23, 0)</f>
        <v>2</v>
      </c>
      <c r="H69" s="270" t="s">
        <v>143</v>
      </c>
      <c r="I69" s="270"/>
      <c r="J69" s="59"/>
      <c r="K69" s="59"/>
      <c r="L69" s="59"/>
      <c r="M69" s="59"/>
    </row>
    <row r="70" spans="1:13" s="4" customFormat="1" ht="74.25" customHeight="1" x14ac:dyDescent="0.25">
      <c r="A70" s="3"/>
      <c r="B70" s="270" t="s">
        <v>125</v>
      </c>
      <c r="C70" s="19" t="s">
        <v>144</v>
      </c>
      <c r="D70" s="275" t="s">
        <v>126</v>
      </c>
      <c r="E70" s="275" t="s">
        <v>241</v>
      </c>
      <c r="F70" s="274" t="s">
        <v>251</v>
      </c>
      <c r="G70" s="272">
        <f>IF(F70="Y", 'read first'!$G$23, 0)</f>
        <v>2</v>
      </c>
      <c r="H70" s="270" t="s">
        <v>142</v>
      </c>
      <c r="I70" s="270"/>
      <c r="J70" s="59"/>
      <c r="K70" s="59"/>
      <c r="L70" s="59"/>
      <c r="M70" s="59"/>
    </row>
    <row r="71" spans="1:13" s="4" customFormat="1" ht="64.5" customHeight="1" x14ac:dyDescent="0.25">
      <c r="A71" s="3"/>
      <c r="B71" s="270" t="s">
        <v>127</v>
      </c>
      <c r="C71" s="19" t="s">
        <v>128</v>
      </c>
      <c r="D71" s="275" t="s">
        <v>129</v>
      </c>
      <c r="E71" s="275" t="s">
        <v>242</v>
      </c>
      <c r="F71" s="274" t="s">
        <v>251</v>
      </c>
      <c r="G71" s="272">
        <f>IF(F71="Y", 'read first'!$G$23, 0)</f>
        <v>2</v>
      </c>
      <c r="H71" s="270" t="s">
        <v>169</v>
      </c>
      <c r="I71" s="270"/>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72">
        <f>SUM(G68:G73)/2</f>
        <v>4</v>
      </c>
      <c r="H74" s="5"/>
      <c r="J74" s="59"/>
      <c r="K74" s="59"/>
      <c r="L74" s="59"/>
      <c r="M74" s="59"/>
    </row>
    <row r="75" spans="1:13" s="4" customFormat="1" x14ac:dyDescent="0.25">
      <c r="A75" s="3"/>
      <c r="B75" s="37"/>
      <c r="C75" s="3"/>
      <c r="D75" s="3"/>
      <c r="E75" s="3"/>
      <c r="F75" s="3"/>
      <c r="G75" s="22">
        <f>G74/'read first'!$G$24</f>
        <v>0.4</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15" t="s">
        <v>577</v>
      </c>
    </row>
    <row r="79" spans="1:13" ht="30" x14ac:dyDescent="0.25">
      <c r="A79" s="270" t="s">
        <v>187</v>
      </c>
      <c r="B79" s="270" t="s">
        <v>114</v>
      </c>
      <c r="C79" s="36" t="s">
        <v>145</v>
      </c>
      <c r="D79" s="275" t="s">
        <v>164</v>
      </c>
      <c r="E79" s="275" t="s">
        <v>244</v>
      </c>
      <c r="F79" s="274" t="s">
        <v>251</v>
      </c>
      <c r="G79" s="44">
        <f>IF(F79="Y", 'read first'!$F$23, 0)</f>
        <v>2</v>
      </c>
      <c r="H79" s="45" t="s">
        <v>146</v>
      </c>
      <c r="I79" s="413"/>
    </row>
    <row r="80" spans="1:13" ht="45" x14ac:dyDescent="0.25">
      <c r="A80" s="267" t="s">
        <v>188</v>
      </c>
      <c r="B80" s="267" t="s">
        <v>115</v>
      </c>
      <c r="C80" s="36" t="s">
        <v>145</v>
      </c>
      <c r="D80" s="273" t="s">
        <v>116</v>
      </c>
      <c r="E80" s="273" t="s">
        <v>245</v>
      </c>
      <c r="F80" s="274" t="s">
        <v>251</v>
      </c>
      <c r="G80" s="44">
        <f>IF(F80="Y", 'read first'!$F$23, 0)</f>
        <v>2</v>
      </c>
      <c r="H80" s="47" t="s">
        <v>147</v>
      </c>
      <c r="I80" s="413"/>
    </row>
    <row r="81" spans="1:9" x14ac:dyDescent="0.25">
      <c r="A81" s="555" t="s">
        <v>189</v>
      </c>
      <c r="B81" s="587" t="s">
        <v>117</v>
      </c>
      <c r="C81" s="48" t="s">
        <v>118</v>
      </c>
      <c r="D81" s="275" t="s">
        <v>51</v>
      </c>
      <c r="E81" s="275" t="s">
        <v>246</v>
      </c>
      <c r="F81" s="274" t="str">
        <f>F29</f>
        <v>Y</v>
      </c>
      <c r="G81" s="44">
        <f>IF(F81="Y", 1, 0)</f>
        <v>1</v>
      </c>
      <c r="H81" s="551" t="s">
        <v>52</v>
      </c>
      <c r="I81" s="643"/>
    </row>
    <row r="82" spans="1:9" x14ac:dyDescent="0.25">
      <c r="A82" s="586"/>
      <c r="B82" s="588"/>
      <c r="C82" s="48" t="s">
        <v>119</v>
      </c>
      <c r="D82" s="582" t="s">
        <v>53</v>
      </c>
      <c r="E82" s="590" t="s">
        <v>247</v>
      </c>
      <c r="F82" s="590" t="str">
        <f>F30</f>
        <v>Y</v>
      </c>
      <c r="G82" s="593">
        <f t="shared" ref="G82:G83" si="0">IF(F82="Y", 1, 0)</f>
        <v>1</v>
      </c>
      <c r="H82" s="586"/>
      <c r="I82" s="644"/>
    </row>
    <row r="83" spans="1:9" x14ac:dyDescent="0.25">
      <c r="A83" s="586"/>
      <c r="B83" s="589"/>
      <c r="C83" s="48" t="s">
        <v>130</v>
      </c>
      <c r="D83" s="552"/>
      <c r="E83" s="591"/>
      <c r="F83" s="592"/>
      <c r="G83" s="594">
        <f t="shared" si="0"/>
        <v>0</v>
      </c>
      <c r="H83" s="552"/>
      <c r="I83" s="645"/>
    </row>
    <row r="84" spans="1:9" ht="58.5" customHeight="1" x14ac:dyDescent="0.25">
      <c r="A84" s="552"/>
      <c r="B84" s="270" t="s">
        <v>138</v>
      </c>
      <c r="C84" s="19" t="s">
        <v>148</v>
      </c>
      <c r="D84" s="275" t="s">
        <v>149</v>
      </c>
      <c r="E84" s="275" t="s">
        <v>248</v>
      </c>
      <c r="F84" s="274" t="s">
        <v>250</v>
      </c>
      <c r="G84" s="44">
        <f>IF(F84="Y", 'read first'!$F$23, 0)</f>
        <v>0</v>
      </c>
      <c r="H84" s="271" t="s">
        <v>150</v>
      </c>
      <c r="I84" s="413"/>
    </row>
    <row r="85" spans="1:9" ht="60" x14ac:dyDescent="0.25">
      <c r="A85" s="267" t="s">
        <v>190</v>
      </c>
      <c r="B85" s="49" t="s">
        <v>151</v>
      </c>
      <c r="C85" s="266" t="s">
        <v>152</v>
      </c>
      <c r="D85" s="20" t="s">
        <v>162</v>
      </c>
      <c r="E85" s="20" t="s">
        <v>227</v>
      </c>
      <c r="F85" s="274" t="s">
        <v>251</v>
      </c>
      <c r="G85" s="44">
        <f>IF(F85="Y", 'read first'!$F$23, 0)</f>
        <v>2</v>
      </c>
      <c r="H85" s="20" t="s">
        <v>153</v>
      </c>
      <c r="I85" s="413" t="s">
        <v>662</v>
      </c>
    </row>
    <row r="86" spans="1:9" ht="45" x14ac:dyDescent="0.25">
      <c r="A86" s="270" t="s">
        <v>191</v>
      </c>
      <c r="B86" s="270" t="s">
        <v>154</v>
      </c>
      <c r="C86" s="270" t="s">
        <v>155</v>
      </c>
      <c r="D86" s="20" t="s">
        <v>163</v>
      </c>
      <c r="E86" s="20" t="s">
        <v>227</v>
      </c>
      <c r="F86" s="274" t="s">
        <v>251</v>
      </c>
      <c r="G86" s="44">
        <f>IF(F86="Y", 'read first'!$F$23, 0)</f>
        <v>2</v>
      </c>
      <c r="H86" s="20" t="s">
        <v>156</v>
      </c>
      <c r="I86" s="413" t="s">
        <v>663</v>
      </c>
    </row>
    <row r="87" spans="1:9" ht="47.25" customHeight="1" x14ac:dyDescent="0.25">
      <c r="A87" s="587" t="s">
        <v>192</v>
      </c>
      <c r="B87" s="554" t="s">
        <v>22</v>
      </c>
      <c r="C87" s="19" t="s">
        <v>23</v>
      </c>
      <c r="D87" s="275" t="s">
        <v>24</v>
      </c>
      <c r="E87" s="275" t="s">
        <v>226</v>
      </c>
      <c r="F87" s="274" t="str">
        <f>F11</f>
        <v>Y</v>
      </c>
      <c r="G87" s="272">
        <f>IF(F87="Y", 'read first'!$F$23, 0)</f>
        <v>2</v>
      </c>
      <c r="H87" s="266" t="s">
        <v>25</v>
      </c>
      <c r="I87" s="413"/>
    </row>
    <row r="88" spans="1:9" ht="67.5" customHeight="1" x14ac:dyDescent="0.25">
      <c r="A88" s="595"/>
      <c r="B88" s="554"/>
      <c r="C88" s="266" t="s">
        <v>26</v>
      </c>
      <c r="D88" s="20" t="s">
        <v>27</v>
      </c>
      <c r="E88" s="20" t="s">
        <v>227</v>
      </c>
      <c r="F88" s="274" t="s">
        <v>251</v>
      </c>
      <c r="G88" s="44">
        <f>IF(F88="Y", 'read first'!$F$23, 0)</f>
        <v>2</v>
      </c>
      <c r="H88" s="20" t="s">
        <v>157</v>
      </c>
      <c r="I88" s="413" t="s">
        <v>664</v>
      </c>
    </row>
    <row r="89" spans="1:9" ht="38.25" customHeight="1" x14ac:dyDescent="0.25">
      <c r="A89" s="555" t="s">
        <v>193</v>
      </c>
      <c r="B89" s="555" t="s">
        <v>65</v>
      </c>
      <c r="C89" s="19" t="s">
        <v>66</v>
      </c>
      <c r="D89" s="275" t="s">
        <v>67</v>
      </c>
      <c r="E89" s="275" t="s">
        <v>235</v>
      </c>
      <c r="F89" s="274" t="str">
        <f>F42</f>
        <v>Y</v>
      </c>
      <c r="G89" s="44">
        <f>IF(F89="Y", 'read first'!$F$23, 0)</f>
        <v>2</v>
      </c>
      <c r="H89" s="266" t="s">
        <v>68</v>
      </c>
      <c r="I89" s="410"/>
    </row>
    <row r="90" spans="1:9" ht="30" x14ac:dyDescent="0.25">
      <c r="A90" s="586"/>
      <c r="B90" s="549"/>
      <c r="C90" s="19" t="s">
        <v>69</v>
      </c>
      <c r="D90" s="273" t="s">
        <v>70</v>
      </c>
      <c r="E90" s="74" t="s">
        <v>227</v>
      </c>
      <c r="F90" s="274" t="s">
        <v>250</v>
      </c>
      <c r="G90" s="44">
        <f>IF(F90="Y", 'read first'!$F$23, 0)</f>
        <v>0</v>
      </c>
      <c r="H90" s="266" t="s">
        <v>71</v>
      </c>
      <c r="I90" s="410"/>
    </row>
    <row r="91" spans="1:9" ht="36.75" customHeight="1" x14ac:dyDescent="0.25">
      <c r="A91" s="586"/>
      <c r="B91" s="550"/>
      <c r="C91" s="19" t="s">
        <v>72</v>
      </c>
      <c r="D91" s="275" t="s">
        <v>73</v>
      </c>
      <c r="E91" s="275" t="s">
        <v>227</v>
      </c>
      <c r="F91" s="274" t="str">
        <f>F60</f>
        <v>Y</v>
      </c>
      <c r="G91" s="44">
        <f>IF(F91="Y", 'read first'!$F$23, 0)</f>
        <v>2</v>
      </c>
      <c r="H91" s="266" t="s">
        <v>74</v>
      </c>
      <c r="I91" s="410"/>
    </row>
    <row r="92" spans="1:9" ht="28.5" customHeight="1" x14ac:dyDescent="0.25">
      <c r="A92" s="596" t="s">
        <v>194</v>
      </c>
      <c r="B92" s="551" t="s">
        <v>6</v>
      </c>
      <c r="C92" s="553" t="s">
        <v>7</v>
      </c>
      <c r="D92" s="275" t="s">
        <v>173</v>
      </c>
      <c r="E92" s="275" t="s">
        <v>220</v>
      </c>
      <c r="F92" s="274" t="str">
        <f>F5</f>
        <v>N</v>
      </c>
      <c r="G92" s="44">
        <f>IF(F92="Y", 'read first'!$F$23, 0)</f>
        <v>0</v>
      </c>
      <c r="H92" s="266" t="s">
        <v>8</v>
      </c>
      <c r="I92" s="410"/>
    </row>
    <row r="93" spans="1:9" ht="30" x14ac:dyDescent="0.25">
      <c r="A93" s="597"/>
      <c r="B93" s="552"/>
      <c r="C93" s="548"/>
      <c r="D93" s="275" t="s">
        <v>179</v>
      </c>
      <c r="E93" s="275" t="s">
        <v>221</v>
      </c>
      <c r="F93" s="274" t="str">
        <f>F6</f>
        <v>N</v>
      </c>
      <c r="G93" s="44">
        <f>IF(F93="Y", 'read first'!$F$23, 0)</f>
        <v>0</v>
      </c>
      <c r="H93" s="266" t="s">
        <v>9</v>
      </c>
      <c r="I93" s="410"/>
    </row>
    <row r="94" spans="1:9" ht="30" x14ac:dyDescent="0.25">
      <c r="A94" s="597"/>
      <c r="B94" s="266" t="s">
        <v>10</v>
      </c>
      <c r="C94" s="19" t="s">
        <v>11</v>
      </c>
      <c r="D94" s="275" t="s">
        <v>12</v>
      </c>
      <c r="E94" s="275" t="s">
        <v>222</v>
      </c>
      <c r="F94" s="274" t="str">
        <f>F7</f>
        <v>Y</v>
      </c>
      <c r="G94" s="44">
        <f>IF(F94="Y", 'read first'!$F$23, 0)</f>
        <v>2</v>
      </c>
      <c r="H94" s="266" t="s">
        <v>13</v>
      </c>
      <c r="I94" s="410"/>
    </row>
    <row r="95" spans="1:9" ht="45" x14ac:dyDescent="0.25">
      <c r="A95" s="597"/>
      <c r="B95" s="266" t="s">
        <v>19</v>
      </c>
      <c r="C95" s="19" t="s">
        <v>20</v>
      </c>
      <c r="D95" s="275" t="s">
        <v>415</v>
      </c>
      <c r="E95" s="275" t="s">
        <v>225</v>
      </c>
      <c r="F95" s="274" t="str">
        <f>F10</f>
        <v>Y</v>
      </c>
      <c r="G95" s="44">
        <f>IF(F95="Y", 'read first'!$F$23, 0)</f>
        <v>2</v>
      </c>
      <c r="H95" s="266" t="s">
        <v>21</v>
      </c>
      <c r="I95" s="410"/>
    </row>
    <row r="96" spans="1:9" ht="30" x14ac:dyDescent="0.25">
      <c r="A96" s="597"/>
      <c r="B96" s="554" t="s">
        <v>22</v>
      </c>
      <c r="C96" s="19" t="s">
        <v>23</v>
      </c>
      <c r="D96" s="275" t="s">
        <v>24</v>
      </c>
      <c r="E96" s="275" t="s">
        <v>226</v>
      </c>
      <c r="F96" s="274" t="str">
        <f>F11</f>
        <v>Y</v>
      </c>
      <c r="G96" s="44">
        <f>IF(F96="Y", 'read first'!$F$23, 0)</f>
        <v>2</v>
      </c>
      <c r="H96" s="266" t="s">
        <v>25</v>
      </c>
      <c r="I96" s="410"/>
    </row>
    <row r="97" spans="1:9" ht="34.5" customHeight="1" x14ac:dyDescent="0.25">
      <c r="A97" s="598"/>
      <c r="B97" s="554"/>
      <c r="C97" s="266" t="s">
        <v>26</v>
      </c>
      <c r="D97" s="20" t="s">
        <v>27</v>
      </c>
      <c r="E97" s="20" t="s">
        <v>227</v>
      </c>
      <c r="F97" s="274" t="s">
        <v>251</v>
      </c>
      <c r="G97" s="44">
        <f>IF(F97="Y", 'read first'!$F$23, 0)</f>
        <v>2</v>
      </c>
      <c r="H97" s="20" t="s">
        <v>174</v>
      </c>
      <c r="I97" s="410" t="s">
        <v>665</v>
      </c>
    </row>
    <row r="98" spans="1:9" ht="33.75" customHeight="1" x14ac:dyDescent="0.25">
      <c r="A98" s="266" t="s">
        <v>195</v>
      </c>
      <c r="B98" s="266" t="s">
        <v>158</v>
      </c>
      <c r="C98" s="266" t="s">
        <v>159</v>
      </c>
      <c r="D98" s="275" t="s">
        <v>160</v>
      </c>
      <c r="E98" s="75" t="s">
        <v>227</v>
      </c>
      <c r="F98" s="274" t="s">
        <v>251</v>
      </c>
      <c r="G98" s="44">
        <f>IF(F98="Y", 'read first'!$F$23, 0)</f>
        <v>2</v>
      </c>
      <c r="H98" s="271" t="s">
        <v>161</v>
      </c>
      <c r="I98" s="413"/>
    </row>
    <row r="99" spans="1:9" x14ac:dyDescent="0.25">
      <c r="G99" s="44">
        <f>SUM(G79:G98)</f>
        <v>28</v>
      </c>
    </row>
    <row r="100" spans="1:9" x14ac:dyDescent="0.25">
      <c r="G100" s="22">
        <f>G99/G78</f>
        <v>0.82352941176470584</v>
      </c>
    </row>
  </sheetData>
  <mergeCells count="59">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I81:I8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B432D4B2-A8AC-4C53-B4AE-2860C1B5DD2B}">
      <formula1>"-,H, M, L, NEG"</formula1>
    </dataValidation>
    <dataValidation type="list" allowBlank="1" showInputMessage="1" showErrorMessage="1" sqref="F5:F13 F25:F26 F42:F49 F79:F81 F84:F95 F29:F30 F32:F36 F19:F22 F55:F56 F59:F62 F68:F73 F97:F98" xr:uid="{C52670FE-FC8C-4564-9351-55CFD9F2AFEF}">
      <formula1>"-,Y,N"</formula1>
    </dataValidation>
    <dataValidation type="list" allowBlank="1" showInputMessage="1" showErrorMessage="1" sqref="H23" xr:uid="{20348445-8036-4CAB-8D28-C5E596240BF6}">
      <formula1>"[Choose from list], Regional Boulevard, Community Boulevard, Regional Street, Community Street, Industrial Street, Regional Trail, Greenway"</formula1>
    </dataValidation>
  </dataValidations>
  <hyperlinks>
    <hyperlink ref="C5:C6" r:id="rId1" display="Equity Focus Area map layer" xr:uid="{7608AD72-2F5C-43EF-9FE8-CE465AA69AD9}"/>
    <hyperlink ref="C7" r:id="rId2" display="Economic Value Atlas walkability and Community Service accessibility score" xr:uid="{54275AB4-5236-4FA8-831C-ADCBE9C04B7C}"/>
    <hyperlink ref="C8" r:id="rId3" display="Regional Barometer: Life expectancy at birth layer" xr:uid="{ADB5D3F8-463A-4952-9B4C-1319054E3FDE}"/>
    <hyperlink ref="C10" r:id="rId4" display="Economic Value Atlas: Job access layers (for both low and middle/high wage jobs)" xr:uid="{87B2DB69-DFFB-455B-BD52-5EDF52C83FFC}"/>
    <hyperlink ref="C11" r:id="rId5" display="·         Regional Investment Measure project list" xr:uid="{E4C6824E-4E4C-43AE-A6E5-356EAF0EAC8D}"/>
    <hyperlink ref="C19" r:id="rId6" display="HCC network map" xr:uid="{056AA108-D1BA-452A-A919-B26FEB16F224}"/>
    <hyperlink ref="C23" r:id="rId7" display="Regional Trails and Greenways network" xr:uid="{85107E72-87E7-4FE9-81A4-E914785CE44E}"/>
    <hyperlink ref="C29" r:id="rId8" display="·         Regional Bike Network Map" xr:uid="{AC2A9BC1-230A-4ECF-B307-9F13401F61EE}"/>
    <hyperlink ref="C26" r:id="rId9" display="·         Livable Streets design guide" xr:uid="{7C3877C5-AACE-4B95-BC0A-78A5552494BC}"/>
    <hyperlink ref="C32" r:id="rId10" display="·         Economic Value Atlas Mobility map layer" xr:uid="{F44F2615-C184-417C-ABC2-024B815B4C97}"/>
    <hyperlink ref="C36" r:id="rId11" display="Safe Routes to School Regional Framework school map" xr:uid="{BE3E1B37-7DC4-4946-AF1B-9942823EFD78}"/>
    <hyperlink ref="C45" r:id="rId12" xr:uid="{E333C59F-A9AA-4A45-9285-22AAD78D47E1}"/>
    <hyperlink ref="C47" r:id="rId13" xr:uid="{DB5612C5-1EEB-4017-A5A4-CEBBDFBE291A}"/>
    <hyperlink ref="C48" r:id="rId14" xr:uid="{76A47095-5A51-4D41-8AB2-8D7D084FD329}"/>
    <hyperlink ref="C49" r:id="rId15" xr:uid="{333EB88B-C8EC-417D-821F-CB0D2C8212F5}"/>
    <hyperlink ref="C55" r:id="rId16" xr:uid="{9E737039-8BEC-45B1-9608-711C53277667}"/>
    <hyperlink ref="C58" r:id="rId17" xr:uid="{C32537CB-CB04-4E38-B716-4BA798547138}"/>
    <hyperlink ref="C56" r:id="rId18" display="Congestion Management Process network" xr:uid="{1FEA6A40-C623-4C6A-98AC-F50EA2F3E892}"/>
    <hyperlink ref="C60" r:id="rId19" display="Congestion Management Process network map" xr:uid="{48F81B74-74D8-441F-971E-15E8DF5E1B22}"/>
    <hyperlink ref="C62" r:id="rId20" xr:uid="{C1115BC8-77CA-4392-85C1-76C8DF7F6EE1}"/>
    <hyperlink ref="C61" r:id="rId21" xr:uid="{2FC3D329-88E0-436C-B22A-C11283DC867A}"/>
    <hyperlink ref="C44" r:id="rId22" xr:uid="{28549053-9C79-4F1F-BA84-D5F79E2D24C5}"/>
    <hyperlink ref="C42" r:id="rId23" location="/" display="TriMet Prioritzed Access to Transit map" xr:uid="{52A3982B-1E81-4961-A3B6-83139EEA9596}"/>
    <hyperlink ref="C43" r:id="rId24" xr:uid="{B106FBDB-7D18-4584-BCF7-B47E5B0DF26D}"/>
    <hyperlink ref="C9" r:id="rId25" display="Regional Barometer: Diesel particulate matter concentration layer" xr:uid="{57F06950-B707-482A-BD7D-6E7495C8CE96}"/>
    <hyperlink ref="C21" r:id="rId26" display="https://tooledesign.maps.arcgis.com/apps/MapSeries/index.html?appid=69225c1c028c440bbcef6ca40365f854" xr:uid="{1DEA45F4-139B-4B30-B91F-9222228A7C60}"/>
    <hyperlink ref="C13" r:id="rId27" xr:uid="{16D915F9-6C33-4098-8730-1CB478BF2645}"/>
    <hyperlink ref="C30" r:id="rId28" xr:uid="{37F00491-E5B5-41AE-B5F9-45519F1DFC01}"/>
    <hyperlink ref="C31" r:id="rId29" xr:uid="{081CE95C-B617-45B0-B42A-510B757B68CF}"/>
    <hyperlink ref="C57" r:id="rId30" display="·         Livable Streets design guide" xr:uid="{5DD5CEAE-8EBF-4639-A2DB-A73AEA0F291E}"/>
    <hyperlink ref="C59" r:id="rId31" xr:uid="{4DE09400-F5A4-464D-8511-0B9424E1C4E2}"/>
    <hyperlink ref="C72" r:id="rId32" xr:uid="{613DAE74-4376-4DBB-9DEB-047C0894B349}"/>
    <hyperlink ref="C73" r:id="rId33" display="FHWA: Intermodal connector list" xr:uid="{16D80AD1-9397-4B7C-956D-A0349A0C94EB}"/>
    <hyperlink ref="C71" r:id="rId34" xr:uid="{AD46D419-4BD1-4E9B-899B-3A54AB850E17}"/>
    <hyperlink ref="C70" r:id="rId35" xr:uid="{26A34438-6620-4C81-8B4E-54094B414551}"/>
    <hyperlink ref="C69" r:id="rId36" xr:uid="{1C96514E-B23E-4614-9B79-7C6A7317F6C4}"/>
    <hyperlink ref="C81" r:id="rId37" display="·         Regional Bike Network Map" xr:uid="{5B91F7FD-0F2D-4CCF-AB0A-716BB5555016}"/>
    <hyperlink ref="C82" r:id="rId38" xr:uid="{25098C5F-9515-4379-BD59-534CA6543A5F}"/>
    <hyperlink ref="C83" r:id="rId39" xr:uid="{2CF1E43C-2990-4D06-B22C-B6F3841F6A80}"/>
    <hyperlink ref="C92:C93" r:id="rId40" display="Equity Focus Area map layer" xr:uid="{E3E8809E-ED29-4F53-A6B0-D1E0FE4126D2}"/>
    <hyperlink ref="C94" r:id="rId41" display="Economic Value Atlas walkability and Community Service accessibility score" xr:uid="{03C69D48-3220-4469-A380-D92FBD96CFE6}"/>
    <hyperlink ref="C95" r:id="rId42" display="Economic Value Atlas: Job access layers (for both low and middle/high wage jobs)" xr:uid="{2CB08C8D-D177-4B57-B8B7-7FD8C4DD56CE}"/>
    <hyperlink ref="C96" r:id="rId43" display="·         Regional Investment Measure project list" xr:uid="{1880F157-E280-4B6D-AA94-879FE5605044}"/>
    <hyperlink ref="C91" r:id="rId44" xr:uid="{0B0033A2-A92B-42B2-9142-9E8D9E415AF0}"/>
    <hyperlink ref="C89" r:id="rId45" location="/" display="TriMet Prioritzed Access to Transit map" xr:uid="{161298F5-D5FE-4775-AFCA-CCDBF6DF88E6}"/>
    <hyperlink ref="C90" r:id="rId46" xr:uid="{27D2C4ED-FB89-4048-B374-FD1AB46E6832}"/>
    <hyperlink ref="C87" r:id="rId47" display="·         Regional Investment Measure project list" xr:uid="{6BD1F609-4592-4287-A3B3-EE67CECA50A7}"/>
    <hyperlink ref="C84" r:id="rId48" display="Bond trail acquisition prioritization tool " xr:uid="{549342F2-179A-4945-8CF0-517F314597C2}"/>
    <hyperlink ref="C68" r:id="rId49" display="On Regional Investment Measure project list " xr:uid="{5D714504-2AE3-4201-ADCF-1FA5D063E347}"/>
    <hyperlink ref="C20" r:id="rId50" xr:uid="{B3F51B35-3C7E-4A13-B734-30CB91687F3C}"/>
  </hyperlinks>
  <pageMargins left="0.7" right="0.7" top="0.75" bottom="0.75" header="0.3" footer="0.3"/>
  <pageSetup orientation="portrait" r:id="rId51"/>
  <legacyDrawing r:id="rId5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99ADA-2BFC-4922-A945-C7B99F33EE47}">
  <dimension ref="A1:O153"/>
  <sheetViews>
    <sheetView topLeftCell="A121" workbookViewId="0"/>
  </sheetViews>
  <sheetFormatPr defaultColWidth="9" defaultRowHeight="12.75" x14ac:dyDescent="0.2"/>
  <cols>
    <col min="1" max="1" width="45.5" style="60" customWidth="1"/>
    <col min="2" max="13" width="4.625" style="88" customWidth="1"/>
    <col min="14" max="16384" width="9" style="60"/>
  </cols>
  <sheetData>
    <row r="1" spans="1:13" s="86" customFormat="1" ht="25.5" customHeight="1" thickBot="1" x14ac:dyDescent="0.3">
      <c r="A1" s="85" t="s">
        <v>469</v>
      </c>
      <c r="B1" s="638" t="s">
        <v>253</v>
      </c>
      <c r="C1" s="638"/>
      <c r="D1" s="639" t="s">
        <v>254</v>
      </c>
      <c r="E1" s="639"/>
      <c r="F1" s="640" t="s">
        <v>255</v>
      </c>
      <c r="G1" s="640"/>
      <c r="H1" s="604" t="s">
        <v>256</v>
      </c>
      <c r="I1" s="604"/>
      <c r="J1" s="641" t="s">
        <v>257</v>
      </c>
      <c r="K1" s="642"/>
      <c r="L1" s="626" t="s">
        <v>258</v>
      </c>
      <c r="M1" s="627"/>
    </row>
    <row r="2" spans="1:13" ht="13.5" thickBot="1" x14ac:dyDescent="0.25">
      <c r="A2" s="87" t="s">
        <v>259</v>
      </c>
      <c r="L2" s="89"/>
      <c r="M2" s="89"/>
    </row>
    <row r="3" spans="1:13" x14ac:dyDescent="0.2">
      <c r="A3" s="90" t="s">
        <v>260</v>
      </c>
      <c r="B3" s="276"/>
      <c r="C3" s="91"/>
      <c r="D3" s="277"/>
      <c r="E3" s="91"/>
      <c r="F3" s="92"/>
      <c r="G3" s="91"/>
      <c r="H3" s="93"/>
      <c r="I3" s="91"/>
      <c r="J3" s="278"/>
      <c r="K3" s="94"/>
      <c r="L3" s="89"/>
      <c r="M3" s="89"/>
    </row>
    <row r="4" spans="1:13" x14ac:dyDescent="0.2">
      <c r="A4" s="95" t="s">
        <v>261</v>
      </c>
      <c r="B4" s="279" t="s">
        <v>205</v>
      </c>
      <c r="C4" s="96">
        <f>IF(B4="Y", 2, 0)</f>
        <v>0</v>
      </c>
      <c r="D4" s="280" t="s">
        <v>205</v>
      </c>
      <c r="E4" s="96">
        <f t="shared" ref="E4:E5" si="0">IF(D4="Y", 2, 0)</f>
        <v>0</v>
      </c>
      <c r="F4" s="97" t="s">
        <v>205</v>
      </c>
      <c r="G4" s="96">
        <f t="shared" ref="G4:G7" si="1">IF(F4="Y", 1, 0)</f>
        <v>0</v>
      </c>
      <c r="H4" s="98" t="s">
        <v>205</v>
      </c>
      <c r="I4" s="96">
        <f t="shared" ref="I4:I5" si="2">IF(H4="Y", 1, 0)</f>
        <v>0</v>
      </c>
      <c r="J4" s="281" t="s">
        <v>205</v>
      </c>
      <c r="K4" s="99">
        <f>IF(J4="Y", -1, 0)</f>
        <v>0</v>
      </c>
      <c r="L4" s="89"/>
      <c r="M4" s="89"/>
    </row>
    <row r="5" spans="1:13" x14ac:dyDescent="0.2">
      <c r="A5" s="95" t="s">
        <v>262</v>
      </c>
      <c r="B5" s="279" t="s">
        <v>205</v>
      </c>
      <c r="C5" s="96">
        <f>IF(B5="Y", 1, 0)</f>
        <v>0</v>
      </c>
      <c r="D5" s="280" t="s">
        <v>205</v>
      </c>
      <c r="E5" s="96">
        <f t="shared" si="0"/>
        <v>0</v>
      </c>
      <c r="F5" s="97" t="s">
        <v>205</v>
      </c>
      <c r="G5" s="96">
        <f t="shared" si="1"/>
        <v>0</v>
      </c>
      <c r="H5" s="98" t="s">
        <v>205</v>
      </c>
      <c r="I5" s="96">
        <f t="shared" si="2"/>
        <v>0</v>
      </c>
      <c r="J5" s="281" t="s">
        <v>205</v>
      </c>
      <c r="K5" s="99">
        <f>IF(J5="Y", -1, 0)</f>
        <v>0</v>
      </c>
      <c r="L5" s="89"/>
      <c r="M5" s="89"/>
    </row>
    <row r="6" spans="1:13" x14ac:dyDescent="0.2">
      <c r="A6" s="100" t="s">
        <v>403</v>
      </c>
      <c r="B6" s="279"/>
      <c r="C6" s="96"/>
      <c r="D6" s="280"/>
      <c r="E6" s="96"/>
      <c r="F6" s="97"/>
      <c r="G6" s="96"/>
      <c r="H6" s="98"/>
      <c r="I6" s="96"/>
      <c r="J6" s="281"/>
      <c r="K6" s="99"/>
      <c r="L6" s="89"/>
      <c r="M6" s="89"/>
    </row>
    <row r="7" spans="1:13" x14ac:dyDescent="0.2">
      <c r="A7" s="101" t="s">
        <v>263</v>
      </c>
      <c r="B7" s="279" t="s">
        <v>205</v>
      </c>
      <c r="C7" s="96">
        <f>IF(B7="Y", -1, 0)</f>
        <v>0</v>
      </c>
      <c r="D7" s="280" t="s">
        <v>205</v>
      </c>
      <c r="E7" s="96">
        <f>IF(D7="Y", -1, 0)</f>
        <v>0</v>
      </c>
      <c r="F7" s="97" t="s">
        <v>205</v>
      </c>
      <c r="G7" s="96">
        <f t="shared" si="1"/>
        <v>0</v>
      </c>
      <c r="H7" s="98" t="s">
        <v>205</v>
      </c>
      <c r="I7" s="96">
        <f t="shared" ref="I7" si="3">IF(H7="Y", 2, 0)</f>
        <v>0</v>
      </c>
      <c r="J7" s="281" t="s">
        <v>205</v>
      </c>
      <c r="K7" s="99">
        <f>IF(J7="Y", 2, 0)</f>
        <v>0</v>
      </c>
      <c r="L7" s="89"/>
      <c r="M7" s="89"/>
    </row>
    <row r="8" spans="1:13" x14ac:dyDescent="0.2">
      <c r="A8" s="101" t="s">
        <v>264</v>
      </c>
      <c r="B8" s="279" t="s">
        <v>205</v>
      </c>
      <c r="C8" s="96">
        <f t="shared" ref="C8:K9" si="4">IF(B8="Y", 1, 0)</f>
        <v>0</v>
      </c>
      <c r="D8" s="280" t="s">
        <v>205</v>
      </c>
      <c r="E8" s="96">
        <f t="shared" si="4"/>
        <v>0</v>
      </c>
      <c r="F8" s="97" t="s">
        <v>205</v>
      </c>
      <c r="G8" s="96">
        <f t="shared" si="4"/>
        <v>0</v>
      </c>
      <c r="H8" s="98" t="s">
        <v>205</v>
      </c>
      <c r="I8" s="96">
        <f t="shared" si="4"/>
        <v>0</v>
      </c>
      <c r="J8" s="281" t="s">
        <v>205</v>
      </c>
      <c r="K8" s="99">
        <f t="shared" si="4"/>
        <v>0</v>
      </c>
      <c r="L8" s="89"/>
      <c r="M8" s="89"/>
    </row>
    <row r="9" spans="1:13" x14ac:dyDescent="0.2">
      <c r="A9" s="101" t="s">
        <v>265</v>
      </c>
      <c r="B9" s="279" t="s">
        <v>205</v>
      </c>
      <c r="C9" s="96">
        <f t="shared" ref="C9" si="5">IF(B9="Y", 2, 0)</f>
        <v>0</v>
      </c>
      <c r="D9" s="280" t="s">
        <v>205</v>
      </c>
      <c r="E9" s="96">
        <f t="shared" ref="E9" si="6">IF(D9="Y", 2, 0)</f>
        <v>0</v>
      </c>
      <c r="F9" s="97" t="s">
        <v>205</v>
      </c>
      <c r="G9" s="96">
        <f t="shared" si="4"/>
        <v>0</v>
      </c>
      <c r="H9" s="98" t="s">
        <v>205</v>
      </c>
      <c r="I9" s="96">
        <f t="shared" si="4"/>
        <v>0</v>
      </c>
      <c r="J9" s="281" t="s">
        <v>205</v>
      </c>
      <c r="K9" s="99">
        <f t="shared" si="4"/>
        <v>0</v>
      </c>
      <c r="L9" s="89"/>
      <c r="M9" s="89"/>
    </row>
    <row r="10" spans="1:13" x14ac:dyDescent="0.2">
      <c r="A10" s="102" t="s">
        <v>266</v>
      </c>
      <c r="B10" s="279" t="s">
        <v>205</v>
      </c>
      <c r="C10" s="96">
        <f>IF(B10="Y", 1, 0)</f>
        <v>0</v>
      </c>
      <c r="D10" s="280" t="s">
        <v>205</v>
      </c>
      <c r="E10" s="96">
        <f>IF(D10="Y", 1, 0)</f>
        <v>0</v>
      </c>
      <c r="F10" s="97" t="s">
        <v>205</v>
      </c>
      <c r="G10" s="96">
        <f>IF(F10="Y", 1, 0)</f>
        <v>0</v>
      </c>
      <c r="H10" s="98" t="s">
        <v>205</v>
      </c>
      <c r="I10" s="96">
        <f>IF(H10="Y", 1, 0)</f>
        <v>0</v>
      </c>
      <c r="J10" s="281" t="s">
        <v>205</v>
      </c>
      <c r="K10" s="99">
        <f>IF(J10="Y", 1, 0)</f>
        <v>0</v>
      </c>
      <c r="L10" s="89"/>
      <c r="M10" s="89"/>
    </row>
    <row r="11" spans="1:13" x14ac:dyDescent="0.2">
      <c r="A11" s="100" t="s">
        <v>404</v>
      </c>
      <c r="B11" s="279"/>
      <c r="C11" s="96"/>
      <c r="D11" s="280"/>
      <c r="E11" s="96"/>
      <c r="F11" s="97"/>
      <c r="G11" s="96"/>
      <c r="H11" s="98"/>
      <c r="I11" s="96"/>
      <c r="J11" s="281"/>
      <c r="K11" s="99"/>
      <c r="L11" s="89"/>
      <c r="M11" s="89"/>
    </row>
    <row r="12" spans="1:13" x14ac:dyDescent="0.2">
      <c r="A12" s="101" t="s">
        <v>267</v>
      </c>
      <c r="B12" s="279" t="s">
        <v>205</v>
      </c>
      <c r="C12" s="96">
        <f>IF(B12="Y", -1, 0)</f>
        <v>0</v>
      </c>
      <c r="D12" s="280" t="s">
        <v>205</v>
      </c>
      <c r="E12" s="96">
        <f>IF(D12="Y", -1, 0)</f>
        <v>0</v>
      </c>
      <c r="F12" s="97" t="s">
        <v>205</v>
      </c>
      <c r="G12" s="96">
        <f>IF(F12="Y", -1, 0)</f>
        <v>0</v>
      </c>
      <c r="H12" s="98" t="s">
        <v>205</v>
      </c>
      <c r="I12" s="96">
        <f>IF(H12="Y", -1, 0)</f>
        <v>0</v>
      </c>
      <c r="J12" s="281" t="s">
        <v>205</v>
      </c>
      <c r="K12" s="99">
        <f>IF(J12="Y", 1, 0)</f>
        <v>0</v>
      </c>
      <c r="L12" s="89"/>
      <c r="M12" s="89"/>
    </row>
    <row r="13" spans="1:13" ht="13.5" thickBot="1" x14ac:dyDescent="0.25">
      <c r="A13" s="103" t="s">
        <v>268</v>
      </c>
      <c r="B13" s="282" t="s">
        <v>205</v>
      </c>
      <c r="C13" s="104">
        <f t="shared" ref="C13" si="7">IF(B13="Y", 2, 0)</f>
        <v>0</v>
      </c>
      <c r="D13" s="283" t="s">
        <v>205</v>
      </c>
      <c r="E13" s="104">
        <f t="shared" ref="E13" si="8">IF(D13="Y", 2, 0)</f>
        <v>0</v>
      </c>
      <c r="F13" s="105" t="s">
        <v>205</v>
      </c>
      <c r="G13" s="104">
        <f t="shared" ref="G13" si="9">IF(F13="Y", 2, 0)</f>
        <v>0</v>
      </c>
      <c r="H13" s="106" t="s">
        <v>205</v>
      </c>
      <c r="I13" s="104">
        <f t="shared" ref="I13" si="10">IF(H13="Y", 2, 0)</f>
        <v>0</v>
      </c>
      <c r="J13" s="284" t="s">
        <v>205</v>
      </c>
      <c r="K13" s="107">
        <f t="shared" ref="K13" si="11">IF(J13="Y", 2, 0)</f>
        <v>0</v>
      </c>
      <c r="L13" s="89"/>
      <c r="M13" s="89"/>
    </row>
    <row r="14" spans="1:13" ht="13.5" thickBot="1" x14ac:dyDescent="0.25">
      <c r="A14" s="87" t="s">
        <v>269</v>
      </c>
      <c r="B14" s="285"/>
      <c r="D14" s="286"/>
      <c r="F14" s="108"/>
      <c r="H14" s="109"/>
      <c r="J14" s="287"/>
      <c r="L14" s="89"/>
      <c r="M14" s="89"/>
    </row>
    <row r="15" spans="1:13" x14ac:dyDescent="0.2">
      <c r="A15" s="90" t="s">
        <v>270</v>
      </c>
      <c r="B15" s="276" t="s">
        <v>205</v>
      </c>
      <c r="C15" s="91">
        <f>IF(B15="Y", -1, 0)</f>
        <v>0</v>
      </c>
      <c r="D15" s="277" t="s">
        <v>205</v>
      </c>
      <c r="E15" s="91">
        <f>IF(D15="Y", -1, 0)</f>
        <v>0</v>
      </c>
      <c r="F15" s="92" t="s">
        <v>205</v>
      </c>
      <c r="G15" s="91">
        <f>IF(F15="Y", -1, 0)</f>
        <v>0</v>
      </c>
      <c r="H15" s="93" t="s">
        <v>205</v>
      </c>
      <c r="I15" s="91">
        <f>IF(H15="Y", -1, 0)</f>
        <v>0</v>
      </c>
      <c r="J15" s="278" t="s">
        <v>205</v>
      </c>
      <c r="K15" s="94">
        <f>IF(J15="Y", -1, 0)</f>
        <v>0</v>
      </c>
      <c r="L15" s="89"/>
      <c r="M15" s="89"/>
    </row>
    <row r="16" spans="1:13" x14ac:dyDescent="0.2">
      <c r="A16" s="100" t="s">
        <v>271</v>
      </c>
      <c r="B16" s="279" t="s">
        <v>205</v>
      </c>
      <c r="C16" s="96">
        <f>IF(B16="Y", 2, 0)</f>
        <v>0</v>
      </c>
      <c r="D16" s="280" t="s">
        <v>205</v>
      </c>
      <c r="E16" s="96">
        <f>IF(D16="Y", 2, 0)</f>
        <v>0</v>
      </c>
      <c r="F16" s="97" t="s">
        <v>205</v>
      </c>
      <c r="G16" s="96">
        <f>IF(F16="Y", 2, 0)</f>
        <v>0</v>
      </c>
      <c r="H16" s="98" t="s">
        <v>205</v>
      </c>
      <c r="I16" s="96">
        <f>IF(H16="Y", 2, 0)</f>
        <v>0</v>
      </c>
      <c r="J16" s="281" t="s">
        <v>205</v>
      </c>
      <c r="K16" s="99">
        <f>IF(J16="Y", 2, 0)</f>
        <v>0</v>
      </c>
      <c r="L16" s="89"/>
      <c r="M16" s="89"/>
    </row>
    <row r="17" spans="1:13" x14ac:dyDescent="0.2">
      <c r="A17" s="100" t="s">
        <v>272</v>
      </c>
      <c r="B17" s="279" t="s">
        <v>205</v>
      </c>
      <c r="C17" s="96">
        <f>IF(B17="Y", 2, 0)</f>
        <v>0</v>
      </c>
      <c r="D17" s="280" t="s">
        <v>205</v>
      </c>
      <c r="E17" s="96">
        <f>IF(D17="Y", 2, 0)</f>
        <v>0</v>
      </c>
      <c r="F17" s="97" t="s">
        <v>205</v>
      </c>
      <c r="G17" s="96">
        <f t="shared" ref="G17" si="12">IF(F17="Y", 1, 0)</f>
        <v>0</v>
      </c>
      <c r="H17" s="98" t="s">
        <v>205</v>
      </c>
      <c r="I17" s="96">
        <f t="shared" ref="I17" si="13">IF(H17="Y", 1, 0)</f>
        <v>0</v>
      </c>
      <c r="J17" s="281" t="s">
        <v>205</v>
      </c>
      <c r="K17" s="99">
        <f>IF(J17="Y", -1, 0)</f>
        <v>0</v>
      </c>
      <c r="L17" s="89"/>
      <c r="M17" s="89"/>
    </row>
    <row r="18" spans="1:13" x14ac:dyDescent="0.2">
      <c r="A18" s="100" t="s">
        <v>273</v>
      </c>
      <c r="B18" s="279" t="s">
        <v>205</v>
      </c>
      <c r="C18" s="96">
        <f>IF(B18="Y", -1, 0)</f>
        <v>0</v>
      </c>
      <c r="D18" s="280" t="s">
        <v>205</v>
      </c>
      <c r="E18" s="96">
        <f>IF(D18="Y", -1, 0)</f>
        <v>0</v>
      </c>
      <c r="F18" s="97" t="s">
        <v>205</v>
      </c>
      <c r="G18" s="96">
        <f>IF(F18="Y", -1, 0)</f>
        <v>0</v>
      </c>
      <c r="H18" s="98" t="s">
        <v>205</v>
      </c>
      <c r="I18" s="96">
        <f>IF(H18="Y", -1, 0)</f>
        <v>0</v>
      </c>
      <c r="J18" s="281" t="s">
        <v>205</v>
      </c>
      <c r="K18" s="99">
        <f>IF(J18="Y", 2, 0)</f>
        <v>0</v>
      </c>
      <c r="L18" s="89"/>
      <c r="M18" s="89"/>
    </row>
    <row r="19" spans="1:13" x14ac:dyDescent="0.2">
      <c r="A19" s="100" t="s">
        <v>274</v>
      </c>
      <c r="B19" s="279" t="s">
        <v>205</v>
      </c>
      <c r="C19" s="96">
        <f>IF(B19="Y", 2, 0)</f>
        <v>0</v>
      </c>
      <c r="D19" s="280" t="s">
        <v>205</v>
      </c>
      <c r="E19" s="96">
        <f>IF(D19="Y", 2, 0)</f>
        <v>0</v>
      </c>
      <c r="F19" s="97" t="s">
        <v>205</v>
      </c>
      <c r="G19" s="96">
        <f>IF(F19="Y", 2, 0)</f>
        <v>0</v>
      </c>
      <c r="H19" s="98" t="s">
        <v>205</v>
      </c>
      <c r="I19" s="96">
        <f>IF(H19="Y", 2, 0)</f>
        <v>0</v>
      </c>
      <c r="J19" s="281" t="s">
        <v>205</v>
      </c>
      <c r="K19" s="99">
        <f>IF(J19="Y", 1, 0)</f>
        <v>0</v>
      </c>
      <c r="L19" s="89"/>
      <c r="M19" s="89"/>
    </row>
    <row r="20" spans="1:13" x14ac:dyDescent="0.2">
      <c r="A20" s="100" t="s">
        <v>275</v>
      </c>
      <c r="B20" s="279" t="s">
        <v>205</v>
      </c>
      <c r="C20" s="96">
        <f>IF(B20="Y", 2, 0)</f>
        <v>0</v>
      </c>
      <c r="D20" s="280" t="s">
        <v>205</v>
      </c>
      <c r="E20" s="96">
        <f>IF(D20="Y", 2, 0)</f>
        <v>0</v>
      </c>
      <c r="F20" s="97" t="s">
        <v>205</v>
      </c>
      <c r="G20" s="96">
        <f>IF(F20="Y", 2, 0)</f>
        <v>0</v>
      </c>
      <c r="H20" s="98" t="s">
        <v>205</v>
      </c>
      <c r="I20" s="96">
        <f>IF(H20="Y", 2, 0)</f>
        <v>0</v>
      </c>
      <c r="J20" s="281" t="s">
        <v>205</v>
      </c>
      <c r="K20" s="99">
        <f>IF(J20="Y", 2, 0)</f>
        <v>0</v>
      </c>
      <c r="L20" s="89"/>
      <c r="M20" s="89"/>
    </row>
    <row r="21" spans="1:13" ht="13.5" thickBot="1" x14ac:dyDescent="0.25">
      <c r="A21" s="110" t="s">
        <v>276</v>
      </c>
      <c r="B21" s="282" t="s">
        <v>205</v>
      </c>
      <c r="C21" s="104">
        <f>IF(B21="Y", 2, 0)</f>
        <v>0</v>
      </c>
      <c r="D21" s="283" t="s">
        <v>205</v>
      </c>
      <c r="E21" s="104">
        <f>IF(D21="Y", 2, 0)</f>
        <v>0</v>
      </c>
      <c r="F21" s="105" t="s">
        <v>205</v>
      </c>
      <c r="G21" s="104">
        <f>IF(F21="Y", 2, 0)</f>
        <v>0</v>
      </c>
      <c r="H21" s="106" t="s">
        <v>205</v>
      </c>
      <c r="I21" s="104">
        <f>IF(H21="Y", 2, 0)</f>
        <v>0</v>
      </c>
      <c r="J21" s="284" t="s">
        <v>205</v>
      </c>
      <c r="K21" s="107">
        <f>IF(J21="Y", 1, 0)</f>
        <v>0</v>
      </c>
      <c r="L21" s="89"/>
      <c r="M21" s="89"/>
    </row>
    <row r="22" spans="1:13" ht="13.5" thickBot="1" x14ac:dyDescent="0.25">
      <c r="A22" s="87" t="s">
        <v>277</v>
      </c>
      <c r="F22" s="108"/>
      <c r="H22" s="109"/>
      <c r="J22" s="287"/>
      <c r="L22" s="89"/>
      <c r="M22" s="89"/>
    </row>
    <row r="23" spans="1:13" x14ac:dyDescent="0.2">
      <c r="A23" s="90" t="s">
        <v>278</v>
      </c>
      <c r="B23" s="276" t="s">
        <v>205</v>
      </c>
      <c r="C23" s="91">
        <f>IF(B23="Y", 1, 0)</f>
        <v>0</v>
      </c>
      <c r="D23" s="277" t="s">
        <v>205</v>
      </c>
      <c r="E23" s="91">
        <f>IF(D23="Y", 2, 0)</f>
        <v>0</v>
      </c>
      <c r="F23" s="92" t="s">
        <v>205</v>
      </c>
      <c r="G23" s="91">
        <f>IF(F23="Y", 1, 0)</f>
        <v>0</v>
      </c>
      <c r="H23" s="93" t="s">
        <v>205</v>
      </c>
      <c r="I23" s="91">
        <f>IF(H23="Y", 1, 0)</f>
        <v>0</v>
      </c>
      <c r="J23" s="278" t="s">
        <v>205</v>
      </c>
      <c r="K23" s="94">
        <f>IF(J23="Y", 1, 0)</f>
        <v>0</v>
      </c>
      <c r="L23" s="89"/>
      <c r="M23" s="89"/>
    </row>
    <row r="24" spans="1:13" x14ac:dyDescent="0.2">
      <c r="A24" s="100" t="s">
        <v>279</v>
      </c>
      <c r="B24" s="279" t="s">
        <v>205</v>
      </c>
      <c r="C24" s="96">
        <f>IF(B24="Y", 2, 0)</f>
        <v>0</v>
      </c>
      <c r="D24" s="280" t="s">
        <v>205</v>
      </c>
      <c r="E24" s="96">
        <f>IF(D24="Y", 2, 0)</f>
        <v>0</v>
      </c>
      <c r="F24" s="97" t="s">
        <v>205</v>
      </c>
      <c r="G24" s="96">
        <f>IF(F24="Y", -1, 0)</f>
        <v>0</v>
      </c>
      <c r="H24" s="98" t="s">
        <v>205</v>
      </c>
      <c r="I24" s="96">
        <f>IF(H24="Y", 1, 0)</f>
        <v>0</v>
      </c>
      <c r="J24" s="281" t="s">
        <v>205</v>
      </c>
      <c r="K24" s="99">
        <f>IF(J24="Y", -1, 0)</f>
        <v>0</v>
      </c>
      <c r="L24" s="89"/>
      <c r="M24" s="89"/>
    </row>
    <row r="25" spans="1:13" x14ac:dyDescent="0.2">
      <c r="A25" s="100" t="s">
        <v>280</v>
      </c>
      <c r="B25" s="279" t="s">
        <v>205</v>
      </c>
      <c r="C25" s="96">
        <f>IF(B25="Y", 1, 0)</f>
        <v>0</v>
      </c>
      <c r="D25" s="280" t="s">
        <v>205</v>
      </c>
      <c r="E25" s="96">
        <f>IF(D25="Y", 1, 0)</f>
        <v>0</v>
      </c>
      <c r="F25" s="97" t="s">
        <v>205</v>
      </c>
      <c r="G25" s="96">
        <f>IF(F25="Y", 1, 0)</f>
        <v>0</v>
      </c>
      <c r="H25" s="98" t="s">
        <v>205</v>
      </c>
      <c r="I25" s="96">
        <f>IF(H25="Y", 1, 0)</f>
        <v>0</v>
      </c>
      <c r="J25" s="281" t="s">
        <v>205</v>
      </c>
      <c r="K25" s="99">
        <f>IF(J25="Y", 1, 0)</f>
        <v>0</v>
      </c>
      <c r="L25" s="89"/>
      <c r="M25" s="89"/>
    </row>
    <row r="26" spans="1:13" x14ac:dyDescent="0.2">
      <c r="A26" s="100" t="s">
        <v>281</v>
      </c>
      <c r="B26" s="279" t="s">
        <v>205</v>
      </c>
      <c r="C26" s="96">
        <f>IF(B26="Y", 1, 0)</f>
        <v>0</v>
      </c>
      <c r="D26" s="280" t="s">
        <v>205</v>
      </c>
      <c r="E26" s="96">
        <f>IF(D26="Y", 1, 0)</f>
        <v>0</v>
      </c>
      <c r="F26" s="97" t="s">
        <v>205</v>
      </c>
      <c r="G26" s="96">
        <f>IF(F26="Y", 1, 0)</f>
        <v>0</v>
      </c>
      <c r="H26" s="98" t="s">
        <v>205</v>
      </c>
      <c r="I26" s="96">
        <f>IF(H26="Y", 1, 0)</f>
        <v>0</v>
      </c>
      <c r="J26" s="281" t="s">
        <v>205</v>
      </c>
      <c r="K26" s="99">
        <f>IF(J26="Y", -1, 0)</f>
        <v>0</v>
      </c>
      <c r="L26" s="89"/>
      <c r="M26" s="89"/>
    </row>
    <row r="27" spans="1:13" x14ac:dyDescent="0.2">
      <c r="A27" s="100" t="s">
        <v>282</v>
      </c>
      <c r="B27" s="279" t="s">
        <v>205</v>
      </c>
      <c r="C27" s="96">
        <f>IF(B27="Y", 1, 0)</f>
        <v>0</v>
      </c>
      <c r="D27" s="280" t="s">
        <v>205</v>
      </c>
      <c r="E27" s="96">
        <f>IF(D27="Y", 1, 0)</f>
        <v>0</v>
      </c>
      <c r="F27" s="97" t="s">
        <v>205</v>
      </c>
      <c r="G27" s="96">
        <f>IF(F27="Y", -1, 0)</f>
        <v>0</v>
      </c>
      <c r="H27" s="98" t="s">
        <v>205</v>
      </c>
      <c r="I27" s="96">
        <f>IF(H27="Y", -1, 0)</f>
        <v>0</v>
      </c>
      <c r="J27" s="281" t="s">
        <v>205</v>
      </c>
      <c r="K27" s="99">
        <f>IF(J27="Y", -1, 0)</f>
        <v>0</v>
      </c>
      <c r="L27" s="89"/>
      <c r="M27" s="89"/>
    </row>
    <row r="28" spans="1:13" x14ac:dyDescent="0.2">
      <c r="A28" s="100" t="s">
        <v>283</v>
      </c>
      <c r="B28" s="279" t="s">
        <v>205</v>
      </c>
      <c r="C28" s="96">
        <f>IF(B28="Y", 1, 0)</f>
        <v>0</v>
      </c>
      <c r="D28" s="280" t="s">
        <v>205</v>
      </c>
      <c r="E28" s="96">
        <f>IF(D28="Y", 1, 0)</f>
        <v>0</v>
      </c>
      <c r="F28" s="97" t="s">
        <v>205</v>
      </c>
      <c r="G28" s="96">
        <f>IF(F28="Y", 1, 0)</f>
        <v>0</v>
      </c>
      <c r="H28" s="98" t="s">
        <v>205</v>
      </c>
      <c r="I28" s="96">
        <f>IF(H28="Y", 1, 0)</f>
        <v>0</v>
      </c>
      <c r="J28" s="281" t="s">
        <v>205</v>
      </c>
      <c r="K28" s="99">
        <f>IF(J28="Y", 1, 0)</f>
        <v>0</v>
      </c>
      <c r="L28" s="89"/>
      <c r="M28" s="89"/>
    </row>
    <row r="29" spans="1:13" x14ac:dyDescent="0.2">
      <c r="A29" s="100" t="s">
        <v>284</v>
      </c>
      <c r="B29" s="279" t="s">
        <v>205</v>
      </c>
      <c r="C29" s="96">
        <f>IF(B29="Y", 2, 0)</f>
        <v>0</v>
      </c>
      <c r="D29" s="280" t="s">
        <v>205</v>
      </c>
      <c r="E29" s="96">
        <f>IF(D29="Y", 2, 0)</f>
        <v>0</v>
      </c>
      <c r="F29" s="97" t="s">
        <v>205</v>
      </c>
      <c r="G29" s="96">
        <f>IF(F29="Y", 2, 0)</f>
        <v>0</v>
      </c>
      <c r="H29" s="98" t="s">
        <v>205</v>
      </c>
      <c r="I29" s="96">
        <f>IF(H29="Y", 2, 0)</f>
        <v>0</v>
      </c>
      <c r="J29" s="281" t="s">
        <v>205</v>
      </c>
      <c r="K29" s="99">
        <f>IF(J29="Y", 2, 0)</f>
        <v>0</v>
      </c>
      <c r="L29" s="89"/>
      <c r="M29" s="89"/>
    </row>
    <row r="30" spans="1:13" x14ac:dyDescent="0.2">
      <c r="A30" s="100" t="s">
        <v>285</v>
      </c>
      <c r="B30" s="279" t="s">
        <v>205</v>
      </c>
      <c r="C30" s="96">
        <f>IF(B30="Y", 2, 0)</f>
        <v>0</v>
      </c>
      <c r="D30" s="280" t="s">
        <v>205</v>
      </c>
      <c r="E30" s="96">
        <f>IF(D30="Y", 2, 0)</f>
        <v>0</v>
      </c>
      <c r="F30" s="97" t="s">
        <v>205</v>
      </c>
      <c r="G30" s="96">
        <f>IF(F30="Y", 1, 0)</f>
        <v>0</v>
      </c>
      <c r="H30" s="98" t="s">
        <v>205</v>
      </c>
      <c r="I30" s="96">
        <f>IF(H30="Y", 1, 0)</f>
        <v>0</v>
      </c>
      <c r="J30" s="281" t="s">
        <v>205</v>
      </c>
      <c r="K30" s="99">
        <f>IF(J30="Y", 2, 0)</f>
        <v>0</v>
      </c>
      <c r="L30" s="89"/>
      <c r="M30" s="89"/>
    </row>
    <row r="31" spans="1:13" x14ac:dyDescent="0.2">
      <c r="A31" s="100" t="s">
        <v>286</v>
      </c>
      <c r="B31" s="279" t="s">
        <v>205</v>
      </c>
      <c r="C31" s="96">
        <f>IF(B31="Y", 1, 0)</f>
        <v>0</v>
      </c>
      <c r="D31" s="280" t="s">
        <v>205</v>
      </c>
      <c r="E31" s="96">
        <f>IF(D31="Y", 2, 0)</f>
        <v>0</v>
      </c>
      <c r="F31" s="97" t="s">
        <v>205</v>
      </c>
      <c r="G31" s="96">
        <f>IF(F31="Y", 2, 0)</f>
        <v>0</v>
      </c>
      <c r="H31" s="98" t="s">
        <v>205</v>
      </c>
      <c r="I31" s="96">
        <f>IF(H31="Y", 2, 0)</f>
        <v>0</v>
      </c>
      <c r="J31" s="281" t="s">
        <v>205</v>
      </c>
      <c r="K31" s="99">
        <f>IF(J31="Y", 1, 0)</f>
        <v>0</v>
      </c>
      <c r="L31" s="89"/>
      <c r="M31" s="89"/>
    </row>
    <row r="32" spans="1:13" ht="13.5" thickBot="1" x14ac:dyDescent="0.25">
      <c r="A32" s="110" t="s">
        <v>287</v>
      </c>
      <c r="B32" s="282" t="s">
        <v>205</v>
      </c>
      <c r="C32" s="104">
        <f>IF(B32="Y", -1, 0)</f>
        <v>0</v>
      </c>
      <c r="D32" s="283" t="s">
        <v>205</v>
      </c>
      <c r="E32" s="104">
        <f>IF(D32="Y", -1, 0)</f>
        <v>0</v>
      </c>
      <c r="F32" s="105" t="s">
        <v>205</v>
      </c>
      <c r="G32" s="104">
        <f>IF(F32="Y", 1, 0)</f>
        <v>0</v>
      </c>
      <c r="H32" s="106" t="s">
        <v>205</v>
      </c>
      <c r="I32" s="104">
        <f>IF(H32="Y", 1, 0)</f>
        <v>0</v>
      </c>
      <c r="J32" s="284" t="s">
        <v>205</v>
      </c>
      <c r="K32" s="107">
        <f>IF(J32="Y", 1, 0)</f>
        <v>0</v>
      </c>
      <c r="L32" s="89"/>
      <c r="M32" s="89"/>
    </row>
    <row r="33" spans="1:13" ht="13.5" thickBot="1" x14ac:dyDescent="0.25">
      <c r="A33" s="87" t="s">
        <v>288</v>
      </c>
      <c r="B33" s="288"/>
      <c r="D33" s="289"/>
      <c r="F33" s="111"/>
      <c r="H33" s="112"/>
      <c r="J33" s="290"/>
      <c r="L33" s="89"/>
      <c r="M33" s="89"/>
    </row>
    <row r="34" spans="1:13" x14ac:dyDescent="0.2">
      <c r="A34" s="113" t="s">
        <v>289</v>
      </c>
      <c r="B34" s="276"/>
      <c r="C34" s="91"/>
      <c r="D34" s="277"/>
      <c r="E34" s="91"/>
      <c r="F34" s="92"/>
      <c r="G34" s="91"/>
      <c r="H34" s="93"/>
      <c r="I34" s="91"/>
      <c r="J34" s="278"/>
      <c r="K34" s="94"/>
      <c r="L34" s="89"/>
      <c r="M34" s="89"/>
    </row>
    <row r="35" spans="1:13" x14ac:dyDescent="0.2">
      <c r="A35" s="101" t="s">
        <v>290</v>
      </c>
      <c r="B35" s="279" t="s">
        <v>205</v>
      </c>
      <c r="C35" s="96">
        <f>IF(B35="Y", 1, 0)</f>
        <v>0</v>
      </c>
      <c r="D35" s="280" t="s">
        <v>205</v>
      </c>
      <c r="E35" s="96">
        <f>IF(D35="Y", 1, 0)</f>
        <v>0</v>
      </c>
      <c r="F35" s="97" t="s">
        <v>205</v>
      </c>
      <c r="G35" s="96">
        <f>IF(F35="Y", 1, 0)</f>
        <v>0</v>
      </c>
      <c r="H35" s="98" t="s">
        <v>205</v>
      </c>
      <c r="I35" s="96">
        <f>IF(H35="Y", 1, 0)</f>
        <v>0</v>
      </c>
      <c r="J35" s="281" t="s">
        <v>205</v>
      </c>
      <c r="K35" s="99">
        <f>IF(J35="Y", -1, 0)</f>
        <v>0</v>
      </c>
      <c r="L35" s="89"/>
      <c r="M35" s="89"/>
    </row>
    <row r="36" spans="1:13" x14ac:dyDescent="0.2">
      <c r="A36" s="101" t="s">
        <v>291</v>
      </c>
      <c r="B36" s="279" t="s">
        <v>205</v>
      </c>
      <c r="C36" s="96">
        <f>IF(B36="Y", 2, 0)</f>
        <v>0</v>
      </c>
      <c r="D36" s="280" t="s">
        <v>205</v>
      </c>
      <c r="E36" s="96">
        <f>IF(D36="Y", 2, 0)</f>
        <v>0</v>
      </c>
      <c r="F36" s="97" t="s">
        <v>205</v>
      </c>
      <c r="G36" s="96">
        <f>IF(F36="Y", 2, 0)</f>
        <v>0</v>
      </c>
      <c r="H36" s="98" t="s">
        <v>205</v>
      </c>
      <c r="I36" s="96">
        <f>IF(H36="Y", 2, 0)</f>
        <v>0</v>
      </c>
      <c r="J36" s="281" t="s">
        <v>205</v>
      </c>
      <c r="K36" s="99">
        <f>IF(J36="Y", -1, 0)</f>
        <v>0</v>
      </c>
      <c r="L36" s="89"/>
      <c r="M36" s="89"/>
    </row>
    <row r="37" spans="1:13" x14ac:dyDescent="0.2">
      <c r="A37" s="101" t="s">
        <v>292</v>
      </c>
      <c r="B37" s="279" t="s">
        <v>205</v>
      </c>
      <c r="C37" s="96">
        <f>IF(B37="Y", 1, 0)</f>
        <v>0</v>
      </c>
      <c r="D37" s="280" t="s">
        <v>205</v>
      </c>
      <c r="E37" s="96">
        <f>IF(D37="Y", 1, 0)</f>
        <v>0</v>
      </c>
      <c r="F37" s="97" t="s">
        <v>205</v>
      </c>
      <c r="G37" s="96">
        <f>IF(F37="Y", 2, 0)</f>
        <v>0</v>
      </c>
      <c r="H37" s="98" t="s">
        <v>205</v>
      </c>
      <c r="I37" s="96">
        <f>IF(H37="Y", 2, 0)</f>
        <v>0</v>
      </c>
      <c r="J37" s="281" t="s">
        <v>205</v>
      </c>
      <c r="K37" s="99">
        <f>IF(J37="Y", 2, 0)</f>
        <v>0</v>
      </c>
      <c r="L37" s="89"/>
      <c r="M37" s="89"/>
    </row>
    <row r="38" spans="1:13" x14ac:dyDescent="0.2">
      <c r="A38" s="101" t="s">
        <v>293</v>
      </c>
      <c r="B38" s="279" t="s">
        <v>205</v>
      </c>
      <c r="C38" s="96">
        <f>IF(B38="Y", 1, 0)</f>
        <v>0</v>
      </c>
      <c r="D38" s="280" t="s">
        <v>205</v>
      </c>
      <c r="E38" s="96">
        <f>IF(D38="Y", 1, 0)</f>
        <v>0</v>
      </c>
      <c r="F38" s="97" t="s">
        <v>205</v>
      </c>
      <c r="G38" s="96">
        <f>IF(F38="Y", 1, 0)</f>
        <v>0</v>
      </c>
      <c r="H38" s="98" t="s">
        <v>205</v>
      </c>
      <c r="I38" s="96">
        <f>IF(H38="Y", 1, 0)</f>
        <v>0</v>
      </c>
      <c r="J38" s="281" t="s">
        <v>205</v>
      </c>
      <c r="K38" s="99">
        <f>IF(J38="Y", 2, 0)</f>
        <v>0</v>
      </c>
      <c r="L38" s="89"/>
      <c r="M38" s="89"/>
    </row>
    <row r="39" spans="1:13" ht="13.5" thickBot="1" x14ac:dyDescent="0.25">
      <c r="A39" s="114" t="s">
        <v>294</v>
      </c>
      <c r="B39" s="291" t="s">
        <v>205</v>
      </c>
      <c r="C39" s="115">
        <f>IF(B39="Y", -1, 0)</f>
        <v>0</v>
      </c>
      <c r="D39" s="292" t="s">
        <v>205</v>
      </c>
      <c r="E39" s="115">
        <f>IF(D39="Y", -1, 0)</f>
        <v>0</v>
      </c>
      <c r="F39" s="116" t="s">
        <v>205</v>
      </c>
      <c r="G39" s="115">
        <f>IF(F39="Y", -1, 0)</f>
        <v>0</v>
      </c>
      <c r="H39" s="117" t="s">
        <v>205</v>
      </c>
      <c r="I39" s="115">
        <f>IF(H39="Y", -1, 0)</f>
        <v>0</v>
      </c>
      <c r="J39" s="293" t="s">
        <v>205</v>
      </c>
      <c r="K39" s="294">
        <f>IF(J39="Y", 1, 0)</f>
        <v>0</v>
      </c>
      <c r="L39" s="89"/>
      <c r="M39" s="89"/>
    </row>
    <row r="40" spans="1:13" ht="13.5" thickTop="1" x14ac:dyDescent="0.2">
      <c r="A40" s="118" t="s">
        <v>295</v>
      </c>
      <c r="B40" s="295" t="s">
        <v>205</v>
      </c>
      <c r="C40" s="119">
        <f>IF(B40="Y", 1, 0)</f>
        <v>0</v>
      </c>
      <c r="D40" s="296" t="s">
        <v>205</v>
      </c>
      <c r="E40" s="119">
        <f>IF(D40="Y", 1, 0)</f>
        <v>0</v>
      </c>
      <c r="F40" s="120" t="s">
        <v>205</v>
      </c>
      <c r="G40" s="119">
        <f>IF(F40="Y", 1, 0)</f>
        <v>0</v>
      </c>
      <c r="H40" s="121" t="s">
        <v>205</v>
      </c>
      <c r="I40" s="119">
        <f>IF(H40="Y", 1, 0)</f>
        <v>0</v>
      </c>
      <c r="J40" s="297" t="s">
        <v>205</v>
      </c>
      <c r="K40" s="298">
        <f>IF(J40="Y", 2, 0)</f>
        <v>0</v>
      </c>
      <c r="L40" s="89"/>
      <c r="M40" s="89"/>
    </row>
    <row r="41" spans="1:13" ht="13.5" thickBot="1" x14ac:dyDescent="0.25">
      <c r="A41" s="122" t="s">
        <v>296</v>
      </c>
      <c r="B41" s="282" t="s">
        <v>205</v>
      </c>
      <c r="C41" s="104">
        <f>IF(B41="Y", -1, 0)</f>
        <v>0</v>
      </c>
      <c r="D41" s="283" t="s">
        <v>205</v>
      </c>
      <c r="E41" s="104">
        <f>IF(D41="Y", -1, 0)</f>
        <v>0</v>
      </c>
      <c r="F41" s="105" t="s">
        <v>205</v>
      </c>
      <c r="G41" s="104">
        <f>IF(F41="Y", 1, 0)</f>
        <v>0</v>
      </c>
      <c r="H41" s="106" t="s">
        <v>205</v>
      </c>
      <c r="I41" s="104">
        <f>IF(H41="Y", 1, 0)</f>
        <v>0</v>
      </c>
      <c r="J41" s="284" t="s">
        <v>205</v>
      </c>
      <c r="K41" s="107">
        <f>IF(J41="Y", 2, 0)</f>
        <v>0</v>
      </c>
      <c r="L41" s="89"/>
      <c r="M41" s="89"/>
    </row>
    <row r="42" spans="1:13" ht="13.5" thickBot="1" x14ac:dyDescent="0.25">
      <c r="A42" s="87" t="s">
        <v>297</v>
      </c>
      <c r="B42" s="285"/>
      <c r="D42" s="286"/>
      <c r="F42" s="108"/>
      <c r="H42" s="109"/>
      <c r="J42" s="287"/>
      <c r="L42" s="89"/>
      <c r="M42" s="89"/>
    </row>
    <row r="43" spans="1:13" x14ac:dyDescent="0.2">
      <c r="A43" s="113" t="s">
        <v>298</v>
      </c>
      <c r="B43" s="276" t="s">
        <v>205</v>
      </c>
      <c r="C43" s="91">
        <f>IF(B43="Y", 2, 0)</f>
        <v>0</v>
      </c>
      <c r="D43" s="277" t="s">
        <v>205</v>
      </c>
      <c r="E43" s="91">
        <f>IF(D43="Y", 1, 0)</f>
        <v>0</v>
      </c>
      <c r="F43" s="92" t="s">
        <v>205</v>
      </c>
      <c r="G43" s="91">
        <f>IF(F43="Y", 2, 0)</f>
        <v>0</v>
      </c>
      <c r="H43" s="93" t="s">
        <v>205</v>
      </c>
      <c r="I43" s="91">
        <f>IF(H43="Y", 1, 0)</f>
        <v>0</v>
      </c>
      <c r="J43" s="278" t="s">
        <v>205</v>
      </c>
      <c r="K43" s="94">
        <f>IF(J43="Y", 1, 0)</f>
        <v>0</v>
      </c>
      <c r="L43" s="89"/>
      <c r="M43" s="89"/>
    </row>
    <row r="44" spans="1:13" x14ac:dyDescent="0.2">
      <c r="A44" s="102" t="s">
        <v>299</v>
      </c>
      <c r="B44" s="279" t="s">
        <v>205</v>
      </c>
      <c r="C44" s="96">
        <f>IF(B44="Y", 2, 0)</f>
        <v>0</v>
      </c>
      <c r="D44" s="280" t="s">
        <v>205</v>
      </c>
      <c r="E44" s="96">
        <f>IF(D44="Y", 2, 0)</f>
        <v>0</v>
      </c>
      <c r="F44" s="97" t="s">
        <v>205</v>
      </c>
      <c r="G44" s="96">
        <f>IF(F44="Y", 2, 0)</f>
        <v>0</v>
      </c>
      <c r="H44" s="98" t="s">
        <v>205</v>
      </c>
      <c r="I44" s="96">
        <f>IF(H44="Y", 2, 0)</f>
        <v>0</v>
      </c>
      <c r="J44" s="281" t="s">
        <v>205</v>
      </c>
      <c r="K44" s="99">
        <f>IF(J44="Y", 2, 0)</f>
        <v>0</v>
      </c>
      <c r="L44" s="89"/>
      <c r="M44" s="89"/>
    </row>
    <row r="45" spans="1:13" x14ac:dyDescent="0.2">
      <c r="A45" s="102" t="s">
        <v>295</v>
      </c>
      <c r="B45" s="279" t="s">
        <v>205</v>
      </c>
      <c r="C45" s="96">
        <f>IF(B45="Y", 1, 0)</f>
        <v>0</v>
      </c>
      <c r="D45" s="280" t="s">
        <v>205</v>
      </c>
      <c r="E45" s="96">
        <f>IF(D45="Y", 1, 0)</f>
        <v>0</v>
      </c>
      <c r="F45" s="97" t="s">
        <v>205</v>
      </c>
      <c r="G45" s="96">
        <f>IF(F45="Y", 1, 0)</f>
        <v>0</v>
      </c>
      <c r="H45" s="98" t="s">
        <v>205</v>
      </c>
      <c r="I45" s="96">
        <f>IF(H45="Y", 1, 0)</f>
        <v>0</v>
      </c>
      <c r="J45" s="281" t="s">
        <v>205</v>
      </c>
      <c r="K45" s="99">
        <f>IF(J45="Y", 2, 0)</f>
        <v>0</v>
      </c>
      <c r="L45" s="89"/>
      <c r="M45" s="89"/>
    </row>
    <row r="46" spans="1:13" x14ac:dyDescent="0.2">
      <c r="A46" s="102" t="s">
        <v>300</v>
      </c>
      <c r="B46" s="279" t="s">
        <v>205</v>
      </c>
      <c r="C46" s="96">
        <f>IF(B46="Y", -1, 0)</f>
        <v>0</v>
      </c>
      <c r="D46" s="280" t="s">
        <v>205</v>
      </c>
      <c r="E46" s="96">
        <f>IF(D46="Y", -1, 0)</f>
        <v>0</v>
      </c>
      <c r="F46" s="97" t="s">
        <v>205</v>
      </c>
      <c r="G46" s="96">
        <f>IF(F46="Y", 1, 0)</f>
        <v>0</v>
      </c>
      <c r="H46" s="98" t="s">
        <v>205</v>
      </c>
      <c r="I46" s="96">
        <f>IF(H46="Y", 1, 0)</f>
        <v>0</v>
      </c>
      <c r="J46" s="281" t="s">
        <v>205</v>
      </c>
      <c r="K46" s="99">
        <f>IF(J46="Y", 2, 0)</f>
        <v>0</v>
      </c>
      <c r="L46" s="89"/>
      <c r="M46" s="89"/>
    </row>
    <row r="47" spans="1:13" x14ac:dyDescent="0.2">
      <c r="A47" s="102" t="s">
        <v>301</v>
      </c>
      <c r="B47" s="279" t="s">
        <v>205</v>
      </c>
      <c r="C47" s="96">
        <f>IF(B47="Y", 2, 0)</f>
        <v>0</v>
      </c>
      <c r="D47" s="280" t="s">
        <v>205</v>
      </c>
      <c r="E47" s="96">
        <f>IF(D47="Y", 2, 0)</f>
        <v>0</v>
      </c>
      <c r="F47" s="97" t="s">
        <v>205</v>
      </c>
      <c r="G47" s="96">
        <f>IF(F47="Y", 2, 0)</f>
        <v>0</v>
      </c>
      <c r="H47" s="98" t="s">
        <v>205</v>
      </c>
      <c r="I47" s="96">
        <f>IF(H47="Y", 2, 0)</f>
        <v>0</v>
      </c>
      <c r="J47" s="281" t="s">
        <v>205</v>
      </c>
      <c r="K47" s="99">
        <f>IF(J47="Y", -1, 0)</f>
        <v>0</v>
      </c>
      <c r="L47" s="89"/>
      <c r="M47" s="89"/>
    </row>
    <row r="48" spans="1:13" x14ac:dyDescent="0.2">
      <c r="A48" s="102" t="s">
        <v>302</v>
      </c>
      <c r="B48" s="279" t="s">
        <v>205</v>
      </c>
      <c r="C48" s="96">
        <f>IF(B48="Y", 1, 0)</f>
        <v>0</v>
      </c>
      <c r="D48" s="280" t="s">
        <v>205</v>
      </c>
      <c r="E48" s="96">
        <f>IF(D48="Y", -1, 0)</f>
        <v>0</v>
      </c>
      <c r="F48" s="97" t="s">
        <v>205</v>
      </c>
      <c r="G48" s="96">
        <f>IF(F48="Y", 1, 0)</f>
        <v>0</v>
      </c>
      <c r="H48" s="98" t="s">
        <v>205</v>
      </c>
      <c r="I48" s="96">
        <f>IF(H48="Y", -1, 0)</f>
        <v>0</v>
      </c>
      <c r="J48" s="281" t="s">
        <v>205</v>
      </c>
      <c r="K48" s="99">
        <f>IF(J48="Y", 1, 0)</f>
        <v>0</v>
      </c>
      <c r="L48" s="89"/>
      <c r="M48" s="89"/>
    </row>
    <row r="49" spans="1:13" x14ac:dyDescent="0.2">
      <c r="A49" s="102" t="s">
        <v>303</v>
      </c>
      <c r="B49" s="279" t="s">
        <v>205</v>
      </c>
      <c r="C49" s="96">
        <f>IF(B49="Y", 2, 0)</f>
        <v>0</v>
      </c>
      <c r="D49" s="280" t="s">
        <v>205</v>
      </c>
      <c r="E49" s="96">
        <f>IF(D49="Y", 2, 0)</f>
        <v>0</v>
      </c>
      <c r="F49" s="97" t="s">
        <v>205</v>
      </c>
      <c r="G49" s="96">
        <f>IF(F49="Y", 2, 0)</f>
        <v>0</v>
      </c>
      <c r="H49" s="98" t="s">
        <v>205</v>
      </c>
      <c r="I49" s="96">
        <f>IF(H49="Y", 2, 0)</f>
        <v>0</v>
      </c>
      <c r="J49" s="281" t="s">
        <v>205</v>
      </c>
      <c r="K49" s="99">
        <f>IF(J49="Y", -1, 0)</f>
        <v>0</v>
      </c>
      <c r="L49" s="89"/>
      <c r="M49" s="89"/>
    </row>
    <row r="50" spans="1:13" x14ac:dyDescent="0.2">
      <c r="A50" s="102" t="s">
        <v>304</v>
      </c>
      <c r="B50" s="279" t="s">
        <v>205</v>
      </c>
      <c r="C50" s="96">
        <f>IF(B50="Y", -1, 0)</f>
        <v>0</v>
      </c>
      <c r="D50" s="280" t="s">
        <v>205</v>
      </c>
      <c r="E50" s="96">
        <f>IF(D50="Y", -1, 0)</f>
        <v>0</v>
      </c>
      <c r="F50" s="97" t="s">
        <v>205</v>
      </c>
      <c r="G50" s="96">
        <f>IF(F50="Y", -1, 0)</f>
        <v>0</v>
      </c>
      <c r="H50" s="98" t="s">
        <v>205</v>
      </c>
      <c r="I50" s="96">
        <f>IF(H50="Y", -1, 0)</f>
        <v>0</v>
      </c>
      <c r="J50" s="281" t="s">
        <v>205</v>
      </c>
      <c r="K50" s="99">
        <f>IF(J50="Y", 1, 0)</f>
        <v>0</v>
      </c>
      <c r="L50" s="89"/>
      <c r="M50" s="89"/>
    </row>
    <row r="51" spans="1:13" ht="13.5" thickBot="1" x14ac:dyDescent="0.25">
      <c r="A51" s="122" t="s">
        <v>305</v>
      </c>
      <c r="B51" s="282" t="s">
        <v>205</v>
      </c>
      <c r="C51" s="104">
        <f>IF(B51="Y", 1, 0)</f>
        <v>0</v>
      </c>
      <c r="D51" s="283" t="s">
        <v>205</v>
      </c>
      <c r="E51" s="104">
        <f>IF(D51="Y", 2, 0)</f>
        <v>0</v>
      </c>
      <c r="F51" s="105" t="s">
        <v>205</v>
      </c>
      <c r="G51" s="104">
        <f>IF(F51="Y", 1, 0)</f>
        <v>0</v>
      </c>
      <c r="H51" s="106" t="s">
        <v>205</v>
      </c>
      <c r="I51" s="104">
        <f>IF(H51="Y", 2, 0)</f>
        <v>0</v>
      </c>
      <c r="J51" s="284" t="s">
        <v>205</v>
      </c>
      <c r="K51" s="107">
        <f>IF(J51="Y", 1, 0)</f>
        <v>0</v>
      </c>
      <c r="L51" s="89"/>
      <c r="M51" s="89"/>
    </row>
    <row r="52" spans="1:13" ht="13.5" thickBot="1" x14ac:dyDescent="0.25">
      <c r="A52" s="87" t="s">
        <v>306</v>
      </c>
      <c r="B52" s="285"/>
      <c r="D52" s="286"/>
      <c r="F52" s="108"/>
      <c r="H52" s="109"/>
      <c r="J52" s="287"/>
      <c r="L52" s="89"/>
      <c r="M52" s="89"/>
    </row>
    <row r="53" spans="1:13" x14ac:dyDescent="0.2">
      <c r="A53" s="113" t="s">
        <v>307</v>
      </c>
      <c r="B53" s="276" t="s">
        <v>205</v>
      </c>
      <c r="C53" s="91">
        <f>IF(B53="Y", 2, 0)</f>
        <v>0</v>
      </c>
      <c r="D53" s="277" t="s">
        <v>205</v>
      </c>
      <c r="E53" s="91">
        <f t="shared" ref="E53:E58" si="14">IF(D53="Y", 1, 0)</f>
        <v>0</v>
      </c>
      <c r="F53" s="92" t="s">
        <v>205</v>
      </c>
      <c r="G53" s="91">
        <f>IF(F53="Y", 2, 0)</f>
        <v>0</v>
      </c>
      <c r="H53" s="93" t="s">
        <v>205</v>
      </c>
      <c r="I53" s="91">
        <f>IF(H53="Y", 2, 0)</f>
        <v>0</v>
      </c>
      <c r="J53" s="278" t="s">
        <v>205</v>
      </c>
      <c r="K53" s="94">
        <f>IF(J53="Y", 1, 0)</f>
        <v>0</v>
      </c>
      <c r="L53" s="89"/>
      <c r="M53" s="89"/>
    </row>
    <row r="54" spans="1:13" x14ac:dyDescent="0.2">
      <c r="A54" s="102" t="s">
        <v>308</v>
      </c>
      <c r="B54" s="279" t="s">
        <v>205</v>
      </c>
      <c r="C54" s="96">
        <f>IF(B54="Y", 2, 0)</f>
        <v>0</v>
      </c>
      <c r="D54" s="280" t="s">
        <v>205</v>
      </c>
      <c r="E54" s="96">
        <f t="shared" si="14"/>
        <v>0</v>
      </c>
      <c r="F54" s="97" t="s">
        <v>205</v>
      </c>
      <c r="G54" s="96">
        <f>IF(F54="Y", 2, 0)</f>
        <v>0</v>
      </c>
      <c r="H54" s="98" t="s">
        <v>205</v>
      </c>
      <c r="I54" s="96">
        <f>IF(H54="Y", 1, 0)</f>
        <v>0</v>
      </c>
      <c r="J54" s="281" t="s">
        <v>205</v>
      </c>
      <c r="K54" s="99">
        <f>IF(J54="Y", 1, 0)</f>
        <v>0</v>
      </c>
      <c r="L54" s="89"/>
      <c r="M54" s="89"/>
    </row>
    <row r="55" spans="1:13" x14ac:dyDescent="0.2">
      <c r="A55" s="102" t="s">
        <v>309</v>
      </c>
      <c r="B55" s="279" t="s">
        <v>205</v>
      </c>
      <c r="C55" s="96">
        <f>IF(B55="Y", 2, 0)</f>
        <v>0</v>
      </c>
      <c r="D55" s="280" t="s">
        <v>205</v>
      </c>
      <c r="E55" s="96">
        <f t="shared" si="14"/>
        <v>0</v>
      </c>
      <c r="F55" s="97" t="s">
        <v>205</v>
      </c>
      <c r="G55" s="96">
        <f>IF(F55="Y", 2, 0)</f>
        <v>0</v>
      </c>
      <c r="H55" s="98" t="s">
        <v>205</v>
      </c>
      <c r="I55" s="96">
        <f>IF(H55="Y", 2, 0)</f>
        <v>0</v>
      </c>
      <c r="J55" s="281" t="s">
        <v>205</v>
      </c>
      <c r="K55" s="99">
        <f>IF(J55="Y", 2, 0)</f>
        <v>0</v>
      </c>
      <c r="L55" s="89"/>
      <c r="M55" s="89"/>
    </row>
    <row r="56" spans="1:13" x14ac:dyDescent="0.2">
      <c r="A56" s="102" t="s">
        <v>310</v>
      </c>
      <c r="B56" s="279" t="s">
        <v>205</v>
      </c>
      <c r="C56" s="96">
        <f>IF(B56="Y", 2, 0)</f>
        <v>0</v>
      </c>
      <c r="D56" s="280" t="s">
        <v>205</v>
      </c>
      <c r="E56" s="96">
        <f t="shared" si="14"/>
        <v>0</v>
      </c>
      <c r="F56" s="97" t="s">
        <v>205</v>
      </c>
      <c r="G56" s="96">
        <f>IF(F56="Y", 2, 0)</f>
        <v>0</v>
      </c>
      <c r="H56" s="98" t="s">
        <v>205</v>
      </c>
      <c r="I56" s="96">
        <f>IF(H56="Y", 1, 0)</f>
        <v>0</v>
      </c>
      <c r="J56" s="281" t="s">
        <v>205</v>
      </c>
      <c r="K56" s="99">
        <f>IF(J56="Y", -1, 0)</f>
        <v>0</v>
      </c>
      <c r="L56" s="89"/>
      <c r="M56" s="89"/>
    </row>
    <row r="57" spans="1:13" x14ac:dyDescent="0.2">
      <c r="A57" s="102" t="s">
        <v>311</v>
      </c>
      <c r="B57" s="279" t="s">
        <v>205</v>
      </c>
      <c r="C57" s="96">
        <f>IF(B57="Y", 2, 0)</f>
        <v>0</v>
      </c>
      <c r="D57" s="280" t="s">
        <v>205</v>
      </c>
      <c r="E57" s="96">
        <f t="shared" si="14"/>
        <v>0</v>
      </c>
      <c r="F57" s="97" t="s">
        <v>205</v>
      </c>
      <c r="G57" s="96">
        <f>IF(F57="Y", 2, 0)</f>
        <v>0</v>
      </c>
      <c r="H57" s="98" t="s">
        <v>205</v>
      </c>
      <c r="I57" s="96">
        <f>IF(H57="Y", 1, 0)</f>
        <v>0</v>
      </c>
      <c r="J57" s="281" t="s">
        <v>205</v>
      </c>
      <c r="K57" s="99">
        <f>IF(J57="Y", 1, 0)</f>
        <v>0</v>
      </c>
      <c r="L57" s="89"/>
      <c r="M57" s="89"/>
    </row>
    <row r="58" spans="1:13" x14ac:dyDescent="0.2">
      <c r="A58" s="102" t="s">
        <v>312</v>
      </c>
      <c r="B58" s="279" t="s">
        <v>205</v>
      </c>
      <c r="C58" s="96">
        <f>IF(B58="Y", 1, 0)</f>
        <v>0</v>
      </c>
      <c r="D58" s="280" t="s">
        <v>205</v>
      </c>
      <c r="E58" s="96">
        <f t="shared" si="14"/>
        <v>0</v>
      </c>
      <c r="F58" s="97" t="s">
        <v>205</v>
      </c>
      <c r="G58" s="96">
        <f>IF(F58="Y", 1, 0)</f>
        <v>0</v>
      </c>
      <c r="H58" s="98" t="s">
        <v>205</v>
      </c>
      <c r="I58" s="96">
        <f>IF(H58="Y", 1, 0)</f>
        <v>0</v>
      </c>
      <c r="J58" s="281" t="s">
        <v>205</v>
      </c>
      <c r="K58" s="99">
        <f>IF(J58="Y", 2, 0)</f>
        <v>0</v>
      </c>
      <c r="L58" s="89"/>
      <c r="M58" s="89"/>
    </row>
    <row r="59" spans="1:13" ht="13.5" thickBot="1" x14ac:dyDescent="0.25">
      <c r="A59" s="122" t="s">
        <v>313</v>
      </c>
      <c r="B59" s="282" t="s">
        <v>205</v>
      </c>
      <c r="C59" s="104">
        <f>IF(B59="Y", -1, 0)</f>
        <v>0</v>
      </c>
      <c r="D59" s="283" t="s">
        <v>205</v>
      </c>
      <c r="E59" s="104">
        <f>IF(D59="Y", -1, 0)</f>
        <v>0</v>
      </c>
      <c r="F59" s="105" t="s">
        <v>205</v>
      </c>
      <c r="G59" s="104">
        <f>IF(F59="Y", -1, 0)</f>
        <v>0</v>
      </c>
      <c r="H59" s="106" t="s">
        <v>205</v>
      </c>
      <c r="I59" s="104">
        <f>IF(H59="Y", -1, 0)</f>
        <v>0</v>
      </c>
      <c r="J59" s="284" t="s">
        <v>205</v>
      </c>
      <c r="K59" s="107">
        <f>IF(J59="Y", 1, 0)</f>
        <v>0</v>
      </c>
      <c r="L59" s="89"/>
      <c r="M59" s="89"/>
    </row>
    <row r="60" spans="1:13" ht="13.5" thickBot="1" x14ac:dyDescent="0.25">
      <c r="A60" s="87" t="s">
        <v>314</v>
      </c>
      <c r="B60" s="285"/>
      <c r="D60" s="286"/>
      <c r="F60" s="108"/>
      <c r="H60" s="109"/>
      <c r="J60" s="287"/>
      <c r="L60" s="89"/>
      <c r="M60" s="89"/>
    </row>
    <row r="61" spans="1:13" x14ac:dyDescent="0.2">
      <c r="A61" s="123" t="s">
        <v>315</v>
      </c>
      <c r="B61" s="276" t="s">
        <v>205</v>
      </c>
      <c r="C61" s="91">
        <f>IF(B61="Y", 2, 0)</f>
        <v>0</v>
      </c>
      <c r="D61" s="277" t="s">
        <v>205</v>
      </c>
      <c r="E61" s="91">
        <f>IF(D61="Y", 1, 0)</f>
        <v>0</v>
      </c>
      <c r="F61" s="92" t="s">
        <v>205</v>
      </c>
      <c r="G61" s="91">
        <f>IF(F61="Y", 2, 0)</f>
        <v>0</v>
      </c>
      <c r="H61" s="93" t="s">
        <v>205</v>
      </c>
      <c r="I61" s="91">
        <f>IF(H61="Y", 1, 0)</f>
        <v>0</v>
      </c>
      <c r="J61" s="278" t="s">
        <v>205</v>
      </c>
      <c r="K61" s="94">
        <f>IF(J61="Y", 1, 0)</f>
        <v>0</v>
      </c>
      <c r="L61" s="89"/>
      <c r="M61" s="89"/>
    </row>
    <row r="62" spans="1:13" x14ac:dyDescent="0.2">
      <c r="A62" s="102" t="s">
        <v>276</v>
      </c>
      <c r="B62" s="279" t="s">
        <v>205</v>
      </c>
      <c r="C62" s="96">
        <f>IF(B62="Y", 2, 0)</f>
        <v>0</v>
      </c>
      <c r="D62" s="280" t="s">
        <v>205</v>
      </c>
      <c r="E62" s="96">
        <f>IF(D62="Y", 2, 0)</f>
        <v>0</v>
      </c>
      <c r="F62" s="97" t="s">
        <v>205</v>
      </c>
      <c r="G62" s="96">
        <f>IF(F62="Y", 2, 0)</f>
        <v>0</v>
      </c>
      <c r="H62" s="98" t="s">
        <v>205</v>
      </c>
      <c r="I62" s="96">
        <f>IF(H62="Y", 2, 0)</f>
        <v>0</v>
      </c>
      <c r="J62" s="281" t="s">
        <v>205</v>
      </c>
      <c r="K62" s="99">
        <f>IF(J62="Y", 1, 0)</f>
        <v>0</v>
      </c>
      <c r="L62" s="89"/>
      <c r="M62" s="89"/>
    </row>
    <row r="63" spans="1:13" x14ac:dyDescent="0.2">
      <c r="A63" s="102" t="s">
        <v>316</v>
      </c>
      <c r="B63" s="279" t="s">
        <v>205</v>
      </c>
      <c r="C63" s="96">
        <f>IF(B63="Y", 1, 0)</f>
        <v>0</v>
      </c>
      <c r="D63" s="280" t="s">
        <v>205</v>
      </c>
      <c r="E63" s="96">
        <f>IF(D63="Y", 1, 0)</f>
        <v>0</v>
      </c>
      <c r="F63" s="97" t="s">
        <v>205</v>
      </c>
      <c r="G63" s="96">
        <f>IF(F63="Y", 1, 0)</f>
        <v>0</v>
      </c>
      <c r="H63" s="98" t="s">
        <v>205</v>
      </c>
      <c r="I63" s="96">
        <f>IF(H63="Y", 1, 0)</f>
        <v>0</v>
      </c>
      <c r="J63" s="281" t="s">
        <v>205</v>
      </c>
      <c r="K63" s="99">
        <f>IF(J63="Y", 1, 0)</f>
        <v>0</v>
      </c>
      <c r="L63" s="89"/>
      <c r="M63" s="89"/>
    </row>
    <row r="64" spans="1:13" x14ac:dyDescent="0.2">
      <c r="A64" s="102" t="s">
        <v>317</v>
      </c>
      <c r="B64" s="279" t="s">
        <v>205</v>
      </c>
      <c r="C64" s="96">
        <f>IF(B64="Y", 2, 0)</f>
        <v>0</v>
      </c>
      <c r="D64" s="280" t="s">
        <v>205</v>
      </c>
      <c r="E64" s="96">
        <f>IF(D64="Y", 2, 0)</f>
        <v>0</v>
      </c>
      <c r="F64" s="97" t="s">
        <v>205</v>
      </c>
      <c r="G64" s="96">
        <f>IF(F64="Y", 2, 0)</f>
        <v>0</v>
      </c>
      <c r="H64" s="98" t="s">
        <v>205</v>
      </c>
      <c r="I64" s="96">
        <f>IF(H64="Y", 2, 0)</f>
        <v>0</v>
      </c>
      <c r="J64" s="281" t="s">
        <v>205</v>
      </c>
      <c r="K64" s="99">
        <f>IF(J64="Y", -1, 0)</f>
        <v>0</v>
      </c>
      <c r="L64" s="89"/>
      <c r="M64" s="89"/>
    </row>
    <row r="65" spans="1:14" x14ac:dyDescent="0.2">
      <c r="A65" s="102" t="s">
        <v>305</v>
      </c>
      <c r="B65" s="279" t="s">
        <v>205</v>
      </c>
      <c r="C65" s="96">
        <f>IF(B65="Y", 1, 0)</f>
        <v>0</v>
      </c>
      <c r="D65" s="280" t="s">
        <v>205</v>
      </c>
      <c r="E65" s="96">
        <f>IF(D65="Y", 2, 0)</f>
        <v>0</v>
      </c>
      <c r="F65" s="97" t="s">
        <v>205</v>
      </c>
      <c r="G65" s="96">
        <f>IF(F65="Y", 1, 0)</f>
        <v>0</v>
      </c>
      <c r="H65" s="98" t="s">
        <v>205</v>
      </c>
      <c r="I65" s="96">
        <f>IF(H65="Y", 2, 0)</f>
        <v>0</v>
      </c>
      <c r="J65" s="281" t="s">
        <v>205</v>
      </c>
      <c r="K65" s="99">
        <f>IF(J65="Y", 1, 0)</f>
        <v>0</v>
      </c>
      <c r="L65" s="89"/>
      <c r="M65" s="89"/>
    </row>
    <row r="66" spans="1:14" x14ac:dyDescent="0.2">
      <c r="A66" s="102" t="s">
        <v>318</v>
      </c>
      <c r="B66" s="279" t="s">
        <v>205</v>
      </c>
      <c r="C66" s="96">
        <f>IF(B66="Y", 2, 0)</f>
        <v>0</v>
      </c>
      <c r="D66" s="280" t="s">
        <v>205</v>
      </c>
      <c r="E66" s="96">
        <f>IF(D66="Y", 1, 0)</f>
        <v>0</v>
      </c>
      <c r="F66" s="97" t="s">
        <v>205</v>
      </c>
      <c r="G66" s="96">
        <f>IF(F66="Y", 2, 0)</f>
        <v>0</v>
      </c>
      <c r="H66" s="98" t="s">
        <v>205</v>
      </c>
      <c r="I66" s="96">
        <f>IF(H66="Y", 1, 0)</f>
        <v>0</v>
      </c>
      <c r="J66" s="281" t="s">
        <v>205</v>
      </c>
      <c r="K66" s="99">
        <f>IF(J66="Y", 1, 0)</f>
        <v>0</v>
      </c>
      <c r="L66" s="89"/>
      <c r="M66" s="89"/>
    </row>
    <row r="67" spans="1:14" x14ac:dyDescent="0.2">
      <c r="A67" s="102" t="s">
        <v>319</v>
      </c>
      <c r="B67" s="279" t="s">
        <v>205</v>
      </c>
      <c r="C67" s="96">
        <f>IF(B67="Y", 2, 0)</f>
        <v>0</v>
      </c>
      <c r="D67" s="280" t="s">
        <v>205</v>
      </c>
      <c r="E67" s="96">
        <f>IF(D67="Y", 2, 0)</f>
        <v>0</v>
      </c>
      <c r="F67" s="97" t="s">
        <v>205</v>
      </c>
      <c r="G67" s="96">
        <f>IF(F67="Y", 2, 0)</f>
        <v>0</v>
      </c>
      <c r="H67" s="98" t="s">
        <v>205</v>
      </c>
      <c r="I67" s="96">
        <f>IF(H67="Y", 2, 0)</f>
        <v>0</v>
      </c>
      <c r="J67" s="281" t="s">
        <v>205</v>
      </c>
      <c r="K67" s="99">
        <f>IF(J67="Y", -1, 0)</f>
        <v>0</v>
      </c>
      <c r="L67" s="89"/>
      <c r="M67" s="89"/>
    </row>
    <row r="68" spans="1:14" x14ac:dyDescent="0.2">
      <c r="A68" s="102" t="s">
        <v>320</v>
      </c>
      <c r="B68" s="279" t="s">
        <v>205</v>
      </c>
      <c r="C68" s="96">
        <f>IF(B68="Y", 2, 0)</f>
        <v>0</v>
      </c>
      <c r="D68" s="280" t="s">
        <v>205</v>
      </c>
      <c r="E68" s="96">
        <f>IF(D68="Y", 2, 0)</f>
        <v>0</v>
      </c>
      <c r="F68" s="97" t="s">
        <v>205</v>
      </c>
      <c r="G68" s="96">
        <f>IF(F68="Y", 2, 0)</f>
        <v>0</v>
      </c>
      <c r="H68" s="98" t="s">
        <v>205</v>
      </c>
      <c r="I68" s="96">
        <f>IF(H68="Y", 2, 0)</f>
        <v>0</v>
      </c>
      <c r="J68" s="281" t="s">
        <v>205</v>
      </c>
      <c r="K68" s="99">
        <f>IF(J68="Y", 1, 0)</f>
        <v>0</v>
      </c>
      <c r="L68" s="89"/>
      <c r="M68" s="89"/>
    </row>
    <row r="69" spans="1:14" x14ac:dyDescent="0.2">
      <c r="A69" s="102" t="s">
        <v>321</v>
      </c>
      <c r="B69" s="279" t="s">
        <v>205</v>
      </c>
      <c r="C69" s="96">
        <f>IF(B69="Y", 2, 0)</f>
        <v>0</v>
      </c>
      <c r="D69" s="280" t="s">
        <v>205</v>
      </c>
      <c r="E69" s="96">
        <f>IF(D69="Y", 2, 0)</f>
        <v>0</v>
      </c>
      <c r="F69" s="97" t="s">
        <v>205</v>
      </c>
      <c r="G69" s="96">
        <f>IF(F69="Y", 1, 0)</f>
        <v>0</v>
      </c>
      <c r="H69" s="98" t="s">
        <v>205</v>
      </c>
      <c r="I69" s="96">
        <f>IF(H69="Y", 1, 0)</f>
        <v>0</v>
      </c>
      <c r="J69" s="281" t="s">
        <v>205</v>
      </c>
      <c r="K69" s="99">
        <f>IF(J69="Y", 1, 0)</f>
        <v>0</v>
      </c>
      <c r="L69" s="89"/>
      <c r="M69" s="89"/>
    </row>
    <row r="70" spans="1:14" x14ac:dyDescent="0.2">
      <c r="A70" s="102" t="s">
        <v>322</v>
      </c>
      <c r="B70" s="279" t="s">
        <v>205</v>
      </c>
      <c r="C70" s="96">
        <f>IF(B70="Y", 2, 0)</f>
        <v>0</v>
      </c>
      <c r="D70" s="280" t="s">
        <v>205</v>
      </c>
      <c r="E70" s="96">
        <f>IF(D70="Y", 2, 0)</f>
        <v>0</v>
      </c>
      <c r="F70" s="97" t="s">
        <v>205</v>
      </c>
      <c r="G70" s="96">
        <f>IF(F70="Y", 2, 0)</f>
        <v>0</v>
      </c>
      <c r="H70" s="98" t="s">
        <v>205</v>
      </c>
      <c r="I70" s="96">
        <f>IF(H70="Y", 2, 0)</f>
        <v>0</v>
      </c>
      <c r="J70" s="281" t="s">
        <v>205</v>
      </c>
      <c r="K70" s="99">
        <f t="shared" ref="K70:K71" si="15">IF(J70="Y", 1, 0)</f>
        <v>0</v>
      </c>
      <c r="L70" s="89"/>
      <c r="M70" s="89"/>
    </row>
    <row r="71" spans="1:14" x14ac:dyDescent="0.2">
      <c r="A71" s="102" t="s">
        <v>323</v>
      </c>
      <c r="B71" s="279" t="s">
        <v>205</v>
      </c>
      <c r="C71" s="96">
        <f>IF(B71="Y", 1, 0)</f>
        <v>0</v>
      </c>
      <c r="D71" s="280" t="s">
        <v>205</v>
      </c>
      <c r="E71" s="96">
        <f>IF(D71="Y", 2, 0)</f>
        <v>0</v>
      </c>
      <c r="F71" s="97" t="s">
        <v>205</v>
      </c>
      <c r="G71" s="96">
        <f>IF(F71="Y", 1, 0)</f>
        <v>0</v>
      </c>
      <c r="H71" s="98" t="s">
        <v>205</v>
      </c>
      <c r="I71" s="96">
        <f>IF(H71="Y", 2, 0)</f>
        <v>0</v>
      </c>
      <c r="J71" s="281" t="s">
        <v>205</v>
      </c>
      <c r="K71" s="99">
        <f t="shared" si="15"/>
        <v>0</v>
      </c>
      <c r="L71" s="89"/>
      <c r="M71" s="89"/>
    </row>
    <row r="72" spans="1:14" x14ac:dyDescent="0.2">
      <c r="A72" s="102" t="s">
        <v>324</v>
      </c>
      <c r="B72" s="279" t="s">
        <v>205</v>
      </c>
      <c r="C72" s="96">
        <f>IF(B72="Y", -1, 0)</f>
        <v>0</v>
      </c>
      <c r="D72" s="280" t="s">
        <v>205</v>
      </c>
      <c r="E72" s="96">
        <f>IF(D72="Y", -1, 0)</f>
        <v>0</v>
      </c>
      <c r="F72" s="97" t="s">
        <v>205</v>
      </c>
      <c r="G72" s="96">
        <f>IF(F72="Y", -1, 0)</f>
        <v>0</v>
      </c>
      <c r="H72" s="98" t="s">
        <v>205</v>
      </c>
      <c r="I72" s="96">
        <f>IF(H72="Y", -1, 0)</f>
        <v>0</v>
      </c>
      <c r="J72" s="281" t="s">
        <v>205</v>
      </c>
      <c r="K72" s="99">
        <f>IF(J72="Y", -1, 0)</f>
        <v>0</v>
      </c>
      <c r="L72" s="89"/>
      <c r="M72" s="89"/>
      <c r="N72" s="88"/>
    </row>
    <row r="73" spans="1:14" x14ac:dyDescent="0.2">
      <c r="A73" s="102" t="s">
        <v>325</v>
      </c>
      <c r="B73" s="279" t="s">
        <v>205</v>
      </c>
      <c r="C73" s="96">
        <f>IF(B73="Y", -1, 0)</f>
        <v>0</v>
      </c>
      <c r="D73" s="280" t="s">
        <v>205</v>
      </c>
      <c r="E73" s="96">
        <f>IF(D73="Y", -1, 0)</f>
        <v>0</v>
      </c>
      <c r="F73" s="97" t="s">
        <v>205</v>
      </c>
      <c r="G73" s="96">
        <f>IF(F73="Y", -1, 0)</f>
        <v>0</v>
      </c>
      <c r="H73" s="98" t="s">
        <v>205</v>
      </c>
      <c r="I73" s="96">
        <f>IF(H73="Y", -1, 0)</f>
        <v>0</v>
      </c>
      <c r="J73" s="281" t="s">
        <v>205</v>
      </c>
      <c r="K73" s="99">
        <f>IF(J73="Y", -1, 0)</f>
        <v>0</v>
      </c>
      <c r="L73" s="89"/>
      <c r="M73" s="89"/>
      <c r="N73" s="88"/>
    </row>
    <row r="74" spans="1:14" ht="13.5" thickBot="1" x14ac:dyDescent="0.25">
      <c r="A74" s="122" t="s">
        <v>326</v>
      </c>
      <c r="B74" s="282" t="s">
        <v>205</v>
      </c>
      <c r="C74" s="104">
        <f>IF(B74="Y", -1, 0)</f>
        <v>0</v>
      </c>
      <c r="D74" s="283" t="s">
        <v>205</v>
      </c>
      <c r="E74" s="104">
        <f>IF(D74="Y", -1, 0)</f>
        <v>0</v>
      </c>
      <c r="F74" s="105" t="s">
        <v>205</v>
      </c>
      <c r="G74" s="104">
        <f>IF(F74="Y", -1, 0)</f>
        <v>0</v>
      </c>
      <c r="H74" s="106" t="s">
        <v>205</v>
      </c>
      <c r="I74" s="104">
        <f>IF(H74="Y", -1, 0)</f>
        <v>0</v>
      </c>
      <c r="J74" s="284" t="s">
        <v>205</v>
      </c>
      <c r="K74" s="107">
        <f>IF(J74="Y", -1, 0)</f>
        <v>0</v>
      </c>
      <c r="L74" s="89"/>
      <c r="M74" s="89"/>
      <c r="N74" s="88"/>
    </row>
    <row r="75" spans="1:14" ht="13.5" thickBot="1" x14ac:dyDescent="0.25">
      <c r="A75" s="87" t="s">
        <v>327</v>
      </c>
      <c r="B75" s="285"/>
      <c r="D75" s="286"/>
      <c r="F75" s="108"/>
      <c r="H75" s="109"/>
      <c r="J75" s="287"/>
      <c r="L75" s="89"/>
      <c r="M75" s="89"/>
      <c r="N75" s="88"/>
    </row>
    <row r="76" spans="1:14" x14ac:dyDescent="0.2">
      <c r="A76" s="124" t="s">
        <v>328</v>
      </c>
      <c r="B76" s="276" t="s">
        <v>205</v>
      </c>
      <c r="C76" s="91">
        <f>IF(B76="Y", -1, 0)</f>
        <v>0</v>
      </c>
      <c r="D76" s="277" t="s">
        <v>205</v>
      </c>
      <c r="E76" s="91">
        <f>IF(D76="Y", 1, 0)</f>
        <v>0</v>
      </c>
      <c r="F76" s="92" t="s">
        <v>205</v>
      </c>
      <c r="G76" s="91">
        <f>IF(F76="Y", -1, 0)</f>
        <v>0</v>
      </c>
      <c r="H76" s="93" t="s">
        <v>205</v>
      </c>
      <c r="I76" s="91">
        <f>IF(H76="Y", 1, 0)</f>
        <v>0</v>
      </c>
      <c r="J76" s="278" t="s">
        <v>205</v>
      </c>
      <c r="K76" s="94">
        <f>IF(J76="Y", -1, 0)</f>
        <v>0</v>
      </c>
      <c r="L76" s="89"/>
      <c r="M76" s="89"/>
      <c r="N76" s="88"/>
    </row>
    <row r="77" spans="1:14" x14ac:dyDescent="0.2">
      <c r="A77" s="101" t="s">
        <v>329</v>
      </c>
      <c r="B77" s="279"/>
      <c r="C77" s="96">
        <f>IF(B77="Y", -1, 0)</f>
        <v>0</v>
      </c>
      <c r="D77" s="280"/>
      <c r="E77" s="96">
        <f>IF(D77="Y", -1, 0)</f>
        <v>0</v>
      </c>
      <c r="F77" s="97"/>
      <c r="G77" s="96">
        <f>IF(F77="Y", -1, 0)</f>
        <v>0</v>
      </c>
      <c r="H77" s="98"/>
      <c r="I77" s="96">
        <f>IF(H77="Y", -1, 0)</f>
        <v>0</v>
      </c>
      <c r="J77" s="281"/>
      <c r="K77" s="99">
        <f>IF(J77="Y", -1, 0)</f>
        <v>0</v>
      </c>
      <c r="L77" s="89"/>
      <c r="M77" s="89"/>
      <c r="N77" s="88"/>
    </row>
    <row r="78" spans="1:14" x14ac:dyDescent="0.2">
      <c r="A78" s="101" t="s">
        <v>330</v>
      </c>
      <c r="B78" s="279" t="s">
        <v>205</v>
      </c>
      <c r="C78" s="96">
        <f>IF(B78="Y", 1, 0)</f>
        <v>0</v>
      </c>
      <c r="D78" s="280" t="s">
        <v>205</v>
      </c>
      <c r="E78" s="96">
        <f>IF(D78="Y", 1, 0)</f>
        <v>0</v>
      </c>
      <c r="F78" s="97" t="s">
        <v>205</v>
      </c>
      <c r="G78" s="96">
        <f>IF(F78="Y", 1, 0)</f>
        <v>0</v>
      </c>
      <c r="H78" s="98" t="s">
        <v>205</v>
      </c>
      <c r="I78" s="96">
        <f>IF(H78="Y", 1, 0)</f>
        <v>0</v>
      </c>
      <c r="J78" s="281" t="s">
        <v>205</v>
      </c>
      <c r="K78" s="99">
        <f>IF(J78="Y", 1, 0)</f>
        <v>0</v>
      </c>
      <c r="L78" s="89"/>
      <c r="M78" s="89"/>
      <c r="N78" s="88"/>
    </row>
    <row r="79" spans="1:14" x14ac:dyDescent="0.2">
      <c r="A79" s="101" t="s">
        <v>331</v>
      </c>
      <c r="B79" s="279" t="s">
        <v>205</v>
      </c>
      <c r="C79" s="96">
        <f>IF(B79="Y", 2, 0)</f>
        <v>0</v>
      </c>
      <c r="D79" s="280" t="s">
        <v>205</v>
      </c>
      <c r="E79" s="96">
        <f>IF(D79="Y", 2, 0)</f>
        <v>0</v>
      </c>
      <c r="F79" s="97" t="s">
        <v>205</v>
      </c>
      <c r="G79" s="96">
        <f>IF(F79="Y", 2, 0)</f>
        <v>0</v>
      </c>
      <c r="H79" s="98" t="s">
        <v>205</v>
      </c>
      <c r="I79" s="96">
        <f>IF(H79="Y", 2, 0)</f>
        <v>0</v>
      </c>
      <c r="J79" s="281" t="s">
        <v>205</v>
      </c>
      <c r="K79" s="99">
        <f>IF(J79="Y", 2, 0)</f>
        <v>0</v>
      </c>
      <c r="L79" s="89"/>
      <c r="M79" s="89"/>
      <c r="N79" s="88"/>
    </row>
    <row r="80" spans="1:14" x14ac:dyDescent="0.2">
      <c r="A80" s="101" t="s">
        <v>332</v>
      </c>
      <c r="B80" s="279" t="s">
        <v>205</v>
      </c>
      <c r="C80" s="96">
        <f>IF(B80="Y", 1, 0)</f>
        <v>0</v>
      </c>
      <c r="D80" s="280" t="s">
        <v>205</v>
      </c>
      <c r="E80" s="96">
        <f>IF(D80="Y", 1, 0)</f>
        <v>0</v>
      </c>
      <c r="F80" s="97" t="s">
        <v>205</v>
      </c>
      <c r="G80" s="96">
        <f>IF(F80="Y", 1, 0)</f>
        <v>0</v>
      </c>
      <c r="H80" s="98" t="s">
        <v>205</v>
      </c>
      <c r="I80" s="96">
        <f>IF(H80="Y", 1, 0)</f>
        <v>0</v>
      </c>
      <c r="J80" s="281" t="s">
        <v>205</v>
      </c>
      <c r="K80" s="99">
        <f>IF(J80="Y", 1, 0)</f>
        <v>0</v>
      </c>
      <c r="L80" s="89"/>
      <c r="M80" s="89"/>
      <c r="N80" s="88"/>
    </row>
    <row r="81" spans="1:14" x14ac:dyDescent="0.2">
      <c r="A81" s="101" t="s">
        <v>333</v>
      </c>
      <c r="B81" s="279" t="s">
        <v>205</v>
      </c>
      <c r="C81" s="96">
        <f>IF(B81="Y", 1, 0)</f>
        <v>0</v>
      </c>
      <c r="D81" s="280" t="s">
        <v>205</v>
      </c>
      <c r="E81" s="96">
        <f>IF(D81="Y", 1, 0)</f>
        <v>0</v>
      </c>
      <c r="F81" s="97" t="s">
        <v>205</v>
      </c>
      <c r="G81" s="96">
        <f>IF(F81="Y", 1, 0)</f>
        <v>0</v>
      </c>
      <c r="H81" s="98" t="s">
        <v>205</v>
      </c>
      <c r="I81" s="96">
        <f>IF(H81="Y", 1, 0)</f>
        <v>0</v>
      </c>
      <c r="J81" s="281" t="s">
        <v>205</v>
      </c>
      <c r="K81" s="99">
        <f>IF(J81="Y", -1, 0)</f>
        <v>0</v>
      </c>
      <c r="L81" s="89"/>
      <c r="M81" s="89"/>
      <c r="N81" s="88"/>
    </row>
    <row r="82" spans="1:14" x14ac:dyDescent="0.2">
      <c r="A82" s="125" t="s">
        <v>334</v>
      </c>
      <c r="B82" s="279" t="s">
        <v>205</v>
      </c>
      <c r="C82" s="96">
        <f>IF(B82="Y", 1, 0)</f>
        <v>0</v>
      </c>
      <c r="D82" s="280" t="s">
        <v>205</v>
      </c>
      <c r="E82" s="96">
        <f>IF(D82="Y", 1, 0)</f>
        <v>0</v>
      </c>
      <c r="F82" s="97" t="s">
        <v>205</v>
      </c>
      <c r="G82" s="96">
        <f>IF(F82="Y", 1, 0)</f>
        <v>0</v>
      </c>
      <c r="H82" s="98" t="s">
        <v>205</v>
      </c>
      <c r="I82" s="96">
        <f>IF(H82="Y", 1, 0)</f>
        <v>0</v>
      </c>
      <c r="J82" s="281" t="s">
        <v>205</v>
      </c>
      <c r="K82" s="99">
        <f>IF(J82="Y", 2, 0)</f>
        <v>0</v>
      </c>
      <c r="L82" s="89"/>
      <c r="M82" s="89"/>
      <c r="N82" s="88"/>
    </row>
    <row r="83" spans="1:14" ht="13.5" thickBot="1" x14ac:dyDescent="0.25">
      <c r="A83" s="114" t="s">
        <v>335</v>
      </c>
      <c r="B83" s="291" t="s">
        <v>205</v>
      </c>
      <c r="C83" s="115">
        <f>IF(B83="Y", 1, 0)</f>
        <v>0</v>
      </c>
      <c r="D83" s="292" t="s">
        <v>205</v>
      </c>
      <c r="E83" s="115">
        <f>IF(D83="Y", 1, 0)</f>
        <v>0</v>
      </c>
      <c r="F83" s="116" t="s">
        <v>205</v>
      </c>
      <c r="G83" s="115">
        <f>IF(F83="Y", 1, 0)</f>
        <v>0</v>
      </c>
      <c r="H83" s="117" t="s">
        <v>205</v>
      </c>
      <c r="I83" s="115">
        <f>IF(H83="Y", 1, 0)</f>
        <v>0</v>
      </c>
      <c r="J83" s="293" t="s">
        <v>205</v>
      </c>
      <c r="K83" s="294">
        <f>IF(J83="Y", 2, 0)</f>
        <v>0</v>
      </c>
      <c r="L83" s="89"/>
      <c r="M83" s="89"/>
      <c r="N83" s="88"/>
    </row>
    <row r="84" spans="1:14" ht="14.25" thickTop="1" thickBot="1" x14ac:dyDescent="0.25">
      <c r="A84" s="126" t="s">
        <v>336</v>
      </c>
      <c r="B84" s="299" t="s">
        <v>205</v>
      </c>
      <c r="C84" s="127">
        <f>IF(B84="Y", 1, 0)</f>
        <v>0</v>
      </c>
      <c r="D84" s="300" t="s">
        <v>205</v>
      </c>
      <c r="E84" s="127">
        <f>IF(D84="Y", 1, 0)</f>
        <v>0</v>
      </c>
      <c r="F84" s="128" t="s">
        <v>205</v>
      </c>
      <c r="G84" s="127">
        <f>IF(F84="Y", 1, 0)</f>
        <v>0</v>
      </c>
      <c r="H84" s="129" t="s">
        <v>205</v>
      </c>
      <c r="I84" s="127">
        <f>IF(H84="Y", 1, 0)</f>
        <v>0</v>
      </c>
      <c r="J84" s="301" t="s">
        <v>205</v>
      </c>
      <c r="K84" s="302">
        <f>IF(J84="Y", 1, 0)</f>
        <v>0</v>
      </c>
      <c r="L84" s="89"/>
      <c r="M84" s="89"/>
      <c r="N84" s="88"/>
    </row>
    <row r="85" spans="1:14" ht="13.5" thickBot="1" x14ac:dyDescent="0.25">
      <c r="A85" s="87" t="s">
        <v>337</v>
      </c>
      <c r="B85" s="285"/>
      <c r="D85" s="286"/>
      <c r="F85" s="108"/>
      <c r="H85" s="109"/>
      <c r="J85" s="287"/>
      <c r="L85" s="89"/>
      <c r="M85" s="89"/>
      <c r="N85" s="88"/>
    </row>
    <row r="86" spans="1:14" x14ac:dyDescent="0.2">
      <c r="A86" s="90" t="s">
        <v>338</v>
      </c>
      <c r="B86" s="276"/>
      <c r="C86" s="91"/>
      <c r="D86" s="277"/>
      <c r="E86" s="91"/>
      <c r="F86" s="92"/>
      <c r="G86" s="91"/>
      <c r="H86" s="93"/>
      <c r="I86" s="91"/>
      <c r="J86" s="278"/>
      <c r="K86" s="94"/>
      <c r="L86" s="89"/>
      <c r="M86" s="89"/>
      <c r="N86" s="88"/>
    </row>
    <row r="87" spans="1:14" x14ac:dyDescent="0.2">
      <c r="A87" s="101" t="s">
        <v>339</v>
      </c>
      <c r="B87" s="279" t="s">
        <v>205</v>
      </c>
      <c r="C87" s="96">
        <f>IF(B87="Y", 2, 0)</f>
        <v>0</v>
      </c>
      <c r="D87" s="280" t="s">
        <v>205</v>
      </c>
      <c r="E87" s="96">
        <f>IF(D87="Y", 2, 0)</f>
        <v>0</v>
      </c>
      <c r="F87" s="97" t="s">
        <v>205</v>
      </c>
      <c r="G87" s="96">
        <f>IF(F87="Y", 2, 0)</f>
        <v>0</v>
      </c>
      <c r="H87" s="98" t="s">
        <v>205</v>
      </c>
      <c r="I87" s="96">
        <f>IF(H87="Y", 2, 0)</f>
        <v>0</v>
      </c>
      <c r="J87" s="281" t="s">
        <v>205</v>
      </c>
      <c r="K87" s="99">
        <f>IF(J87="Y", 2, 0)</f>
        <v>0</v>
      </c>
      <c r="L87" s="89"/>
      <c r="M87" s="89"/>
      <c r="N87" s="88"/>
    </row>
    <row r="88" spans="1:14" x14ac:dyDescent="0.2">
      <c r="A88" s="101" t="s">
        <v>340</v>
      </c>
      <c r="B88" s="279" t="s">
        <v>205</v>
      </c>
      <c r="C88" s="96">
        <f>IF(B88="Y", 1, 0)</f>
        <v>0</v>
      </c>
      <c r="D88" s="280" t="s">
        <v>205</v>
      </c>
      <c r="E88" s="96">
        <f>IF(D88="Y", 1, 0)</f>
        <v>0</v>
      </c>
      <c r="F88" s="97" t="s">
        <v>205</v>
      </c>
      <c r="G88" s="96">
        <f>IF(F88="Y", 1, 0)</f>
        <v>0</v>
      </c>
      <c r="H88" s="98" t="s">
        <v>205</v>
      </c>
      <c r="I88" s="96">
        <f>IF(H88="Y", 1, 0)</f>
        <v>0</v>
      </c>
      <c r="J88" s="281" t="s">
        <v>205</v>
      </c>
      <c r="K88" s="99">
        <f>IF(J88="Y", 1, 0)</f>
        <v>0</v>
      </c>
      <c r="L88" s="89"/>
      <c r="M88" s="89"/>
      <c r="N88" s="88"/>
    </row>
    <row r="89" spans="1:14" x14ac:dyDescent="0.2">
      <c r="A89" s="101" t="s">
        <v>341</v>
      </c>
      <c r="B89" s="279" t="s">
        <v>205</v>
      </c>
      <c r="C89" s="96">
        <f>IF(B89="Y", 1, 0)</f>
        <v>0</v>
      </c>
      <c r="D89" s="280" t="s">
        <v>205</v>
      </c>
      <c r="E89" s="96">
        <f>IF(D89="Y", 1, 0)</f>
        <v>0</v>
      </c>
      <c r="F89" s="97" t="s">
        <v>205</v>
      </c>
      <c r="G89" s="96">
        <f>IF(F89="Y", 1, 0)</f>
        <v>0</v>
      </c>
      <c r="H89" s="98" t="s">
        <v>205</v>
      </c>
      <c r="I89" s="96">
        <f>IF(H89="Y", 1, 0)</f>
        <v>0</v>
      </c>
      <c r="J89" s="281" t="s">
        <v>205</v>
      </c>
      <c r="K89" s="99">
        <f>IF(J89="Y", 1, 0)</f>
        <v>0</v>
      </c>
      <c r="L89" s="89"/>
      <c r="M89" s="89"/>
      <c r="N89" s="88"/>
    </row>
    <row r="90" spans="1:14" x14ac:dyDescent="0.2">
      <c r="A90" s="101" t="s">
        <v>342</v>
      </c>
      <c r="B90" s="279" t="s">
        <v>205</v>
      </c>
      <c r="C90" s="96">
        <f>IF(B90="Y", 2, 0)</f>
        <v>0</v>
      </c>
      <c r="D90" s="280" t="s">
        <v>205</v>
      </c>
      <c r="E90" s="96">
        <f>IF(D90="Y", 2, 0)</f>
        <v>0</v>
      </c>
      <c r="F90" s="97" t="s">
        <v>205</v>
      </c>
      <c r="G90" s="96">
        <f>IF(F90="Y", 2, 0)</f>
        <v>0</v>
      </c>
      <c r="H90" s="98" t="s">
        <v>205</v>
      </c>
      <c r="I90" s="96">
        <f>IF(H90="Y", 2, 0)</f>
        <v>0</v>
      </c>
      <c r="J90" s="281" t="s">
        <v>205</v>
      </c>
      <c r="K90" s="99">
        <f>IF(J90="Y", 2, 0)</f>
        <v>0</v>
      </c>
      <c r="L90" s="89"/>
      <c r="M90" s="89"/>
      <c r="N90" s="88"/>
    </row>
    <row r="91" spans="1:14" ht="13.5" thickBot="1" x14ac:dyDescent="0.25">
      <c r="A91" s="114" t="s">
        <v>343</v>
      </c>
      <c r="B91" s="291" t="s">
        <v>205</v>
      </c>
      <c r="C91" s="115">
        <f>IF(B91="Y", 1, 0)</f>
        <v>0</v>
      </c>
      <c r="D91" s="292" t="s">
        <v>205</v>
      </c>
      <c r="E91" s="115">
        <f>IF(D91="Y", 1, 0)</f>
        <v>0</v>
      </c>
      <c r="F91" s="116" t="s">
        <v>205</v>
      </c>
      <c r="G91" s="115">
        <f>IF(F91="Y", 1, 0)</f>
        <v>0</v>
      </c>
      <c r="H91" s="117" t="s">
        <v>205</v>
      </c>
      <c r="I91" s="115">
        <f>IF(H91="Y", 1, 0)</f>
        <v>0</v>
      </c>
      <c r="J91" s="293" t="s">
        <v>205</v>
      </c>
      <c r="K91" s="294">
        <f>IF(J91="Y", 1, 0)</f>
        <v>0</v>
      </c>
      <c r="L91" s="89"/>
      <c r="M91" s="89"/>
    </row>
    <row r="92" spans="1:14" ht="13.5" thickTop="1" x14ac:dyDescent="0.2">
      <c r="A92" s="130" t="s">
        <v>344</v>
      </c>
      <c r="B92" s="295"/>
      <c r="C92" s="119"/>
      <c r="D92" s="296"/>
      <c r="E92" s="119"/>
      <c r="F92" s="120"/>
      <c r="G92" s="119"/>
      <c r="H92" s="121"/>
      <c r="I92" s="119"/>
      <c r="J92" s="297"/>
      <c r="K92" s="298"/>
      <c r="L92" s="89"/>
      <c r="M92" s="89"/>
    </row>
    <row r="93" spans="1:14" x14ac:dyDescent="0.2">
      <c r="A93" s="101" t="s">
        <v>345</v>
      </c>
      <c r="B93" s="279" t="s">
        <v>205</v>
      </c>
      <c r="C93" s="96">
        <f>IF(B93="Y", 2, 0)</f>
        <v>0</v>
      </c>
      <c r="D93" s="280" t="s">
        <v>205</v>
      </c>
      <c r="E93" s="96">
        <f>IF(D93="Y", 2, 0)</f>
        <v>0</v>
      </c>
      <c r="F93" s="97" t="s">
        <v>205</v>
      </c>
      <c r="G93" s="96">
        <f>IF(F93="Y", 2, 0)</f>
        <v>0</v>
      </c>
      <c r="H93" s="98" t="s">
        <v>205</v>
      </c>
      <c r="I93" s="96">
        <f>IF(H93="Y", 2, 0)</f>
        <v>0</v>
      </c>
      <c r="J93" s="281" t="s">
        <v>205</v>
      </c>
      <c r="K93" s="99">
        <f>IF(J93="Y", 2, 0)</f>
        <v>0</v>
      </c>
      <c r="L93" s="89"/>
      <c r="M93" s="89"/>
    </row>
    <row r="94" spans="1:14" x14ac:dyDescent="0.2">
      <c r="A94" s="101" t="s">
        <v>346</v>
      </c>
      <c r="B94" s="279" t="s">
        <v>205</v>
      </c>
      <c r="C94" s="96">
        <f>IF(B94="Y", 2, 0)</f>
        <v>0</v>
      </c>
      <c r="D94" s="280" t="s">
        <v>205</v>
      </c>
      <c r="E94" s="96">
        <f>IF(D94="Y", 2, 0)</f>
        <v>0</v>
      </c>
      <c r="F94" s="97" t="s">
        <v>205</v>
      </c>
      <c r="G94" s="96">
        <f>IF(F94="Y", 2, 0)</f>
        <v>0</v>
      </c>
      <c r="H94" s="98" t="s">
        <v>205</v>
      </c>
      <c r="I94" s="96">
        <f>IF(H94="Y", 2, 0)</f>
        <v>0</v>
      </c>
      <c r="J94" s="281" t="s">
        <v>205</v>
      </c>
      <c r="K94" s="99">
        <f>IF(J94="Y", 2, 0)</f>
        <v>0</v>
      </c>
      <c r="L94" s="89"/>
      <c r="M94" s="89"/>
      <c r="N94" s="88"/>
    </row>
    <row r="95" spans="1:14" x14ac:dyDescent="0.2">
      <c r="A95" s="101" t="s">
        <v>347</v>
      </c>
      <c r="B95" s="279" t="s">
        <v>205</v>
      </c>
      <c r="C95" s="96">
        <f>IF(B95="Y", 1, 0)</f>
        <v>0</v>
      </c>
      <c r="D95" s="280" t="s">
        <v>205</v>
      </c>
      <c r="E95" s="96">
        <f>IF(D95="Y", 1, 0)</f>
        <v>0</v>
      </c>
      <c r="F95" s="97" t="s">
        <v>205</v>
      </c>
      <c r="G95" s="96">
        <f>IF(F95="Y", 1, 0)</f>
        <v>0</v>
      </c>
      <c r="H95" s="98" t="s">
        <v>205</v>
      </c>
      <c r="I95" s="96">
        <f>IF(H95="Y", 1, 0)</f>
        <v>0</v>
      </c>
      <c r="J95" s="281" t="s">
        <v>205</v>
      </c>
      <c r="K95" s="99">
        <f>IF(J95="Y", 1, 0)</f>
        <v>0</v>
      </c>
      <c r="L95" s="89"/>
      <c r="M95" s="89"/>
    </row>
    <row r="96" spans="1:14" ht="13.5" thickBot="1" x14ac:dyDescent="0.25">
      <c r="A96" s="103" t="s">
        <v>348</v>
      </c>
      <c r="B96" s="282" t="s">
        <v>205</v>
      </c>
      <c r="C96" s="104">
        <f>IF(B96="Y", -1, 0)</f>
        <v>0</v>
      </c>
      <c r="D96" s="283" t="s">
        <v>205</v>
      </c>
      <c r="E96" s="104">
        <f>IF(D96="Y", 1, 0)</f>
        <v>0</v>
      </c>
      <c r="F96" s="105" t="s">
        <v>205</v>
      </c>
      <c r="G96" s="104">
        <f>IF(F96="Y", -1, 0)</f>
        <v>0</v>
      </c>
      <c r="H96" s="106" t="s">
        <v>205</v>
      </c>
      <c r="I96" s="104">
        <f>IF(H96="Y", 1, 0)</f>
        <v>0</v>
      </c>
      <c r="J96" s="284" t="s">
        <v>205</v>
      </c>
      <c r="K96" s="107">
        <f>IF(J96="Y", 1, 0)</f>
        <v>0</v>
      </c>
      <c r="L96" s="89"/>
      <c r="M96" s="89"/>
    </row>
    <row r="97" spans="1:13" ht="13.5" thickBot="1" x14ac:dyDescent="0.25">
      <c r="A97" s="131" t="s">
        <v>349</v>
      </c>
      <c r="B97" s="285"/>
      <c r="D97" s="286"/>
      <c r="F97" s="108"/>
      <c r="H97" s="109"/>
      <c r="J97" s="287"/>
      <c r="L97" s="89"/>
      <c r="M97" s="89"/>
    </row>
    <row r="98" spans="1:13" x14ac:dyDescent="0.2">
      <c r="A98" s="90" t="s">
        <v>350</v>
      </c>
      <c r="B98" s="276"/>
      <c r="C98" s="91"/>
      <c r="D98" s="277"/>
      <c r="E98" s="91"/>
      <c r="F98" s="92"/>
      <c r="G98" s="91"/>
      <c r="H98" s="93"/>
      <c r="I98" s="91"/>
      <c r="J98" s="278"/>
      <c r="K98" s="94"/>
      <c r="L98" s="89"/>
      <c r="M98" s="89"/>
    </row>
    <row r="99" spans="1:13" x14ac:dyDescent="0.2">
      <c r="A99" s="101" t="s">
        <v>351</v>
      </c>
      <c r="B99" s="279" t="s">
        <v>205</v>
      </c>
      <c r="C99" s="96">
        <f>IF(B99="Y", 1, 0)</f>
        <v>0</v>
      </c>
      <c r="D99" s="280" t="s">
        <v>205</v>
      </c>
      <c r="E99" s="96">
        <f>IF(D99="Y", 1, 0)</f>
        <v>0</v>
      </c>
      <c r="F99" s="97" t="s">
        <v>205</v>
      </c>
      <c r="G99" s="96">
        <f>IF(F99="Y", 1, 0)</f>
        <v>0</v>
      </c>
      <c r="H99" s="98" t="s">
        <v>205</v>
      </c>
      <c r="I99" s="96">
        <f>IF(H99="Y", 1, 0)</f>
        <v>0</v>
      </c>
      <c r="J99" s="281" t="s">
        <v>205</v>
      </c>
      <c r="K99" s="99">
        <f t="shared" ref="K99:K104" si="16">IF(J99="Y", 1, 0)</f>
        <v>0</v>
      </c>
      <c r="L99" s="89"/>
      <c r="M99" s="89"/>
    </row>
    <row r="100" spans="1:13" x14ac:dyDescent="0.2">
      <c r="A100" s="101" t="s">
        <v>352</v>
      </c>
      <c r="B100" s="279" t="s">
        <v>205</v>
      </c>
      <c r="C100" s="96">
        <f>IF(B100="Y", 2, 0)</f>
        <v>0</v>
      </c>
      <c r="D100" s="280" t="s">
        <v>205</v>
      </c>
      <c r="E100" s="96">
        <f>IF(D100="Y", 1, 0)</f>
        <v>0</v>
      </c>
      <c r="F100" s="97" t="s">
        <v>205</v>
      </c>
      <c r="G100" s="96">
        <f>IF(F100="Y", 2, 0)</f>
        <v>0</v>
      </c>
      <c r="H100" s="98" t="s">
        <v>205</v>
      </c>
      <c r="I100" s="96">
        <f>IF(H100="Y", 1, 0)</f>
        <v>0</v>
      </c>
      <c r="J100" s="281" t="s">
        <v>205</v>
      </c>
      <c r="K100" s="99">
        <f t="shared" si="16"/>
        <v>0</v>
      </c>
      <c r="L100" s="89"/>
      <c r="M100" s="89"/>
    </row>
    <row r="101" spans="1:13" x14ac:dyDescent="0.2">
      <c r="A101" s="101" t="s">
        <v>353</v>
      </c>
      <c r="B101" s="279" t="s">
        <v>205</v>
      </c>
      <c r="C101" s="96">
        <f>IF(B101="Y", 2, 0)</f>
        <v>0</v>
      </c>
      <c r="D101" s="280" t="s">
        <v>205</v>
      </c>
      <c r="E101" s="96">
        <f>IF(D101="Y", 2, 0)</f>
        <v>0</v>
      </c>
      <c r="F101" s="97" t="s">
        <v>205</v>
      </c>
      <c r="G101" s="96">
        <f>IF(F101="Y", 2, 0)</f>
        <v>0</v>
      </c>
      <c r="H101" s="98" t="s">
        <v>205</v>
      </c>
      <c r="I101" s="96">
        <f>IF(H101="Y", 2, 0)</f>
        <v>0</v>
      </c>
      <c r="J101" s="281" t="s">
        <v>205</v>
      </c>
      <c r="K101" s="99">
        <f t="shared" si="16"/>
        <v>0</v>
      </c>
      <c r="L101" s="89"/>
      <c r="M101" s="89"/>
    </row>
    <row r="102" spans="1:13" ht="13.5" thickBot="1" x14ac:dyDescent="0.25">
      <c r="A102" s="103" t="s">
        <v>354</v>
      </c>
      <c r="B102" s="282" t="s">
        <v>205</v>
      </c>
      <c r="C102" s="104">
        <f>IF(B102="Y", 1, 0)</f>
        <v>0</v>
      </c>
      <c r="D102" s="283" t="s">
        <v>205</v>
      </c>
      <c r="E102" s="104">
        <f>IF(D102="Y", 1, 0)</f>
        <v>0</v>
      </c>
      <c r="F102" s="105" t="s">
        <v>205</v>
      </c>
      <c r="G102" s="104">
        <f>IF(F102="Y", 1, 0)</f>
        <v>0</v>
      </c>
      <c r="H102" s="106" t="s">
        <v>205</v>
      </c>
      <c r="I102" s="104">
        <f>IF(H102="Y", 1, 0)</f>
        <v>0</v>
      </c>
      <c r="J102" s="284" t="s">
        <v>205</v>
      </c>
      <c r="K102" s="107">
        <f t="shared" si="16"/>
        <v>0</v>
      </c>
      <c r="L102" s="89"/>
      <c r="M102" s="89"/>
    </row>
    <row r="103" spans="1:13" x14ac:dyDescent="0.2">
      <c r="A103" s="118" t="s">
        <v>355</v>
      </c>
      <c r="B103" s="295" t="s">
        <v>205</v>
      </c>
      <c r="C103" s="119">
        <f>IF(B103="Y", 2, 0)</f>
        <v>0</v>
      </c>
      <c r="D103" s="296" t="s">
        <v>205</v>
      </c>
      <c r="E103" s="119">
        <f>IF(D103="Y", 1, 0)</f>
        <v>0</v>
      </c>
      <c r="F103" s="120" t="s">
        <v>205</v>
      </c>
      <c r="G103" s="119">
        <f>IF(F103="Y", 2, 0)</f>
        <v>0</v>
      </c>
      <c r="H103" s="121" t="s">
        <v>205</v>
      </c>
      <c r="I103" s="119">
        <f>IF(H103="Y", 1, 0)</f>
        <v>0</v>
      </c>
      <c r="J103" s="297" t="s">
        <v>205</v>
      </c>
      <c r="K103" s="298">
        <f t="shared" si="16"/>
        <v>0</v>
      </c>
      <c r="L103" s="89"/>
      <c r="M103" s="89"/>
    </row>
    <row r="104" spans="1:13" x14ac:dyDescent="0.2">
      <c r="A104" s="102" t="s">
        <v>356</v>
      </c>
      <c r="B104" s="279" t="s">
        <v>205</v>
      </c>
      <c r="C104" s="96">
        <f>IF(B104="Y", 2, 0)</f>
        <v>0</v>
      </c>
      <c r="D104" s="280" t="s">
        <v>205</v>
      </c>
      <c r="E104" s="96">
        <f>IF(D104="Y", 2, 0)</f>
        <v>0</v>
      </c>
      <c r="F104" s="97" t="s">
        <v>205</v>
      </c>
      <c r="G104" s="96">
        <f>IF(F104="Y", 2, 0)</f>
        <v>0</v>
      </c>
      <c r="H104" s="98" t="s">
        <v>205</v>
      </c>
      <c r="I104" s="96">
        <f>IF(H104="Y", 2, 0)</f>
        <v>0</v>
      </c>
      <c r="J104" s="281" t="s">
        <v>205</v>
      </c>
      <c r="K104" s="99">
        <f t="shared" si="16"/>
        <v>0</v>
      </c>
      <c r="L104" s="89"/>
      <c r="M104" s="89"/>
    </row>
    <row r="105" spans="1:13" x14ac:dyDescent="0.2">
      <c r="A105" s="102" t="s">
        <v>357</v>
      </c>
      <c r="B105" s="279" t="s">
        <v>205</v>
      </c>
      <c r="C105" s="96">
        <f>IF(B105="Y", 2, 0)</f>
        <v>0</v>
      </c>
      <c r="D105" s="280" t="s">
        <v>205</v>
      </c>
      <c r="E105" s="96">
        <f>IF(D105="Y", 1, 0)</f>
        <v>0</v>
      </c>
      <c r="F105" s="97" t="s">
        <v>205</v>
      </c>
      <c r="G105" s="96">
        <f>IF(F105="Y", 2, 0)</f>
        <v>0</v>
      </c>
      <c r="H105" s="98" t="s">
        <v>205</v>
      </c>
      <c r="I105" s="96">
        <f>IF(H105="Y", 1, 0)</f>
        <v>0</v>
      </c>
      <c r="J105" s="281" t="s">
        <v>205</v>
      </c>
      <c r="K105" s="99">
        <f>IF(J105="Y", 2, 0)</f>
        <v>0</v>
      </c>
      <c r="L105" s="89"/>
      <c r="M105" s="89"/>
    </row>
    <row r="106" spans="1:13" x14ac:dyDescent="0.2">
      <c r="A106" s="102" t="s">
        <v>358</v>
      </c>
      <c r="B106" s="279" t="s">
        <v>205</v>
      </c>
      <c r="C106" s="96" t="s">
        <v>359</v>
      </c>
      <c r="D106" s="280" t="s">
        <v>205</v>
      </c>
      <c r="E106" s="96" t="s">
        <v>359</v>
      </c>
      <c r="F106" s="97" t="s">
        <v>205</v>
      </c>
      <c r="G106" s="96" t="s">
        <v>359</v>
      </c>
      <c r="H106" s="98" t="s">
        <v>205</v>
      </c>
      <c r="I106" s="96" t="s">
        <v>359</v>
      </c>
      <c r="J106" s="281" t="s">
        <v>205</v>
      </c>
      <c r="K106" s="99">
        <f>IF(J106="Y", -1, 0)</f>
        <v>0</v>
      </c>
      <c r="L106" s="89"/>
      <c r="M106" s="89"/>
    </row>
    <row r="107" spans="1:13" x14ac:dyDescent="0.2">
      <c r="A107" s="102" t="s">
        <v>360</v>
      </c>
      <c r="B107" s="279" t="s">
        <v>205</v>
      </c>
      <c r="C107" s="96">
        <f>IF(B107="Y", 2, 0)</f>
        <v>0</v>
      </c>
      <c r="D107" s="280" t="s">
        <v>205</v>
      </c>
      <c r="E107" s="96">
        <f>IF(D107="Y", 2, 0)</f>
        <v>0</v>
      </c>
      <c r="F107" s="97" t="s">
        <v>205</v>
      </c>
      <c r="G107" s="96">
        <f>IF(F107="Y", 1, 0)</f>
        <v>0</v>
      </c>
      <c r="H107" s="98" t="s">
        <v>205</v>
      </c>
      <c r="I107" s="96">
        <f>IF(H107="Y", 1, 0)</f>
        <v>0</v>
      </c>
      <c r="J107" s="281" t="s">
        <v>205</v>
      </c>
      <c r="K107" s="99">
        <f>IF(J107="Y", 1, 0)</f>
        <v>0</v>
      </c>
      <c r="L107" s="89"/>
      <c r="M107" s="89"/>
    </row>
    <row r="108" spans="1:13" x14ac:dyDescent="0.2">
      <c r="A108" s="102" t="s">
        <v>361</v>
      </c>
      <c r="B108" s="279" t="s">
        <v>205</v>
      </c>
      <c r="C108" s="96">
        <f>IF(B108="Y", 2, 0)</f>
        <v>0</v>
      </c>
      <c r="D108" s="280" t="s">
        <v>205</v>
      </c>
      <c r="E108" s="96">
        <f>IF(D108="Y", 2, 0)</f>
        <v>0</v>
      </c>
      <c r="F108" s="97" t="s">
        <v>205</v>
      </c>
      <c r="G108" s="96">
        <f>IF(F108="Y", 1, 0)</f>
        <v>0</v>
      </c>
      <c r="H108" s="98" t="s">
        <v>205</v>
      </c>
      <c r="I108" s="96">
        <f>IF(H108="Y", 1, 0)</f>
        <v>0</v>
      </c>
      <c r="J108" s="281" t="s">
        <v>205</v>
      </c>
      <c r="K108" s="99">
        <f>IF(J108="Y", 1, 0)</f>
        <v>0</v>
      </c>
      <c r="L108" s="89"/>
      <c r="M108" s="89"/>
    </row>
    <row r="109" spans="1:13" ht="13.5" thickBot="1" x14ac:dyDescent="0.25">
      <c r="A109" s="122" t="s">
        <v>362</v>
      </c>
      <c r="B109" s="282" t="s">
        <v>205</v>
      </c>
      <c r="C109" s="104">
        <f>IF(B109="Y", 1, 0)</f>
        <v>0</v>
      </c>
      <c r="D109" s="283" t="s">
        <v>205</v>
      </c>
      <c r="E109" s="104">
        <f>IF(D109="Y", 1, 0)</f>
        <v>0</v>
      </c>
      <c r="F109" s="105" t="s">
        <v>205</v>
      </c>
      <c r="G109" s="104">
        <f>IF(F109="Y", 1, 0)</f>
        <v>0</v>
      </c>
      <c r="H109" s="106" t="s">
        <v>205</v>
      </c>
      <c r="I109" s="104">
        <f>IF(H109="Y", 1, 0)</f>
        <v>0</v>
      </c>
      <c r="J109" s="284" t="s">
        <v>205</v>
      </c>
      <c r="K109" s="107">
        <f>IF(J109="Y", 2, 0)</f>
        <v>0</v>
      </c>
      <c r="L109" s="89"/>
      <c r="M109" s="89"/>
    </row>
    <row r="110" spans="1:13" ht="13.5" thickBot="1" x14ac:dyDescent="0.25">
      <c r="A110" s="131" t="s">
        <v>363</v>
      </c>
      <c r="B110" s="285"/>
      <c r="D110" s="286"/>
      <c r="F110" s="108"/>
      <c r="H110" s="109"/>
      <c r="J110" s="287"/>
      <c r="L110" s="89"/>
      <c r="M110" s="89"/>
    </row>
    <row r="111" spans="1:13" x14ac:dyDescent="0.2">
      <c r="A111" s="113" t="s">
        <v>364</v>
      </c>
      <c r="B111" s="276" t="s">
        <v>205</v>
      </c>
      <c r="C111" s="91">
        <f>IF(B111="Y", -1, 0)</f>
        <v>0</v>
      </c>
      <c r="D111" s="277" t="s">
        <v>205</v>
      </c>
      <c r="E111" s="91">
        <f>IF(D111="Y", -1, 0)</f>
        <v>0</v>
      </c>
      <c r="F111" s="92" t="s">
        <v>205</v>
      </c>
      <c r="G111" s="91">
        <f t="shared" ref="G111:G126" si="17">IF(F111="Y", 1, 0)</f>
        <v>0</v>
      </c>
      <c r="H111" s="93" t="s">
        <v>205</v>
      </c>
      <c r="I111" s="91">
        <f>IF(H111="Y", -1, 0)</f>
        <v>0</v>
      </c>
      <c r="J111" s="278" t="s">
        <v>205</v>
      </c>
      <c r="K111" s="91">
        <f t="shared" ref="K111:K127" si="18">IF(J111="Y", 1, 0)</f>
        <v>0</v>
      </c>
      <c r="L111" s="132" t="s">
        <v>205</v>
      </c>
      <c r="M111" s="94">
        <f>IF(L111="Y", 2, 0)</f>
        <v>0</v>
      </c>
    </row>
    <row r="112" spans="1:13" x14ac:dyDescent="0.2">
      <c r="A112" s="102" t="s">
        <v>365</v>
      </c>
      <c r="B112" s="279" t="s">
        <v>205</v>
      </c>
      <c r="C112" s="96">
        <f>IF(B112="Y", 2, 0)</f>
        <v>0</v>
      </c>
      <c r="D112" s="280" t="s">
        <v>205</v>
      </c>
      <c r="E112" s="96">
        <f>IF(D112="Y", 2, 0)</f>
        <v>0</v>
      </c>
      <c r="F112" s="97" t="s">
        <v>205</v>
      </c>
      <c r="G112" s="96">
        <f>IF(F112="Y", 2, 0)</f>
        <v>0</v>
      </c>
      <c r="H112" s="98" t="s">
        <v>205</v>
      </c>
      <c r="I112" s="96">
        <f>IF(H112="Y", 2, 0)</f>
        <v>0</v>
      </c>
      <c r="J112" s="281" t="s">
        <v>205</v>
      </c>
      <c r="K112" s="96">
        <f>IF(J112="Y", 2, 0)</f>
        <v>0</v>
      </c>
      <c r="L112" s="133" t="s">
        <v>205</v>
      </c>
      <c r="M112" s="99">
        <f t="shared" ref="M112:M113" si="19">IF(L112="Y", 2, 0)</f>
        <v>0</v>
      </c>
    </row>
    <row r="113" spans="1:13" x14ac:dyDescent="0.2">
      <c r="A113" s="102" t="s">
        <v>366</v>
      </c>
      <c r="B113" s="279" t="s">
        <v>205</v>
      </c>
      <c r="C113" s="96">
        <f t="shared" ref="C113:C126" si="20">IF(B113="Y", 1, 0)</f>
        <v>0</v>
      </c>
      <c r="D113" s="280" t="s">
        <v>205</v>
      </c>
      <c r="E113" s="96">
        <f t="shared" ref="E113:E126" si="21">IF(D113="Y", 1, 0)</f>
        <v>0</v>
      </c>
      <c r="F113" s="97" t="s">
        <v>205</v>
      </c>
      <c r="G113" s="96">
        <f t="shared" si="17"/>
        <v>0</v>
      </c>
      <c r="H113" s="98" t="s">
        <v>205</v>
      </c>
      <c r="I113" s="96">
        <f t="shared" ref="I113:I126" si="22">IF(H113="Y", 1, 0)</f>
        <v>0</v>
      </c>
      <c r="J113" s="281" t="s">
        <v>205</v>
      </c>
      <c r="K113" s="96">
        <f t="shared" si="18"/>
        <v>0</v>
      </c>
      <c r="L113" s="133" t="s">
        <v>205</v>
      </c>
      <c r="M113" s="99">
        <f t="shared" si="19"/>
        <v>0</v>
      </c>
    </row>
    <row r="114" spans="1:13" x14ac:dyDescent="0.2">
      <c r="A114" s="102" t="s">
        <v>367</v>
      </c>
      <c r="B114" s="279" t="s">
        <v>205</v>
      </c>
      <c r="C114" s="96">
        <f t="shared" si="20"/>
        <v>0</v>
      </c>
      <c r="D114" s="280" t="s">
        <v>205</v>
      </c>
      <c r="E114" s="96">
        <f t="shared" si="21"/>
        <v>0</v>
      </c>
      <c r="F114" s="97" t="s">
        <v>205</v>
      </c>
      <c r="G114" s="96">
        <f t="shared" si="17"/>
        <v>0</v>
      </c>
      <c r="H114" s="98" t="s">
        <v>205</v>
      </c>
      <c r="I114" s="96">
        <f t="shared" si="22"/>
        <v>0</v>
      </c>
      <c r="J114" s="281" t="s">
        <v>205</v>
      </c>
      <c r="K114" s="96">
        <f t="shared" si="18"/>
        <v>0</v>
      </c>
      <c r="L114" s="133" t="s">
        <v>205</v>
      </c>
      <c r="M114" s="99">
        <f t="shared" ref="M114:M132" si="23">IF(L114="Y", 1, 0)</f>
        <v>0</v>
      </c>
    </row>
    <row r="115" spans="1:13" x14ac:dyDescent="0.2">
      <c r="A115" s="102" t="s">
        <v>368</v>
      </c>
      <c r="B115" s="279" t="s">
        <v>205</v>
      </c>
      <c r="C115" s="96">
        <f>IF(B115="Y", 2, 0)</f>
        <v>0</v>
      </c>
      <c r="D115" s="280" t="s">
        <v>205</v>
      </c>
      <c r="E115" s="96">
        <f>IF(D115="Y", 2, 0)</f>
        <v>0</v>
      </c>
      <c r="F115" s="97" t="s">
        <v>205</v>
      </c>
      <c r="G115" s="96">
        <f>IF(F115="Y", 2, 0)</f>
        <v>0</v>
      </c>
      <c r="H115" s="98" t="s">
        <v>205</v>
      </c>
      <c r="I115" s="96">
        <f>IF(H115="Y", 2, 0)</f>
        <v>0</v>
      </c>
      <c r="J115" s="281" t="s">
        <v>205</v>
      </c>
      <c r="K115" s="96">
        <f>IF(J115="Y", 2, 0)</f>
        <v>0</v>
      </c>
      <c r="L115" s="133" t="s">
        <v>205</v>
      </c>
      <c r="M115" s="99">
        <f>IF(L115="Y", 2, 0)</f>
        <v>0</v>
      </c>
    </row>
    <row r="116" spans="1:13" x14ac:dyDescent="0.2">
      <c r="A116" s="102" t="s">
        <v>369</v>
      </c>
      <c r="B116" s="279" t="s">
        <v>205</v>
      </c>
      <c r="C116" s="96">
        <f>IF(B116="Y", 2, 0)</f>
        <v>0</v>
      </c>
      <c r="D116" s="280" t="s">
        <v>205</v>
      </c>
      <c r="E116" s="96">
        <f>IF(D116="Y", 2, 0)</f>
        <v>0</v>
      </c>
      <c r="F116" s="97" t="s">
        <v>205</v>
      </c>
      <c r="G116" s="96">
        <f>IF(F116="Y", 2, 0)</f>
        <v>0</v>
      </c>
      <c r="H116" s="98" t="s">
        <v>205</v>
      </c>
      <c r="I116" s="96">
        <f>IF(H116="Y", 2, 0)</f>
        <v>0</v>
      </c>
      <c r="J116" s="281" t="s">
        <v>205</v>
      </c>
      <c r="K116" s="96">
        <f>IF(J116="Y", 2, 0)</f>
        <v>0</v>
      </c>
      <c r="L116" s="133" t="s">
        <v>205</v>
      </c>
      <c r="M116" s="99">
        <f>IF(L116="Y", 2, 0)</f>
        <v>0</v>
      </c>
    </row>
    <row r="117" spans="1:13" x14ac:dyDescent="0.2">
      <c r="A117" s="102" t="s">
        <v>370</v>
      </c>
      <c r="B117" s="279" t="s">
        <v>205</v>
      </c>
      <c r="C117" s="96">
        <f>IF(B117="Y", 2, 0)</f>
        <v>0</v>
      </c>
      <c r="D117" s="280" t="s">
        <v>205</v>
      </c>
      <c r="E117" s="96">
        <f>IF(D117="Y", 2, 0)</f>
        <v>0</v>
      </c>
      <c r="F117" s="97" t="s">
        <v>205</v>
      </c>
      <c r="G117" s="96">
        <f>IF(F117="Y", 2, 0)</f>
        <v>0</v>
      </c>
      <c r="H117" s="98" t="s">
        <v>205</v>
      </c>
      <c r="I117" s="96">
        <f>IF(H117="Y", 2, 0)</f>
        <v>0</v>
      </c>
      <c r="J117" s="281" t="s">
        <v>205</v>
      </c>
      <c r="K117" s="96">
        <f>IF(J117="Y", 2, 0)</f>
        <v>0</v>
      </c>
      <c r="L117" s="133" t="s">
        <v>205</v>
      </c>
      <c r="M117" s="99">
        <f>IF(L117="Y", 2, 0)</f>
        <v>0</v>
      </c>
    </row>
    <row r="118" spans="1:13" x14ac:dyDescent="0.2">
      <c r="A118" s="102" t="s">
        <v>371</v>
      </c>
      <c r="B118" s="279" t="s">
        <v>205</v>
      </c>
      <c r="C118" s="96">
        <f>IF(B118="Y", 2, 0)</f>
        <v>0</v>
      </c>
      <c r="D118" s="280" t="s">
        <v>205</v>
      </c>
      <c r="E118" s="96">
        <f>IF(D118="Y", 2, 0)</f>
        <v>0</v>
      </c>
      <c r="F118" s="97" t="s">
        <v>205</v>
      </c>
      <c r="G118" s="96">
        <f>IF(F118="Y", 2, 0)</f>
        <v>0</v>
      </c>
      <c r="H118" s="98" t="s">
        <v>205</v>
      </c>
      <c r="I118" s="96">
        <f>IF(H118="Y", 2, 0)</f>
        <v>0</v>
      </c>
      <c r="J118" s="281" t="s">
        <v>205</v>
      </c>
      <c r="K118" s="96">
        <f>IF(J118="Y", 2, 0)</f>
        <v>0</v>
      </c>
      <c r="L118" s="133" t="s">
        <v>205</v>
      </c>
      <c r="M118" s="99">
        <f>IF(L118="Y", 2, 0)</f>
        <v>0</v>
      </c>
    </row>
    <row r="119" spans="1:13" x14ac:dyDescent="0.2">
      <c r="A119" s="102" t="s">
        <v>372</v>
      </c>
      <c r="B119" s="279" t="s">
        <v>205</v>
      </c>
      <c r="C119" s="96">
        <f t="shared" si="20"/>
        <v>0</v>
      </c>
      <c r="D119" s="280" t="s">
        <v>205</v>
      </c>
      <c r="E119" s="96">
        <f t="shared" si="21"/>
        <v>0</v>
      </c>
      <c r="F119" s="97" t="s">
        <v>205</v>
      </c>
      <c r="G119" s="96">
        <f t="shared" si="17"/>
        <v>0</v>
      </c>
      <c r="H119" s="98" t="s">
        <v>205</v>
      </c>
      <c r="I119" s="96">
        <f t="shared" si="22"/>
        <v>0</v>
      </c>
      <c r="J119" s="281" t="s">
        <v>205</v>
      </c>
      <c r="K119" s="96">
        <f t="shared" si="18"/>
        <v>0</v>
      </c>
      <c r="L119" s="133" t="s">
        <v>205</v>
      </c>
      <c r="M119" s="99">
        <f t="shared" si="23"/>
        <v>0</v>
      </c>
    </row>
    <row r="120" spans="1:13" x14ac:dyDescent="0.2">
      <c r="A120" s="102" t="s">
        <v>373</v>
      </c>
      <c r="B120" s="279" t="s">
        <v>205</v>
      </c>
      <c r="C120" s="96">
        <f t="shared" si="20"/>
        <v>0</v>
      </c>
      <c r="D120" s="280" t="s">
        <v>205</v>
      </c>
      <c r="E120" s="96">
        <f t="shared" si="21"/>
        <v>0</v>
      </c>
      <c r="F120" s="97" t="s">
        <v>205</v>
      </c>
      <c r="G120" s="96">
        <f t="shared" si="17"/>
        <v>0</v>
      </c>
      <c r="H120" s="98" t="s">
        <v>205</v>
      </c>
      <c r="I120" s="96">
        <f t="shared" si="22"/>
        <v>0</v>
      </c>
      <c r="J120" s="281" t="s">
        <v>205</v>
      </c>
      <c r="K120" s="96">
        <f t="shared" si="18"/>
        <v>0</v>
      </c>
      <c r="L120" s="133" t="s">
        <v>205</v>
      </c>
      <c r="M120" s="99">
        <f t="shared" si="23"/>
        <v>0</v>
      </c>
    </row>
    <row r="121" spans="1:13" x14ac:dyDescent="0.2">
      <c r="A121" s="102" t="s">
        <v>374</v>
      </c>
      <c r="B121" s="279" t="s">
        <v>205</v>
      </c>
      <c r="C121" s="96">
        <f t="shared" si="20"/>
        <v>0</v>
      </c>
      <c r="D121" s="280" t="s">
        <v>205</v>
      </c>
      <c r="E121" s="96">
        <f t="shared" si="21"/>
        <v>0</v>
      </c>
      <c r="F121" s="97" t="s">
        <v>205</v>
      </c>
      <c r="G121" s="96">
        <f t="shared" si="17"/>
        <v>0</v>
      </c>
      <c r="H121" s="98" t="s">
        <v>205</v>
      </c>
      <c r="I121" s="96">
        <f t="shared" si="22"/>
        <v>0</v>
      </c>
      <c r="J121" s="281" t="s">
        <v>205</v>
      </c>
      <c r="K121" s="96">
        <f t="shared" si="18"/>
        <v>0</v>
      </c>
      <c r="L121" s="133" t="s">
        <v>205</v>
      </c>
      <c r="M121" s="99">
        <f t="shared" si="23"/>
        <v>0</v>
      </c>
    </row>
    <row r="122" spans="1:13" x14ac:dyDescent="0.2">
      <c r="A122" s="102" t="s">
        <v>375</v>
      </c>
      <c r="B122" s="279" t="s">
        <v>205</v>
      </c>
      <c r="C122" s="96">
        <f>IF(B122="Y", -1, 0)</f>
        <v>0</v>
      </c>
      <c r="D122" s="280" t="s">
        <v>205</v>
      </c>
      <c r="E122" s="96">
        <f>IF(D122="Y", -1, 0)</f>
        <v>0</v>
      </c>
      <c r="F122" s="97" t="s">
        <v>205</v>
      </c>
      <c r="G122" s="96">
        <f>IF(F122="Y", -1, 0)</f>
        <v>0</v>
      </c>
      <c r="H122" s="98" t="s">
        <v>205</v>
      </c>
      <c r="I122" s="96">
        <f>IF(H122="Y", -1, 0)</f>
        <v>0</v>
      </c>
      <c r="J122" s="281" t="s">
        <v>205</v>
      </c>
      <c r="K122" s="96">
        <f t="shared" si="18"/>
        <v>0</v>
      </c>
      <c r="L122" s="133" t="s">
        <v>205</v>
      </c>
      <c r="M122" s="99">
        <f t="shared" si="23"/>
        <v>0</v>
      </c>
    </row>
    <row r="123" spans="1:13" x14ac:dyDescent="0.2">
      <c r="A123" s="102" t="s">
        <v>376</v>
      </c>
      <c r="B123" s="279" t="s">
        <v>205</v>
      </c>
      <c r="C123" s="96">
        <f t="shared" ref="C123:C124" si="24">IF(B123="Y", 2, 0)</f>
        <v>0</v>
      </c>
      <c r="D123" s="280" t="s">
        <v>205</v>
      </c>
      <c r="E123" s="96">
        <f t="shared" ref="E123:E124" si="25">IF(D123="Y", 2, 0)</f>
        <v>0</v>
      </c>
      <c r="F123" s="97" t="s">
        <v>205</v>
      </c>
      <c r="G123" s="96">
        <f t="shared" ref="G123:G124" si="26">IF(F123="Y", 2, 0)</f>
        <v>0</v>
      </c>
      <c r="H123" s="98" t="s">
        <v>205</v>
      </c>
      <c r="I123" s="96">
        <f t="shared" ref="I123:I124" si="27">IF(H123="Y", 2, 0)</f>
        <v>0</v>
      </c>
      <c r="J123" s="281" t="s">
        <v>205</v>
      </c>
      <c r="K123" s="96">
        <f t="shared" ref="K123:K124" si="28">IF(J123="Y", 2, 0)</f>
        <v>0</v>
      </c>
      <c r="L123" s="133" t="s">
        <v>205</v>
      </c>
      <c r="M123" s="99">
        <f t="shared" ref="M123:M124" si="29">IF(L123="Y", 2, 0)</f>
        <v>0</v>
      </c>
    </row>
    <row r="124" spans="1:13" x14ac:dyDescent="0.2">
      <c r="A124" s="102" t="s">
        <v>377</v>
      </c>
      <c r="B124" s="279" t="s">
        <v>205</v>
      </c>
      <c r="C124" s="96">
        <f t="shared" si="24"/>
        <v>0</v>
      </c>
      <c r="D124" s="280" t="s">
        <v>205</v>
      </c>
      <c r="E124" s="96">
        <f t="shared" si="25"/>
        <v>0</v>
      </c>
      <c r="F124" s="97" t="s">
        <v>205</v>
      </c>
      <c r="G124" s="96">
        <f t="shared" si="26"/>
        <v>0</v>
      </c>
      <c r="H124" s="98" t="s">
        <v>205</v>
      </c>
      <c r="I124" s="96">
        <f t="shared" si="27"/>
        <v>0</v>
      </c>
      <c r="J124" s="281" t="s">
        <v>205</v>
      </c>
      <c r="K124" s="96">
        <f t="shared" si="28"/>
        <v>0</v>
      </c>
      <c r="L124" s="133" t="s">
        <v>205</v>
      </c>
      <c r="M124" s="99">
        <f t="shared" si="29"/>
        <v>0</v>
      </c>
    </row>
    <row r="125" spans="1:13" x14ac:dyDescent="0.2">
      <c r="A125" s="102" t="s">
        <v>378</v>
      </c>
      <c r="B125" s="279" t="s">
        <v>205</v>
      </c>
      <c r="C125" s="96">
        <f t="shared" si="20"/>
        <v>0</v>
      </c>
      <c r="D125" s="280" t="s">
        <v>205</v>
      </c>
      <c r="E125" s="96">
        <f t="shared" si="21"/>
        <v>0</v>
      </c>
      <c r="F125" s="97" t="s">
        <v>205</v>
      </c>
      <c r="G125" s="96">
        <f t="shared" si="17"/>
        <v>0</v>
      </c>
      <c r="H125" s="98" t="s">
        <v>205</v>
      </c>
      <c r="I125" s="96">
        <f t="shared" si="22"/>
        <v>0</v>
      </c>
      <c r="J125" s="281" t="s">
        <v>205</v>
      </c>
      <c r="K125" s="96">
        <f t="shared" si="18"/>
        <v>0</v>
      </c>
      <c r="L125" s="133" t="s">
        <v>205</v>
      </c>
      <c r="M125" s="99">
        <f t="shared" ref="M125" si="30">IF(L125="Y", 1, 0)</f>
        <v>0</v>
      </c>
    </row>
    <row r="126" spans="1:13" x14ac:dyDescent="0.2">
      <c r="A126" s="102" t="s">
        <v>379</v>
      </c>
      <c r="B126" s="279" t="s">
        <v>205</v>
      </c>
      <c r="C126" s="96">
        <f t="shared" si="20"/>
        <v>0</v>
      </c>
      <c r="D126" s="280" t="s">
        <v>205</v>
      </c>
      <c r="E126" s="96">
        <f t="shared" si="21"/>
        <v>0</v>
      </c>
      <c r="F126" s="97" t="s">
        <v>205</v>
      </c>
      <c r="G126" s="96">
        <f t="shared" si="17"/>
        <v>0</v>
      </c>
      <c r="H126" s="98" t="s">
        <v>205</v>
      </c>
      <c r="I126" s="96">
        <f t="shared" si="22"/>
        <v>0</v>
      </c>
      <c r="J126" s="281" t="s">
        <v>205</v>
      </c>
      <c r="K126" s="96">
        <f t="shared" si="18"/>
        <v>0</v>
      </c>
      <c r="L126" s="133" t="s">
        <v>205</v>
      </c>
      <c r="M126" s="99">
        <f t="shared" si="23"/>
        <v>0</v>
      </c>
    </row>
    <row r="127" spans="1:13" x14ac:dyDescent="0.2">
      <c r="A127" s="102" t="s">
        <v>307</v>
      </c>
      <c r="B127" s="279" t="s">
        <v>205</v>
      </c>
      <c r="C127" s="96">
        <f t="shared" ref="C127:C133" si="31">IF(B127="Y", 2, 0)</f>
        <v>0</v>
      </c>
      <c r="D127" s="280" t="s">
        <v>205</v>
      </c>
      <c r="E127" s="96">
        <f t="shared" ref="E127:E133" si="32">IF(D127="Y", 2, 0)</f>
        <v>0</v>
      </c>
      <c r="F127" s="97" t="s">
        <v>205</v>
      </c>
      <c r="G127" s="96">
        <f>IF(F127="Y", 2, 0)</f>
        <v>0</v>
      </c>
      <c r="H127" s="98" t="s">
        <v>205</v>
      </c>
      <c r="I127" s="96">
        <f>IF(H127="Y", 2, 0)</f>
        <v>0</v>
      </c>
      <c r="J127" s="281" t="s">
        <v>205</v>
      </c>
      <c r="K127" s="96">
        <f t="shared" si="18"/>
        <v>0</v>
      </c>
      <c r="L127" s="133" t="s">
        <v>205</v>
      </c>
      <c r="M127" s="99">
        <f t="shared" si="23"/>
        <v>0</v>
      </c>
    </row>
    <row r="128" spans="1:13" x14ac:dyDescent="0.2">
      <c r="A128" s="102" t="s">
        <v>380</v>
      </c>
      <c r="B128" s="279" t="s">
        <v>205</v>
      </c>
      <c r="C128" s="96">
        <f t="shared" si="31"/>
        <v>0</v>
      </c>
      <c r="D128" s="280" t="s">
        <v>205</v>
      </c>
      <c r="E128" s="96">
        <f t="shared" si="32"/>
        <v>0</v>
      </c>
      <c r="F128" s="97" t="s">
        <v>205</v>
      </c>
      <c r="G128" s="96">
        <f>IF(F128="Y", 1, 0)</f>
        <v>0</v>
      </c>
      <c r="H128" s="98" t="s">
        <v>205</v>
      </c>
      <c r="I128" s="96">
        <f>IF(H128="Y", 1, 0)</f>
        <v>0</v>
      </c>
      <c r="J128" s="281" t="s">
        <v>205</v>
      </c>
      <c r="K128" s="96">
        <f>IF(J128="Y", -1, 0)</f>
        <v>0</v>
      </c>
      <c r="L128" s="133" t="s">
        <v>205</v>
      </c>
      <c r="M128" s="99">
        <f t="shared" si="23"/>
        <v>0</v>
      </c>
    </row>
    <row r="129" spans="1:14" x14ac:dyDescent="0.2">
      <c r="A129" s="102" t="s">
        <v>381</v>
      </c>
      <c r="B129" s="279" t="s">
        <v>205</v>
      </c>
      <c r="C129" s="96">
        <f>IF(B129="Y", 1, 0)</f>
        <v>0</v>
      </c>
      <c r="D129" s="280" t="s">
        <v>205</v>
      </c>
      <c r="E129" s="96">
        <f>IF(D129="Y", 1, 0)</f>
        <v>0</v>
      </c>
      <c r="F129" s="97" t="s">
        <v>205</v>
      </c>
      <c r="G129" s="96">
        <f>IF(F129="Y", 1, 0)</f>
        <v>0</v>
      </c>
      <c r="H129" s="98" t="s">
        <v>205</v>
      </c>
      <c r="I129" s="96">
        <f>IF(H129="Y", 1, 0)</f>
        <v>0</v>
      </c>
      <c r="J129" s="281" t="s">
        <v>205</v>
      </c>
      <c r="K129" s="96">
        <f>IF(J129="Y", 1, 0)</f>
        <v>0</v>
      </c>
      <c r="L129" s="133" t="s">
        <v>205</v>
      </c>
      <c r="M129" s="99">
        <f t="shared" si="23"/>
        <v>0</v>
      </c>
    </row>
    <row r="130" spans="1:14" x14ac:dyDescent="0.2">
      <c r="A130" s="102" t="s">
        <v>382</v>
      </c>
      <c r="B130" s="279" t="s">
        <v>205</v>
      </c>
      <c r="C130" s="96">
        <f t="shared" si="31"/>
        <v>0</v>
      </c>
      <c r="D130" s="280" t="s">
        <v>205</v>
      </c>
      <c r="E130" s="96">
        <f t="shared" si="32"/>
        <v>0</v>
      </c>
      <c r="F130" s="97" t="s">
        <v>205</v>
      </c>
      <c r="G130" s="96">
        <f>IF(F130="Y", 1, 0)</f>
        <v>0</v>
      </c>
      <c r="H130" s="98" t="s">
        <v>205</v>
      </c>
      <c r="I130" s="96">
        <f>IF(H130="Y", 1, 0)</f>
        <v>0</v>
      </c>
      <c r="J130" s="281" t="s">
        <v>205</v>
      </c>
      <c r="K130" s="96">
        <f>IF(J130="Y", -1, 0)</f>
        <v>0</v>
      </c>
      <c r="L130" s="133" t="s">
        <v>205</v>
      </c>
      <c r="M130" s="99">
        <f t="shared" si="23"/>
        <v>0</v>
      </c>
    </row>
    <row r="131" spans="1:14" x14ac:dyDescent="0.2">
      <c r="A131" s="102" t="s">
        <v>383</v>
      </c>
      <c r="B131" s="279" t="s">
        <v>205</v>
      </c>
      <c r="C131" s="96">
        <f t="shared" si="31"/>
        <v>0</v>
      </c>
      <c r="D131" s="280" t="s">
        <v>205</v>
      </c>
      <c r="E131" s="96">
        <f t="shared" si="32"/>
        <v>0</v>
      </c>
      <c r="F131" s="97" t="s">
        <v>205</v>
      </c>
      <c r="G131" s="96">
        <f>IF(F131="Y", 1, 0)</f>
        <v>0</v>
      </c>
      <c r="H131" s="98" t="s">
        <v>205</v>
      </c>
      <c r="I131" s="96">
        <f>IF(H131="Y", 1, 0)</f>
        <v>0</v>
      </c>
      <c r="J131" s="281" t="s">
        <v>205</v>
      </c>
      <c r="K131" s="96">
        <f>IF(J131="Y", -1, 0)</f>
        <v>0</v>
      </c>
      <c r="L131" s="133" t="s">
        <v>205</v>
      </c>
      <c r="M131" s="99">
        <f t="shared" si="23"/>
        <v>0</v>
      </c>
    </row>
    <row r="132" spans="1:14" x14ac:dyDescent="0.2">
      <c r="A132" s="102" t="s">
        <v>276</v>
      </c>
      <c r="B132" s="279" t="s">
        <v>205</v>
      </c>
      <c r="C132" s="96">
        <f t="shared" si="31"/>
        <v>0</v>
      </c>
      <c r="D132" s="280" t="s">
        <v>205</v>
      </c>
      <c r="E132" s="96">
        <f t="shared" si="32"/>
        <v>0</v>
      </c>
      <c r="F132" s="97" t="s">
        <v>205</v>
      </c>
      <c r="G132" s="96">
        <f>IF(F132="Y", 1, 0)</f>
        <v>0</v>
      </c>
      <c r="H132" s="98" t="s">
        <v>205</v>
      </c>
      <c r="I132" s="96">
        <f>IF(H132="Y", 1, 0)</f>
        <v>0</v>
      </c>
      <c r="J132" s="281" t="s">
        <v>205</v>
      </c>
      <c r="K132" s="96">
        <f>IF(J132="Y", 1, 0)</f>
        <v>0</v>
      </c>
      <c r="L132" s="133" t="s">
        <v>205</v>
      </c>
      <c r="M132" s="99">
        <f t="shared" si="23"/>
        <v>0</v>
      </c>
    </row>
    <row r="133" spans="1:14" ht="13.5" thickBot="1" x14ac:dyDescent="0.25">
      <c r="A133" s="122" t="s">
        <v>384</v>
      </c>
      <c r="B133" s="282" t="s">
        <v>205</v>
      </c>
      <c r="C133" s="104">
        <f t="shared" si="31"/>
        <v>0</v>
      </c>
      <c r="D133" s="283" t="s">
        <v>205</v>
      </c>
      <c r="E133" s="104">
        <f t="shared" si="32"/>
        <v>0</v>
      </c>
      <c r="F133" s="105" t="s">
        <v>205</v>
      </c>
      <c r="G133" s="104">
        <f>IF(F133="Y", 2, 0)</f>
        <v>0</v>
      </c>
      <c r="H133" s="106" t="s">
        <v>205</v>
      </c>
      <c r="I133" s="104">
        <f>IF(H133="Y", 2, 0)</f>
        <v>0</v>
      </c>
      <c r="J133" s="284" t="s">
        <v>205</v>
      </c>
      <c r="K133" s="104">
        <f>IF(J133="Y", 2, 0)</f>
        <v>0</v>
      </c>
      <c r="L133" s="134" t="s">
        <v>205</v>
      </c>
      <c r="M133" s="107">
        <f>IF(L133="Y", 2, 0)</f>
        <v>0</v>
      </c>
      <c r="N133" s="88"/>
    </row>
    <row r="134" spans="1:14" ht="13.5" thickBot="1" x14ac:dyDescent="0.25">
      <c r="A134" s="131" t="s">
        <v>309</v>
      </c>
      <c r="B134" s="285"/>
      <c r="D134" s="286"/>
      <c r="F134" s="108"/>
      <c r="H134" s="109"/>
      <c r="J134" s="287"/>
      <c r="L134" s="135"/>
    </row>
    <row r="135" spans="1:14" x14ac:dyDescent="0.2">
      <c r="A135" s="113" t="s">
        <v>385</v>
      </c>
      <c r="B135" s="276" t="s">
        <v>205</v>
      </c>
      <c r="C135" s="91">
        <f>IF(B135="Y", 2, 0)</f>
        <v>0</v>
      </c>
      <c r="D135" s="277" t="s">
        <v>205</v>
      </c>
      <c r="E135" s="91">
        <f>IF(D135="Y", 2, 0)</f>
        <v>0</v>
      </c>
      <c r="F135" s="92" t="s">
        <v>205</v>
      </c>
      <c r="G135" s="91">
        <f>IF(F135="Y", 2, 0)</f>
        <v>0</v>
      </c>
      <c r="H135" s="93" t="s">
        <v>205</v>
      </c>
      <c r="I135" s="91">
        <f>IF(H135="Y", 2, 0)</f>
        <v>0</v>
      </c>
      <c r="J135" s="278" t="s">
        <v>205</v>
      </c>
      <c r="K135" s="91">
        <f>IF(J135="Y", 2, 0)</f>
        <v>0</v>
      </c>
      <c r="L135" s="132" t="s">
        <v>205</v>
      </c>
      <c r="M135" s="94">
        <f>IF(L135="Y", 2, 0)</f>
        <v>0</v>
      </c>
    </row>
    <row r="136" spans="1:14" x14ac:dyDescent="0.2">
      <c r="A136" s="102" t="s">
        <v>386</v>
      </c>
      <c r="B136" s="279" t="s">
        <v>205</v>
      </c>
      <c r="C136" s="96">
        <f t="shared" ref="C136:C137" si="33">IF(B136="Y", 2, 0)</f>
        <v>0</v>
      </c>
      <c r="D136" s="280" t="s">
        <v>205</v>
      </c>
      <c r="E136" s="96">
        <f t="shared" ref="E136:E137" si="34">IF(D136="Y", 2, 0)</f>
        <v>0</v>
      </c>
      <c r="F136" s="97" t="s">
        <v>205</v>
      </c>
      <c r="G136" s="96">
        <f t="shared" ref="G136:G137" si="35">IF(F136="Y", 2, 0)</f>
        <v>0</v>
      </c>
      <c r="H136" s="98" t="s">
        <v>205</v>
      </c>
      <c r="I136" s="96">
        <f t="shared" ref="I136:I137" si="36">IF(H136="Y", 2, 0)</f>
        <v>0</v>
      </c>
      <c r="J136" s="281" t="s">
        <v>205</v>
      </c>
      <c r="K136" s="96">
        <f t="shared" ref="K136:K137" si="37">IF(J136="Y", 2, 0)</f>
        <v>0</v>
      </c>
      <c r="L136" s="133" t="s">
        <v>205</v>
      </c>
      <c r="M136" s="99">
        <f t="shared" ref="M136:M137" si="38">IF(L136="Y", 2, 0)</f>
        <v>0</v>
      </c>
    </row>
    <row r="137" spans="1:14" ht="13.5" thickBot="1" x14ac:dyDescent="0.25">
      <c r="A137" s="122" t="s">
        <v>387</v>
      </c>
      <c r="B137" s="282" t="s">
        <v>205</v>
      </c>
      <c r="C137" s="104">
        <f t="shared" si="33"/>
        <v>0</v>
      </c>
      <c r="D137" s="283" t="s">
        <v>205</v>
      </c>
      <c r="E137" s="104">
        <f t="shared" si="34"/>
        <v>0</v>
      </c>
      <c r="F137" s="105" t="s">
        <v>205</v>
      </c>
      <c r="G137" s="104">
        <f t="shared" si="35"/>
        <v>0</v>
      </c>
      <c r="H137" s="106" t="s">
        <v>205</v>
      </c>
      <c r="I137" s="104">
        <f t="shared" si="36"/>
        <v>0</v>
      </c>
      <c r="J137" s="284" t="s">
        <v>205</v>
      </c>
      <c r="K137" s="104">
        <f t="shared" si="37"/>
        <v>0</v>
      </c>
      <c r="L137" s="134" t="s">
        <v>205</v>
      </c>
      <c r="M137" s="107">
        <f t="shared" si="38"/>
        <v>0</v>
      </c>
    </row>
    <row r="138" spans="1:14" ht="13.5" thickBot="1" x14ac:dyDescent="0.25">
      <c r="A138" s="131" t="s">
        <v>388</v>
      </c>
      <c r="B138" s="285"/>
      <c r="D138" s="286"/>
      <c r="F138" s="108"/>
      <c r="H138" s="109"/>
      <c r="J138" s="287"/>
      <c r="L138" s="135"/>
    </row>
    <row r="139" spans="1:14" x14ac:dyDescent="0.2">
      <c r="A139" s="113" t="s">
        <v>389</v>
      </c>
      <c r="B139" s="276" t="s">
        <v>205</v>
      </c>
      <c r="C139" s="91">
        <f>IF(B139="Y", 2, 0)</f>
        <v>0</v>
      </c>
      <c r="D139" s="277" t="s">
        <v>205</v>
      </c>
      <c r="E139" s="91">
        <f>IF(D139="Y", 2, 0)</f>
        <v>0</v>
      </c>
      <c r="F139" s="92" t="s">
        <v>205</v>
      </c>
      <c r="G139" s="91">
        <f>IF(F139="Y", 2, 0)</f>
        <v>0</v>
      </c>
      <c r="H139" s="93" t="s">
        <v>205</v>
      </c>
      <c r="I139" s="91">
        <f>IF(H139="Y", 2, 0)</f>
        <v>0</v>
      </c>
      <c r="J139" s="278" t="s">
        <v>205</v>
      </c>
      <c r="K139" s="91">
        <f>IF(J139="Y", 2, 0)</f>
        <v>0</v>
      </c>
      <c r="L139" s="132" t="s">
        <v>205</v>
      </c>
      <c r="M139" s="94">
        <f>IF(L139="Y", 2, 0)</f>
        <v>0</v>
      </c>
      <c r="N139" s="136"/>
    </row>
    <row r="140" spans="1:14" x14ac:dyDescent="0.2">
      <c r="A140" s="102" t="s">
        <v>390</v>
      </c>
      <c r="B140" s="279" t="s">
        <v>205</v>
      </c>
      <c r="C140" s="96">
        <f>IF(B140="Y", 1, 0)</f>
        <v>0</v>
      </c>
      <c r="D140" s="280" t="s">
        <v>205</v>
      </c>
      <c r="E140" s="96">
        <f>IF(D140="Y", 1, 0)</f>
        <v>0</v>
      </c>
      <c r="F140" s="97" t="s">
        <v>205</v>
      </c>
      <c r="G140" s="96">
        <f>IF(F140="Y", 1, 0)</f>
        <v>0</v>
      </c>
      <c r="H140" s="98" t="s">
        <v>205</v>
      </c>
      <c r="I140" s="96">
        <f>IF(H140="Y", 1, 0)</f>
        <v>0</v>
      </c>
      <c r="J140" s="281" t="s">
        <v>205</v>
      </c>
      <c r="K140" s="96">
        <f>IF(J140="Y", 1, 0)</f>
        <v>0</v>
      </c>
      <c r="L140" s="133" t="s">
        <v>205</v>
      </c>
      <c r="M140" s="99">
        <f>IF(L140="Y", 1, 0)</f>
        <v>0</v>
      </c>
    </row>
    <row r="141" spans="1:14" x14ac:dyDescent="0.2">
      <c r="A141" s="102" t="s">
        <v>391</v>
      </c>
      <c r="B141" s="279" t="s">
        <v>205</v>
      </c>
      <c r="C141" s="96">
        <f>IF(B141="Y", 1, 0)</f>
        <v>0</v>
      </c>
      <c r="D141" s="280" t="s">
        <v>205</v>
      </c>
      <c r="E141" s="96">
        <f>IF(D141="Y", 1, 0)</f>
        <v>0</v>
      </c>
      <c r="F141" s="97" t="s">
        <v>205</v>
      </c>
      <c r="G141" s="96">
        <f>IF(F141="Y", 1, 0)</f>
        <v>0</v>
      </c>
      <c r="H141" s="98" t="s">
        <v>205</v>
      </c>
      <c r="I141" s="96">
        <f>IF(H141="Y", 1, 0)</f>
        <v>0</v>
      </c>
      <c r="J141" s="281" t="s">
        <v>205</v>
      </c>
      <c r="K141" s="96">
        <f>IF(J141="Y", 1, 0)</f>
        <v>0</v>
      </c>
      <c r="L141" s="133" t="s">
        <v>205</v>
      </c>
      <c r="M141" s="99">
        <f>IF(L141="Y", 1, 0)</f>
        <v>0</v>
      </c>
    </row>
    <row r="142" spans="1:14" x14ac:dyDescent="0.2">
      <c r="A142" s="102" t="s">
        <v>392</v>
      </c>
      <c r="B142" s="279" t="s">
        <v>205</v>
      </c>
      <c r="C142" s="96">
        <f t="shared" ref="C142:C146" si="39">IF(B142="Y", 2, 0)</f>
        <v>0</v>
      </c>
      <c r="D142" s="280" t="s">
        <v>205</v>
      </c>
      <c r="E142" s="96">
        <f t="shared" ref="E142:E146" si="40">IF(D142="Y", 2, 0)</f>
        <v>0</v>
      </c>
      <c r="F142" s="97" t="s">
        <v>205</v>
      </c>
      <c r="G142" s="96">
        <f t="shared" ref="G142:G146" si="41">IF(F142="Y", 2, 0)</f>
        <v>0</v>
      </c>
      <c r="H142" s="98" t="s">
        <v>205</v>
      </c>
      <c r="I142" s="96">
        <f t="shared" ref="I142:I146" si="42">IF(H142="Y", 2, 0)</f>
        <v>0</v>
      </c>
      <c r="J142" s="281" t="s">
        <v>205</v>
      </c>
      <c r="K142" s="96">
        <f t="shared" ref="K142:K146" si="43">IF(J142="Y", 2, 0)</f>
        <v>0</v>
      </c>
      <c r="L142" s="133" t="s">
        <v>205</v>
      </c>
      <c r="M142" s="99">
        <f t="shared" ref="M142:M146" si="44">IF(L142="Y", 2, 0)</f>
        <v>0</v>
      </c>
    </row>
    <row r="143" spans="1:14" x14ac:dyDescent="0.2">
      <c r="A143" s="102" t="s">
        <v>393</v>
      </c>
      <c r="B143" s="279" t="s">
        <v>205</v>
      </c>
      <c r="C143" s="96">
        <f>IF(B143="Y", 1, 0)</f>
        <v>0</v>
      </c>
      <c r="D143" s="280" t="s">
        <v>205</v>
      </c>
      <c r="E143" s="96">
        <f>IF(D143="Y", 1, 0)</f>
        <v>0</v>
      </c>
      <c r="F143" s="97" t="s">
        <v>205</v>
      </c>
      <c r="G143" s="96">
        <f>IF(F143="Y", 1, 0)</f>
        <v>0</v>
      </c>
      <c r="H143" s="98" t="s">
        <v>205</v>
      </c>
      <c r="I143" s="96">
        <f>IF(H143="Y", 1, 0)</f>
        <v>0</v>
      </c>
      <c r="J143" s="281" t="s">
        <v>205</v>
      </c>
      <c r="K143" s="96">
        <f>IF(J143="Y", 1, 0)</f>
        <v>0</v>
      </c>
      <c r="L143" s="133" t="s">
        <v>205</v>
      </c>
      <c r="M143" s="99">
        <f>IF(L143="Y", 1, 0)</f>
        <v>0</v>
      </c>
    </row>
    <row r="144" spans="1:14" x14ac:dyDescent="0.2">
      <c r="A144" s="102" t="s">
        <v>394</v>
      </c>
      <c r="B144" s="279" t="s">
        <v>205</v>
      </c>
      <c r="C144" s="96">
        <f>IF(B144="Y", 1, 0)</f>
        <v>0</v>
      </c>
      <c r="D144" s="280" t="s">
        <v>205</v>
      </c>
      <c r="E144" s="96">
        <f>IF(D144="Y", 1, 0)</f>
        <v>0</v>
      </c>
      <c r="F144" s="97" t="s">
        <v>205</v>
      </c>
      <c r="G144" s="96">
        <f>IF(F144="Y", 1, 0)</f>
        <v>0</v>
      </c>
      <c r="H144" s="98" t="s">
        <v>205</v>
      </c>
      <c r="I144" s="96">
        <f>IF(H144="Y", 1, 0)</f>
        <v>0</v>
      </c>
      <c r="J144" s="281" t="s">
        <v>205</v>
      </c>
      <c r="K144" s="96">
        <f>IF(J144="Y", 1, 0)</f>
        <v>0</v>
      </c>
      <c r="L144" s="133" t="s">
        <v>205</v>
      </c>
      <c r="M144" s="99">
        <f>IF(L144="Y", 1, 0)</f>
        <v>0</v>
      </c>
    </row>
    <row r="145" spans="1:15" x14ac:dyDescent="0.2">
      <c r="A145" s="102" t="s">
        <v>395</v>
      </c>
      <c r="B145" s="279" t="s">
        <v>205</v>
      </c>
      <c r="C145" s="96">
        <f t="shared" si="39"/>
        <v>0</v>
      </c>
      <c r="D145" s="280" t="s">
        <v>205</v>
      </c>
      <c r="E145" s="96">
        <f t="shared" si="40"/>
        <v>0</v>
      </c>
      <c r="F145" s="97" t="s">
        <v>205</v>
      </c>
      <c r="G145" s="96">
        <f t="shared" si="41"/>
        <v>0</v>
      </c>
      <c r="H145" s="98" t="s">
        <v>205</v>
      </c>
      <c r="I145" s="96">
        <f t="shared" si="42"/>
        <v>0</v>
      </c>
      <c r="J145" s="281" t="s">
        <v>205</v>
      </c>
      <c r="K145" s="96">
        <f t="shared" si="43"/>
        <v>0</v>
      </c>
      <c r="L145" s="133" t="s">
        <v>205</v>
      </c>
      <c r="M145" s="99">
        <f t="shared" si="44"/>
        <v>0</v>
      </c>
    </row>
    <row r="146" spans="1:15" ht="13.5" thickBot="1" x14ac:dyDescent="0.25">
      <c r="A146" s="122" t="s">
        <v>396</v>
      </c>
      <c r="B146" s="282" t="s">
        <v>205</v>
      </c>
      <c r="C146" s="104">
        <f t="shared" si="39"/>
        <v>0</v>
      </c>
      <c r="D146" s="283" t="s">
        <v>205</v>
      </c>
      <c r="E146" s="104">
        <f t="shared" si="40"/>
        <v>0</v>
      </c>
      <c r="F146" s="105" t="s">
        <v>205</v>
      </c>
      <c r="G146" s="104">
        <f t="shared" si="41"/>
        <v>0</v>
      </c>
      <c r="H146" s="106" t="s">
        <v>205</v>
      </c>
      <c r="I146" s="104">
        <f t="shared" si="42"/>
        <v>0</v>
      </c>
      <c r="J146" s="284" t="s">
        <v>205</v>
      </c>
      <c r="K146" s="104">
        <f t="shared" si="43"/>
        <v>0</v>
      </c>
      <c r="L146" s="134" t="s">
        <v>205</v>
      </c>
      <c r="M146" s="107">
        <f t="shared" si="44"/>
        <v>0</v>
      </c>
    </row>
    <row r="147" spans="1:15" ht="13.5" thickBot="1" x14ac:dyDescent="0.25">
      <c r="A147" s="131" t="s">
        <v>397</v>
      </c>
      <c r="B147" s="285"/>
      <c r="D147" s="286"/>
      <c r="F147" s="108"/>
      <c r="H147" s="109"/>
      <c r="J147" s="287"/>
      <c r="L147" s="135"/>
    </row>
    <row r="148" spans="1:15" x14ac:dyDescent="0.2">
      <c r="A148" s="113" t="s">
        <v>398</v>
      </c>
      <c r="B148" s="276" t="s">
        <v>205</v>
      </c>
      <c r="C148" s="91">
        <f>IF(B148="Y", 1, 0)</f>
        <v>0</v>
      </c>
      <c r="D148" s="277" t="s">
        <v>205</v>
      </c>
      <c r="E148" s="91">
        <f>IF(D148="Y", 1, 0)</f>
        <v>0</v>
      </c>
      <c r="F148" s="92" t="s">
        <v>205</v>
      </c>
      <c r="G148" s="91">
        <f>IF(F148="Y", 1, 0)</f>
        <v>0</v>
      </c>
      <c r="H148" s="93" t="s">
        <v>205</v>
      </c>
      <c r="I148" s="91">
        <f>IF(H148="Y", 1, 0)</f>
        <v>0</v>
      </c>
      <c r="J148" s="278" t="s">
        <v>205</v>
      </c>
      <c r="K148" s="91">
        <f>IF(J148="Y", 1, 0)</f>
        <v>0</v>
      </c>
      <c r="L148" s="132" t="s">
        <v>205</v>
      </c>
      <c r="M148" s="94">
        <f>IF(L148="Y", 1, 0)</f>
        <v>0</v>
      </c>
    </row>
    <row r="149" spans="1:15" ht="13.5" thickBot="1" x14ac:dyDescent="0.25">
      <c r="A149" s="122" t="s">
        <v>399</v>
      </c>
      <c r="B149" s="282" t="s">
        <v>205</v>
      </c>
      <c r="C149" s="104">
        <f>IF(B149="Y", 1, 0)</f>
        <v>0</v>
      </c>
      <c r="D149" s="283" t="s">
        <v>205</v>
      </c>
      <c r="E149" s="104">
        <f>IF(D149="Y", 1, 0)</f>
        <v>0</v>
      </c>
      <c r="F149" s="105" t="s">
        <v>205</v>
      </c>
      <c r="G149" s="104">
        <f>IF(F149="Y", 1, 0)</f>
        <v>0</v>
      </c>
      <c r="H149" s="106" t="s">
        <v>205</v>
      </c>
      <c r="I149" s="104">
        <f>IF(H149="Y", 1, 0)</f>
        <v>0</v>
      </c>
      <c r="J149" s="284" t="s">
        <v>205</v>
      </c>
      <c r="K149" s="104">
        <f>IF(J149="Y", 1, 0)</f>
        <v>0</v>
      </c>
      <c r="L149" s="134" t="s">
        <v>205</v>
      </c>
      <c r="M149" s="107">
        <f>IF(L149="Y", 1, 0)</f>
        <v>0</v>
      </c>
    </row>
    <row r="150" spans="1:15" x14ac:dyDescent="0.2">
      <c r="A150" s="88"/>
      <c r="N150" s="88"/>
      <c r="O150" s="88"/>
    </row>
    <row r="151" spans="1:15" x14ac:dyDescent="0.2">
      <c r="A151" s="137" t="s">
        <v>400</v>
      </c>
      <c r="C151" s="88">
        <f>SUM(C2:C149)</f>
        <v>0</v>
      </c>
      <c r="E151" s="88">
        <f>SUM(E2:E149)</f>
        <v>0</v>
      </c>
      <c r="G151" s="88">
        <f>SUM(G2:G149)</f>
        <v>0</v>
      </c>
      <c r="I151" s="88">
        <f>SUM(I2:I133)</f>
        <v>0</v>
      </c>
      <c r="K151" s="88">
        <f>SUM(K2:K133)</f>
        <v>0</v>
      </c>
      <c r="M151" s="88">
        <f>SUM(M2:M149)</f>
        <v>0</v>
      </c>
    </row>
    <row r="152" spans="1:15" x14ac:dyDescent="0.2">
      <c r="A152" s="137" t="s">
        <v>401</v>
      </c>
      <c r="C152" s="88">
        <v>148</v>
      </c>
      <c r="E152" s="88">
        <v>143</v>
      </c>
      <c r="G152" s="88">
        <v>128</v>
      </c>
      <c r="I152" s="88">
        <v>114</v>
      </c>
      <c r="K152" s="88">
        <v>99</v>
      </c>
      <c r="M152" s="88">
        <v>53</v>
      </c>
    </row>
    <row r="153" spans="1:15" x14ac:dyDescent="0.2">
      <c r="A153" s="137" t="s">
        <v>402</v>
      </c>
      <c r="C153" s="138">
        <f>C151/C152</f>
        <v>0</v>
      </c>
      <c r="E153" s="138">
        <f>E151/E152</f>
        <v>0</v>
      </c>
      <c r="G153" s="139">
        <f>G151/G152</f>
        <v>0</v>
      </c>
      <c r="I153" s="138">
        <f>I151/I152</f>
        <v>0</v>
      </c>
      <c r="K153" s="138">
        <f>K151/K152</f>
        <v>0</v>
      </c>
      <c r="M153" s="138">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40FF7164-E116-4D1D-864E-C78EB5633978}">
      <formula1>"-,Y"</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C6333-547C-4A55-B75C-B759A0D8D93C}">
  <dimension ref="A1:M100"/>
  <sheetViews>
    <sheetView zoomScale="60" zoomScaleNormal="60" workbookViewId="0">
      <selection activeCell="B1" sqref="B1"/>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796</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10" t="s">
        <v>218</v>
      </c>
      <c r="E5" s="210" t="s">
        <v>220</v>
      </c>
      <c r="F5" s="208" t="s">
        <v>251</v>
      </c>
      <c r="G5" s="206">
        <f>IF(F5="Y", 'read first'!$B$23, 0)</f>
        <v>2.2229999999999999</v>
      </c>
      <c r="H5" s="203" t="s">
        <v>217</v>
      </c>
      <c r="I5" s="203"/>
    </row>
    <row r="6" spans="2:9" ht="30" x14ac:dyDescent="0.25">
      <c r="B6" s="552"/>
      <c r="C6" s="548"/>
      <c r="D6" s="210" t="s">
        <v>179</v>
      </c>
      <c r="E6" s="210" t="s">
        <v>221</v>
      </c>
      <c r="F6" s="208" t="s">
        <v>250</v>
      </c>
      <c r="G6" s="206">
        <f>IF(F6="Y", 'read first'!$B$23, 0)</f>
        <v>0</v>
      </c>
      <c r="H6" s="203" t="s">
        <v>196</v>
      </c>
      <c r="I6" s="203"/>
    </row>
    <row r="7" spans="2:9" ht="58.5" customHeight="1" x14ac:dyDescent="0.25">
      <c r="B7" s="203" t="s">
        <v>10</v>
      </c>
      <c r="C7" s="19" t="s">
        <v>11</v>
      </c>
      <c r="D7" s="210" t="s">
        <v>12</v>
      </c>
      <c r="E7" s="210" t="s">
        <v>222</v>
      </c>
      <c r="F7" s="208" t="s">
        <v>251</v>
      </c>
      <c r="G7" s="206">
        <f>IF(F7="Y", 'read first'!$B$23, 0)</f>
        <v>2.2229999999999999</v>
      </c>
      <c r="H7" s="203" t="s">
        <v>176</v>
      </c>
      <c r="I7" s="203"/>
    </row>
    <row r="8" spans="2:9" ht="40.5" customHeight="1" x14ac:dyDescent="0.25">
      <c r="B8" s="551" t="s">
        <v>14</v>
      </c>
      <c r="C8" s="19" t="s">
        <v>15</v>
      </c>
      <c r="D8" s="210" t="s">
        <v>197</v>
      </c>
      <c r="E8" s="210" t="s">
        <v>223</v>
      </c>
      <c r="F8" s="208" t="s">
        <v>250</v>
      </c>
      <c r="G8" s="206">
        <f>IF(F8="Y", 'read first'!$B$23, 0)</f>
        <v>0</v>
      </c>
      <c r="H8" s="203" t="s">
        <v>16</v>
      </c>
      <c r="I8" s="203"/>
    </row>
    <row r="9" spans="2:9" ht="36.75" customHeight="1" x14ac:dyDescent="0.25">
      <c r="B9" s="552"/>
      <c r="C9" s="19" t="s">
        <v>17</v>
      </c>
      <c r="D9" s="210" t="s">
        <v>180</v>
      </c>
      <c r="E9" s="210" t="s">
        <v>224</v>
      </c>
      <c r="F9" s="208" t="s">
        <v>251</v>
      </c>
      <c r="G9" s="206">
        <f>IF(F9="Y", 'read first'!$B$23, 0)</f>
        <v>2.2229999999999999</v>
      </c>
      <c r="H9" s="203" t="s">
        <v>18</v>
      </c>
      <c r="I9" s="203"/>
    </row>
    <row r="10" spans="2:9" ht="46.5" customHeight="1" x14ac:dyDescent="0.25">
      <c r="B10" s="203" t="s">
        <v>19</v>
      </c>
      <c r="C10" s="19" t="s">
        <v>20</v>
      </c>
      <c r="D10" s="210" t="s">
        <v>415</v>
      </c>
      <c r="E10" s="210" t="s">
        <v>225</v>
      </c>
      <c r="F10" s="208" t="s">
        <v>251</v>
      </c>
      <c r="G10" s="206">
        <f>IF(F10="Y", 'read first'!$B$23, 0)</f>
        <v>2.2229999999999999</v>
      </c>
      <c r="H10" s="203" t="s">
        <v>175</v>
      </c>
      <c r="I10" s="203"/>
    </row>
    <row r="11" spans="2:9" ht="33.75" customHeight="1" x14ac:dyDescent="0.25">
      <c r="B11" s="554" t="s">
        <v>22</v>
      </c>
      <c r="C11" s="19" t="s">
        <v>23</v>
      </c>
      <c r="D11" s="210" t="s">
        <v>24</v>
      </c>
      <c r="E11" s="210" t="s">
        <v>226</v>
      </c>
      <c r="F11" s="208" t="s">
        <v>251</v>
      </c>
      <c r="G11" s="206">
        <f>IF(F11="Y", 'read first'!$B$23, 0)</f>
        <v>2.2229999999999999</v>
      </c>
      <c r="H11" s="203" t="s">
        <v>25</v>
      </c>
      <c r="I11" s="203"/>
    </row>
    <row r="12" spans="2:9" ht="177.75" customHeight="1" x14ac:dyDescent="0.25">
      <c r="B12" s="554"/>
      <c r="C12" s="203" t="s">
        <v>26</v>
      </c>
      <c r="D12" s="20" t="s">
        <v>198</v>
      </c>
      <c r="E12" s="20" t="s">
        <v>227</v>
      </c>
      <c r="F12" s="35" t="s">
        <v>251</v>
      </c>
      <c r="G12" s="206">
        <f>IF(F12="Y", 'read first'!$B$23, 0)</f>
        <v>2.2229999999999999</v>
      </c>
      <c r="H12" s="31" t="s">
        <v>177</v>
      </c>
      <c r="I12" s="391" t="s">
        <v>596</v>
      </c>
    </row>
    <row r="13" spans="2:9" ht="55.5" customHeight="1" x14ac:dyDescent="0.25">
      <c r="B13" s="203" t="s">
        <v>28</v>
      </c>
      <c r="C13" s="19" t="s">
        <v>29</v>
      </c>
      <c r="D13" s="20" t="s">
        <v>199</v>
      </c>
      <c r="E13" s="20" t="s">
        <v>227</v>
      </c>
      <c r="F13" s="35" t="s">
        <v>250</v>
      </c>
      <c r="G13" s="206">
        <f>IF(F13="Y", 'read first'!$B$23, 0)</f>
        <v>0</v>
      </c>
      <c r="H13" s="31" t="s">
        <v>30</v>
      </c>
      <c r="I13" s="391" t="s">
        <v>590</v>
      </c>
    </row>
    <row r="14" spans="2:9" x14ac:dyDescent="0.25">
      <c r="D14" s="21" t="s">
        <v>31</v>
      </c>
      <c r="E14" s="21"/>
      <c r="G14" s="206">
        <f>SUM(G5:G13)</f>
        <v>13.337999999999997</v>
      </c>
    </row>
    <row r="15" spans="2:9" x14ac:dyDescent="0.25">
      <c r="D15" s="21"/>
      <c r="E15" s="21"/>
      <c r="G15" s="22">
        <f>G14/'read first'!$B$24</f>
        <v>0.66666666666666663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01" t="s">
        <v>182</v>
      </c>
      <c r="E19" s="201" t="s">
        <v>228</v>
      </c>
      <c r="F19" s="208" t="s">
        <v>251</v>
      </c>
      <c r="G19" s="207">
        <f>IF(F19="Y", 'read first'!$C$23, 0)</f>
        <v>1.65</v>
      </c>
      <c r="H19" s="204" t="s">
        <v>200</v>
      </c>
      <c r="I19" s="204"/>
    </row>
    <row r="20" spans="2:9" ht="54" customHeight="1" x14ac:dyDescent="0.25">
      <c r="B20" s="549"/>
      <c r="C20" s="1" t="s">
        <v>35</v>
      </c>
      <c r="D20" s="556" t="s">
        <v>36</v>
      </c>
      <c r="E20" s="556" t="s">
        <v>227</v>
      </c>
      <c r="F20" s="562" t="s">
        <v>250</v>
      </c>
      <c r="G20" s="565">
        <f>IF(F20="Y", 'read first'!$C$23, 0)</f>
        <v>0</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05"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05" t="s">
        <v>431</v>
      </c>
      <c r="I23" s="205"/>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597</v>
      </c>
    </row>
    <row r="25" spans="2:9" ht="36" customHeight="1" x14ac:dyDescent="0.25">
      <c r="B25" s="543"/>
      <c r="C25" s="548"/>
      <c r="D25" s="27" t="s">
        <v>201</v>
      </c>
      <c r="E25" s="27" t="s">
        <v>227</v>
      </c>
      <c r="F25" s="35" t="s">
        <v>251</v>
      </c>
      <c r="G25" s="206">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598</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206">
        <f>IF(F29="Y", 0.83, 0)</f>
        <v>0.83</v>
      </c>
      <c r="H29" s="577" t="s">
        <v>167</v>
      </c>
      <c r="I29" s="578" t="s">
        <v>599</v>
      </c>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208" t="s">
        <v>251</v>
      </c>
      <c r="G32" s="206">
        <f>IF(F32="Y",'read first'!$C$23, 0)</f>
        <v>1.65</v>
      </c>
      <c r="H32" s="554" t="s">
        <v>166</v>
      </c>
      <c r="I32" s="554"/>
    </row>
    <row r="33" spans="2:9" ht="57.95" customHeight="1" x14ac:dyDescent="0.25">
      <c r="B33" s="543"/>
      <c r="C33" s="547"/>
      <c r="D33" s="30" t="s">
        <v>57</v>
      </c>
      <c r="E33" s="30" t="s">
        <v>232</v>
      </c>
      <c r="F33" s="208" t="s">
        <v>251</v>
      </c>
      <c r="G33" s="206">
        <f>IF(F33="Y", 'read first'!$C$23, 0)</f>
        <v>1.65</v>
      </c>
      <c r="H33" s="554"/>
      <c r="I33" s="554"/>
    </row>
    <row r="34" spans="2:9" ht="52.5" customHeight="1" x14ac:dyDescent="0.25">
      <c r="B34" s="543"/>
      <c r="C34" s="548"/>
      <c r="D34" s="30" t="s">
        <v>184</v>
      </c>
      <c r="E34" s="30" t="s">
        <v>233</v>
      </c>
      <c r="F34" s="208" t="s">
        <v>250</v>
      </c>
      <c r="G34" s="206">
        <f>IF(F34="Y", 'read first'!$C$23, 0)</f>
        <v>0</v>
      </c>
      <c r="H34" s="554"/>
      <c r="I34" s="554"/>
    </row>
    <row r="35" spans="2:9" ht="38.1" customHeight="1" x14ac:dyDescent="0.25">
      <c r="B35" s="543"/>
      <c r="C35" s="205" t="s">
        <v>58</v>
      </c>
      <c r="D35" s="28" t="s">
        <v>59</v>
      </c>
      <c r="E35" s="28" t="s">
        <v>227</v>
      </c>
      <c r="F35" s="35" t="s">
        <v>251</v>
      </c>
      <c r="G35" s="206">
        <f>IF(F35="Y", 'read first'!$C$23, 0)</f>
        <v>1.65</v>
      </c>
      <c r="H35" s="31" t="s">
        <v>203</v>
      </c>
      <c r="I35" s="391" t="s">
        <v>600</v>
      </c>
    </row>
    <row r="36" spans="2:9" ht="60" customHeight="1" x14ac:dyDescent="0.25">
      <c r="B36" s="205" t="s">
        <v>60</v>
      </c>
      <c r="C36" s="19" t="s">
        <v>61</v>
      </c>
      <c r="D36" s="30" t="s">
        <v>62</v>
      </c>
      <c r="E36" s="30" t="s">
        <v>234</v>
      </c>
      <c r="F36" s="208" t="s">
        <v>251</v>
      </c>
      <c r="G36" s="206">
        <f>IF(F36="Y", 'read first'!$C$23, 0)</f>
        <v>1.65</v>
      </c>
      <c r="H36" s="203" t="s">
        <v>178</v>
      </c>
      <c r="I36" s="203"/>
    </row>
    <row r="37" spans="2:9" x14ac:dyDescent="0.25">
      <c r="D37" s="21" t="s">
        <v>31</v>
      </c>
      <c r="E37" s="21"/>
      <c r="G37" s="206">
        <f>SUM(G19:G36)</f>
        <v>14.060000000000002</v>
      </c>
    </row>
    <row r="38" spans="2:9" x14ac:dyDescent="0.25">
      <c r="D38" s="21"/>
      <c r="E38" s="21"/>
      <c r="G38" s="22">
        <f>G37/'read first'!$C$24</f>
        <v>0.71010101010101034</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10" t="s">
        <v>67</v>
      </c>
      <c r="E42" s="210" t="s">
        <v>235</v>
      </c>
      <c r="F42" s="208" t="s">
        <v>251</v>
      </c>
      <c r="G42" s="206">
        <f>IF(F42="Y", 'read first'!$D$23, 0)</f>
        <v>2.2000000000000002</v>
      </c>
      <c r="H42" s="203" t="s">
        <v>68</v>
      </c>
      <c r="I42" s="203"/>
    </row>
    <row r="43" spans="2:9" ht="30" customHeight="1" x14ac:dyDescent="0.25">
      <c r="B43" s="549"/>
      <c r="C43" s="19" t="s">
        <v>69</v>
      </c>
      <c r="D43" s="202" t="s">
        <v>70</v>
      </c>
      <c r="E43" s="74" t="s">
        <v>227</v>
      </c>
      <c r="F43" s="208" t="s">
        <v>250</v>
      </c>
      <c r="G43" s="206">
        <f>IF(F43="Y", 'read first'!$D$23, 0)</f>
        <v>0</v>
      </c>
      <c r="H43" s="203" t="s">
        <v>71</v>
      </c>
      <c r="I43" s="203"/>
    </row>
    <row r="44" spans="2:9" ht="30" x14ac:dyDescent="0.25">
      <c r="B44" s="550"/>
      <c r="C44" s="19" t="s">
        <v>72</v>
      </c>
      <c r="D44" s="210" t="s">
        <v>73</v>
      </c>
      <c r="E44" s="210" t="s">
        <v>227</v>
      </c>
      <c r="F44" s="208" t="s">
        <v>250</v>
      </c>
      <c r="G44" s="206">
        <f>IF(F44="Y", 'read first'!$D$23, 0)</f>
        <v>0</v>
      </c>
      <c r="H44" s="203" t="s">
        <v>74</v>
      </c>
      <c r="I44" s="203"/>
    </row>
    <row r="45" spans="2:9" ht="30" x14ac:dyDescent="0.25">
      <c r="B45" s="205" t="s">
        <v>75</v>
      </c>
      <c r="C45" s="19" t="s">
        <v>76</v>
      </c>
      <c r="D45" s="210" t="s">
        <v>77</v>
      </c>
      <c r="E45" s="210" t="s">
        <v>227</v>
      </c>
      <c r="F45" s="208" t="s">
        <v>251</v>
      </c>
      <c r="G45" s="206">
        <f>IF(F45="Y", 'read first'!$D$23, 0)</f>
        <v>2.2000000000000002</v>
      </c>
      <c r="H45" s="203" t="s">
        <v>78</v>
      </c>
      <c r="I45" s="203"/>
    </row>
    <row r="46" spans="2:9" ht="37.5" customHeight="1" x14ac:dyDescent="0.25">
      <c r="B46" s="33" t="s">
        <v>79</v>
      </c>
      <c r="C46" s="33" t="s">
        <v>80</v>
      </c>
      <c r="D46" s="34" t="s">
        <v>81</v>
      </c>
      <c r="E46" s="34" t="s">
        <v>227</v>
      </c>
      <c r="F46" s="208" t="s">
        <v>250</v>
      </c>
      <c r="G46" s="206">
        <f>IF(F46="Y", 'read first'!$D$23, 0)</f>
        <v>0</v>
      </c>
      <c r="H46" s="31" t="s">
        <v>165</v>
      </c>
      <c r="I46" s="391" t="s">
        <v>601</v>
      </c>
    </row>
    <row r="47" spans="2:9" ht="69" customHeight="1" x14ac:dyDescent="0.25">
      <c r="B47" s="205" t="s">
        <v>82</v>
      </c>
      <c r="C47" s="19" t="s">
        <v>83</v>
      </c>
      <c r="D47" s="210" t="s">
        <v>84</v>
      </c>
      <c r="E47" s="210" t="s">
        <v>227</v>
      </c>
      <c r="F47" s="208" t="s">
        <v>251</v>
      </c>
      <c r="G47" s="206">
        <f>IF(F47="Y", 'read first'!$D$23, 0)</f>
        <v>2.2000000000000002</v>
      </c>
      <c r="H47" s="203" t="s">
        <v>85</v>
      </c>
      <c r="I47" s="203"/>
    </row>
    <row r="48" spans="2:9" ht="30" x14ac:dyDescent="0.25">
      <c r="B48" s="205" t="s">
        <v>86</v>
      </c>
      <c r="C48" s="19" t="s">
        <v>87</v>
      </c>
      <c r="D48" s="210" t="s">
        <v>88</v>
      </c>
      <c r="E48" s="210" t="s">
        <v>236</v>
      </c>
      <c r="F48" s="208" t="s">
        <v>251</v>
      </c>
      <c r="G48" s="206">
        <f>IF(F48="Y", 'read first'!$D$23, 0)</f>
        <v>2.2000000000000002</v>
      </c>
      <c r="H48" s="203" t="s">
        <v>89</v>
      </c>
      <c r="I48" s="203"/>
    </row>
    <row r="49" spans="2:9" ht="45" x14ac:dyDescent="0.25">
      <c r="B49" s="205" t="s">
        <v>90</v>
      </c>
      <c r="C49" s="19" t="s">
        <v>91</v>
      </c>
      <c r="D49" s="210" t="s">
        <v>92</v>
      </c>
      <c r="E49" s="210" t="s">
        <v>237</v>
      </c>
      <c r="F49" s="208" t="s">
        <v>251</v>
      </c>
      <c r="G49" s="206">
        <f>IF(F49="Y", 'read first'!$D$23, 0)</f>
        <v>2.2000000000000002</v>
      </c>
      <c r="H49" s="203" t="s">
        <v>93</v>
      </c>
      <c r="I49" s="203"/>
    </row>
    <row r="50" spans="2:9" x14ac:dyDescent="0.25">
      <c r="B50" s="37"/>
      <c r="G50" s="206">
        <f>SUM(G42:G49)</f>
        <v>11</v>
      </c>
    </row>
    <row r="51" spans="2:9" x14ac:dyDescent="0.25">
      <c r="B51" s="37"/>
      <c r="G51" s="22">
        <f>G50/'read first'!$D$24</f>
        <v>0.55555555555555558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10" t="s">
        <v>97</v>
      </c>
      <c r="E55" s="75" t="s">
        <v>227</v>
      </c>
      <c r="F55" s="208" t="s">
        <v>250</v>
      </c>
      <c r="G55" s="206">
        <f>IF(F55="Y", 'read first'!$E$23, 0)</f>
        <v>0</v>
      </c>
      <c r="H55" s="209" t="s">
        <v>98</v>
      </c>
      <c r="I55" s="209"/>
    </row>
    <row r="56" spans="2:9" ht="38.1" customHeight="1" x14ac:dyDescent="0.25">
      <c r="B56" s="543"/>
      <c r="C56" s="19" t="s">
        <v>99</v>
      </c>
      <c r="D56" s="210" t="s">
        <v>100</v>
      </c>
      <c r="E56" s="75" t="s">
        <v>227</v>
      </c>
      <c r="F56" s="208" t="s">
        <v>251</v>
      </c>
      <c r="G56" s="206">
        <f>IF(F56="Y", 'read first'!$E$23, 0)</f>
        <v>2.5</v>
      </c>
      <c r="H56" s="209" t="s">
        <v>101</v>
      </c>
      <c r="I56" s="209"/>
    </row>
    <row r="57" spans="2:9" ht="51" customHeight="1" x14ac:dyDescent="0.25">
      <c r="B57" s="205" t="s">
        <v>102</v>
      </c>
      <c r="C57" s="19" t="s">
        <v>44</v>
      </c>
      <c r="D57" s="210" t="s">
        <v>103</v>
      </c>
      <c r="E57" s="75" t="s">
        <v>227</v>
      </c>
      <c r="F57" s="39" t="s">
        <v>209</v>
      </c>
      <c r="G57" s="206">
        <f>G26</f>
        <v>1.65</v>
      </c>
      <c r="H57" s="209" t="s">
        <v>207</v>
      </c>
      <c r="I57" s="209"/>
    </row>
    <row r="58" spans="2:9" ht="49.5" customHeight="1" x14ac:dyDescent="0.25">
      <c r="B58" s="205" t="s">
        <v>104</v>
      </c>
      <c r="C58" s="19" t="s">
        <v>96</v>
      </c>
      <c r="D58" s="210" t="s">
        <v>131</v>
      </c>
      <c r="E58" s="75" t="s">
        <v>230</v>
      </c>
      <c r="F58" s="39" t="s">
        <v>210</v>
      </c>
      <c r="G58" s="206">
        <f>G29+G30</f>
        <v>1.66</v>
      </c>
      <c r="H58" s="209" t="s">
        <v>208</v>
      </c>
      <c r="I58" s="209"/>
    </row>
    <row r="59" spans="2:9" ht="50.25" customHeight="1" x14ac:dyDescent="0.25">
      <c r="B59" s="543" t="s">
        <v>105</v>
      </c>
      <c r="C59" s="19" t="s">
        <v>72</v>
      </c>
      <c r="D59" s="210" t="s">
        <v>106</v>
      </c>
      <c r="E59" s="75" t="s">
        <v>227</v>
      </c>
      <c r="F59" s="208" t="s">
        <v>250</v>
      </c>
      <c r="G59" s="206">
        <f>IF(F59="Y", 'read first'!$E$23, 0)</f>
        <v>0</v>
      </c>
      <c r="H59" s="209" t="s">
        <v>132</v>
      </c>
      <c r="I59" s="209"/>
    </row>
    <row r="60" spans="2:9" ht="38.1" customHeight="1" x14ac:dyDescent="0.25">
      <c r="B60" s="543"/>
      <c r="C60" s="19" t="s">
        <v>99</v>
      </c>
      <c r="D60" s="210" t="s">
        <v>133</v>
      </c>
      <c r="E60" s="75" t="s">
        <v>238</v>
      </c>
      <c r="F60" s="208" t="s">
        <v>251</v>
      </c>
      <c r="G60" s="206">
        <f>IF(F60="Y", 'read first'!$E$23, 0)</f>
        <v>2.5</v>
      </c>
      <c r="H60" s="209" t="s">
        <v>134</v>
      </c>
      <c r="I60" s="209"/>
    </row>
    <row r="61" spans="2:9" ht="30" x14ac:dyDescent="0.25">
      <c r="B61" s="205" t="s">
        <v>107</v>
      </c>
      <c r="C61" s="19" t="s">
        <v>108</v>
      </c>
      <c r="D61" s="210" t="s">
        <v>185</v>
      </c>
      <c r="E61" s="75" t="s">
        <v>239</v>
      </c>
      <c r="F61" s="208" t="s">
        <v>251</v>
      </c>
      <c r="G61" s="206">
        <f>IF(F61="Y", 'read first'!$E$23, 0)</f>
        <v>2.5</v>
      </c>
      <c r="H61" s="209" t="s">
        <v>135</v>
      </c>
      <c r="I61" s="209"/>
    </row>
    <row r="62" spans="2:9" ht="38.1" customHeight="1" x14ac:dyDescent="0.25">
      <c r="B62" s="205" t="s">
        <v>109</v>
      </c>
      <c r="C62" s="19" t="s">
        <v>110</v>
      </c>
      <c r="D62" s="210" t="s">
        <v>111</v>
      </c>
      <c r="E62" s="75" t="s">
        <v>227</v>
      </c>
      <c r="F62" s="208" t="s">
        <v>251</v>
      </c>
      <c r="G62" s="206">
        <f>IF(F62="Y", 'read first'!$E$23, 0)</f>
        <v>2.5</v>
      </c>
      <c r="H62" s="209" t="s">
        <v>136</v>
      </c>
      <c r="I62" s="209"/>
    </row>
    <row r="63" spans="2:9" x14ac:dyDescent="0.25">
      <c r="G63" s="206">
        <f>SUM(G55:G62)</f>
        <v>13.31</v>
      </c>
    </row>
    <row r="64" spans="2:9" x14ac:dyDescent="0.25">
      <c r="G64" s="41">
        <f>G63/'read first'!$E$24</f>
        <v>0.66549999999999998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05" t="s">
        <v>121</v>
      </c>
      <c r="C68" s="19" t="s">
        <v>170</v>
      </c>
      <c r="D68" s="210" t="s">
        <v>171</v>
      </c>
      <c r="E68" s="210" t="s">
        <v>226</v>
      </c>
      <c r="F68" s="208" t="str">
        <f>F11</f>
        <v>Y</v>
      </c>
      <c r="G68" s="272">
        <f>IF(F68="Y", 'read first'!$G$23, 0)</f>
        <v>2</v>
      </c>
      <c r="H68" s="205" t="s">
        <v>427</v>
      </c>
      <c r="I68" s="205"/>
    </row>
    <row r="69" spans="1:13" s="4" customFormat="1" ht="67.5" customHeight="1" x14ac:dyDescent="0.25">
      <c r="A69" s="3"/>
      <c r="B69" s="205" t="s">
        <v>122</v>
      </c>
      <c r="C69" s="19" t="s">
        <v>123</v>
      </c>
      <c r="D69" s="210" t="s">
        <v>124</v>
      </c>
      <c r="E69" s="210" t="s">
        <v>240</v>
      </c>
      <c r="F69" s="208" t="s">
        <v>250</v>
      </c>
      <c r="G69" s="206">
        <f>IF(F69="Y", 'read first'!$G$23, 0)</f>
        <v>0</v>
      </c>
      <c r="H69" s="205" t="s">
        <v>143</v>
      </c>
      <c r="I69" s="205"/>
      <c r="J69" s="59"/>
      <c r="K69" s="59"/>
      <c r="L69" s="59"/>
      <c r="M69" s="59"/>
    </row>
    <row r="70" spans="1:13" s="4" customFormat="1" ht="74.25" customHeight="1" x14ac:dyDescent="0.25">
      <c r="A70" s="3"/>
      <c r="B70" s="205" t="s">
        <v>125</v>
      </c>
      <c r="C70" s="19" t="s">
        <v>144</v>
      </c>
      <c r="D70" s="210" t="s">
        <v>126</v>
      </c>
      <c r="E70" s="210" t="s">
        <v>241</v>
      </c>
      <c r="F70" s="208" t="s">
        <v>250</v>
      </c>
      <c r="G70" s="206">
        <f>IF(F70="Y", 'read first'!$G$23, 0)</f>
        <v>0</v>
      </c>
      <c r="H70" s="205" t="s">
        <v>142</v>
      </c>
      <c r="I70" s="205"/>
      <c r="J70" s="59"/>
      <c r="K70" s="59"/>
      <c r="L70" s="59"/>
      <c r="M70" s="59"/>
    </row>
    <row r="71" spans="1:13" s="4" customFormat="1" ht="64.5" customHeight="1" x14ac:dyDescent="0.25">
      <c r="A71" s="3"/>
      <c r="B71" s="205" t="s">
        <v>127</v>
      </c>
      <c r="C71" s="19" t="s">
        <v>128</v>
      </c>
      <c r="D71" s="210" t="s">
        <v>129</v>
      </c>
      <c r="E71" s="210" t="s">
        <v>242</v>
      </c>
      <c r="F71" s="208" t="s">
        <v>251</v>
      </c>
      <c r="G71" s="206">
        <f>IF(F71="Y", 'read first'!$G$23, 0)</f>
        <v>2</v>
      </c>
      <c r="H71" s="205" t="s">
        <v>169</v>
      </c>
      <c r="I71" s="205"/>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06">
        <f>SUM(G68:G73)/2</f>
        <v>3</v>
      </c>
      <c r="H74" s="5"/>
      <c r="J74" s="59"/>
      <c r="K74" s="59"/>
      <c r="L74" s="59"/>
      <c r="M74" s="59"/>
    </row>
    <row r="75" spans="1:13" s="4" customFormat="1" x14ac:dyDescent="0.25">
      <c r="A75" s="3"/>
      <c r="B75" s="37"/>
      <c r="C75" s="3"/>
      <c r="D75" s="3"/>
      <c r="E75" s="3"/>
      <c r="F75" s="3"/>
      <c r="G75" s="22">
        <f>G74/'read first'!$G$24</f>
        <v>0.3</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577</v>
      </c>
    </row>
    <row r="79" spans="1:13" ht="30" x14ac:dyDescent="0.25">
      <c r="A79" s="205" t="s">
        <v>187</v>
      </c>
      <c r="B79" s="205" t="s">
        <v>114</v>
      </c>
      <c r="C79" s="36" t="s">
        <v>145</v>
      </c>
      <c r="D79" s="210" t="s">
        <v>164</v>
      </c>
      <c r="E79" s="210" t="s">
        <v>244</v>
      </c>
      <c r="F79" s="274" t="s">
        <v>251</v>
      </c>
      <c r="G79" s="44">
        <f>IF(F79="Y", 'read first'!$F$23, 0)</f>
        <v>2</v>
      </c>
      <c r="H79" s="45" t="s">
        <v>146</v>
      </c>
      <c r="I79" s="411"/>
    </row>
    <row r="80" spans="1:13" ht="45" x14ac:dyDescent="0.25">
      <c r="A80" s="204" t="s">
        <v>188</v>
      </c>
      <c r="B80" s="204" t="s">
        <v>115</v>
      </c>
      <c r="C80" s="36" t="s">
        <v>145</v>
      </c>
      <c r="D80" s="202" t="s">
        <v>116</v>
      </c>
      <c r="E80" s="202" t="s">
        <v>245</v>
      </c>
      <c r="F80" s="274" t="s">
        <v>251</v>
      </c>
      <c r="G80" s="44">
        <f>IF(F80="Y", 'read first'!$F$23, 0)</f>
        <v>2</v>
      </c>
      <c r="H80" s="47" t="s">
        <v>147</v>
      </c>
      <c r="I80" s="411"/>
    </row>
    <row r="81" spans="1:9" x14ac:dyDescent="0.25">
      <c r="A81" s="555" t="s">
        <v>189</v>
      </c>
      <c r="B81" s="587" t="s">
        <v>117</v>
      </c>
      <c r="C81" s="48" t="s">
        <v>118</v>
      </c>
      <c r="D81" s="210" t="s">
        <v>51</v>
      </c>
      <c r="E81" s="210" t="s">
        <v>246</v>
      </c>
      <c r="F81" s="274" t="str">
        <f>F29</f>
        <v>Y</v>
      </c>
      <c r="G81" s="44">
        <f>IF(F81="Y", 1, 0)</f>
        <v>1</v>
      </c>
      <c r="H81" s="551" t="s">
        <v>52</v>
      </c>
      <c r="I81" s="629"/>
    </row>
    <row r="82" spans="1:9" x14ac:dyDescent="0.25">
      <c r="A82" s="586"/>
      <c r="B82" s="588"/>
      <c r="C82" s="48" t="s">
        <v>119</v>
      </c>
      <c r="D82" s="582" t="s">
        <v>53</v>
      </c>
      <c r="E82" s="590" t="s">
        <v>247</v>
      </c>
      <c r="F82" s="590" t="str">
        <f>F30</f>
        <v>Y</v>
      </c>
      <c r="G82" s="593">
        <f t="shared" ref="G82:G83" si="0">IF(F82="Y", 1, 0)</f>
        <v>1</v>
      </c>
      <c r="H82" s="586"/>
      <c r="I82" s="630"/>
    </row>
    <row r="83" spans="1:9" x14ac:dyDescent="0.25">
      <c r="A83" s="586"/>
      <c r="B83" s="589"/>
      <c r="C83" s="48" t="s">
        <v>130</v>
      </c>
      <c r="D83" s="552"/>
      <c r="E83" s="591"/>
      <c r="F83" s="592"/>
      <c r="G83" s="594">
        <f t="shared" si="0"/>
        <v>0</v>
      </c>
      <c r="H83" s="552"/>
      <c r="I83" s="631"/>
    </row>
    <row r="84" spans="1:9" ht="58.5" customHeight="1" x14ac:dyDescent="0.25">
      <c r="A84" s="552"/>
      <c r="B84" s="205" t="s">
        <v>138</v>
      </c>
      <c r="C84" s="19" t="s">
        <v>148</v>
      </c>
      <c r="D84" s="210" t="s">
        <v>149</v>
      </c>
      <c r="E84" s="210" t="s">
        <v>248</v>
      </c>
      <c r="F84" s="274" t="s">
        <v>250</v>
      </c>
      <c r="G84" s="44">
        <f>IF(F84="Y", 'read first'!$F$23, 0)</f>
        <v>0</v>
      </c>
      <c r="H84" s="209" t="s">
        <v>150</v>
      </c>
      <c r="I84" s="411"/>
    </row>
    <row r="85" spans="1:9" ht="105" x14ac:dyDescent="0.25">
      <c r="A85" s="204" t="s">
        <v>190</v>
      </c>
      <c r="B85" s="49" t="s">
        <v>151</v>
      </c>
      <c r="C85" s="203" t="s">
        <v>152</v>
      </c>
      <c r="D85" s="20" t="s">
        <v>162</v>
      </c>
      <c r="E85" s="20" t="s">
        <v>227</v>
      </c>
      <c r="F85" s="274" t="s">
        <v>251</v>
      </c>
      <c r="G85" s="44">
        <f>IF(F85="Y", 'read first'!$F$23, 0)</f>
        <v>2</v>
      </c>
      <c r="H85" s="20" t="s">
        <v>153</v>
      </c>
      <c r="I85" s="413" t="s">
        <v>602</v>
      </c>
    </row>
    <row r="86" spans="1:9" ht="75" x14ac:dyDescent="0.25">
      <c r="A86" s="205" t="s">
        <v>191</v>
      </c>
      <c r="B86" s="205" t="s">
        <v>154</v>
      </c>
      <c r="C86" s="205" t="s">
        <v>155</v>
      </c>
      <c r="D86" s="20" t="s">
        <v>163</v>
      </c>
      <c r="E86" s="20" t="s">
        <v>227</v>
      </c>
      <c r="F86" s="274" t="s">
        <v>251</v>
      </c>
      <c r="G86" s="44">
        <f>IF(F86="Y", 'read first'!$F$23, 0)</f>
        <v>2</v>
      </c>
      <c r="H86" s="20" t="s">
        <v>156</v>
      </c>
      <c r="I86" s="413" t="s">
        <v>603</v>
      </c>
    </row>
    <row r="87" spans="1:9" ht="47.25" customHeight="1" x14ac:dyDescent="0.25">
      <c r="A87" s="587" t="s">
        <v>192</v>
      </c>
      <c r="B87" s="554" t="s">
        <v>22</v>
      </c>
      <c r="C87" s="19" t="s">
        <v>23</v>
      </c>
      <c r="D87" s="210" t="s">
        <v>24</v>
      </c>
      <c r="E87" s="210" t="s">
        <v>226</v>
      </c>
      <c r="F87" s="274" t="str">
        <f>F11</f>
        <v>Y</v>
      </c>
      <c r="G87" s="272">
        <f>IF(F87="Y", 'read first'!$F$23, 0)</f>
        <v>2</v>
      </c>
      <c r="H87" s="203" t="s">
        <v>25</v>
      </c>
      <c r="I87" s="411"/>
    </row>
    <row r="88" spans="1:9" ht="67.5" customHeight="1" x14ac:dyDescent="0.25">
      <c r="A88" s="595"/>
      <c r="B88" s="554"/>
      <c r="C88" s="203" t="s">
        <v>26</v>
      </c>
      <c r="D88" s="20" t="s">
        <v>27</v>
      </c>
      <c r="E88" s="20" t="s">
        <v>227</v>
      </c>
      <c r="F88" s="274" t="s">
        <v>251</v>
      </c>
      <c r="G88" s="44">
        <f>IF(F88="Y", 'read first'!$F$23, 0)</f>
        <v>2</v>
      </c>
      <c r="H88" s="20" t="s">
        <v>157</v>
      </c>
      <c r="I88" s="413" t="s">
        <v>604</v>
      </c>
    </row>
    <row r="89" spans="1:9" ht="38.25" customHeight="1" x14ac:dyDescent="0.25">
      <c r="A89" s="555" t="s">
        <v>193</v>
      </c>
      <c r="B89" s="555" t="s">
        <v>65</v>
      </c>
      <c r="C89" s="19" t="s">
        <v>66</v>
      </c>
      <c r="D89" s="210" t="s">
        <v>67</v>
      </c>
      <c r="E89" s="210" t="s">
        <v>235</v>
      </c>
      <c r="F89" s="274" t="str">
        <f>F42</f>
        <v>Y</v>
      </c>
      <c r="G89" s="44">
        <f>IF(F89="Y", 'read first'!$F$23, 0)</f>
        <v>2</v>
      </c>
      <c r="H89" s="203" t="s">
        <v>68</v>
      </c>
      <c r="I89" s="412"/>
    </row>
    <row r="90" spans="1:9" ht="30" customHeight="1" x14ac:dyDescent="0.25">
      <c r="A90" s="586"/>
      <c r="B90" s="549"/>
      <c r="C90" s="19" t="s">
        <v>69</v>
      </c>
      <c r="D90" s="202" t="s">
        <v>70</v>
      </c>
      <c r="E90" s="74" t="s">
        <v>227</v>
      </c>
      <c r="F90" s="274" t="str">
        <f>F43</f>
        <v>N</v>
      </c>
      <c r="G90" s="44">
        <f>IF(F90="Y", 'read first'!$F$23, 0)</f>
        <v>0</v>
      </c>
      <c r="H90" s="203" t="s">
        <v>71</v>
      </c>
      <c r="I90" s="412"/>
    </row>
    <row r="91" spans="1:9" ht="36.75" customHeight="1" x14ac:dyDescent="0.25">
      <c r="A91" s="586"/>
      <c r="B91" s="550"/>
      <c r="C91" s="19" t="s">
        <v>72</v>
      </c>
      <c r="D91" s="210" t="s">
        <v>73</v>
      </c>
      <c r="E91" s="210" t="s">
        <v>227</v>
      </c>
      <c r="F91" s="274" t="str">
        <f>F60</f>
        <v>Y</v>
      </c>
      <c r="G91" s="44">
        <f>IF(F91="Y", 'read first'!$F$23, 0)</f>
        <v>2</v>
      </c>
      <c r="H91" s="203" t="s">
        <v>74</v>
      </c>
      <c r="I91" s="412"/>
    </row>
    <row r="92" spans="1:9" ht="28.5" customHeight="1" x14ac:dyDescent="0.25">
      <c r="A92" s="596" t="s">
        <v>194</v>
      </c>
      <c r="B92" s="551" t="s">
        <v>6</v>
      </c>
      <c r="C92" s="553" t="s">
        <v>7</v>
      </c>
      <c r="D92" s="210" t="s">
        <v>173</v>
      </c>
      <c r="E92" s="210" t="s">
        <v>220</v>
      </c>
      <c r="F92" s="274" t="str">
        <f>F5</f>
        <v>Y</v>
      </c>
      <c r="G92" s="44">
        <f>IF(F92="Y", 'read first'!$F$23, 0)</f>
        <v>2</v>
      </c>
      <c r="H92" s="203" t="s">
        <v>8</v>
      </c>
      <c r="I92" s="412"/>
    </row>
    <row r="93" spans="1:9" ht="30" x14ac:dyDescent="0.25">
      <c r="A93" s="597"/>
      <c r="B93" s="552"/>
      <c r="C93" s="548"/>
      <c r="D93" s="210" t="s">
        <v>179</v>
      </c>
      <c r="E93" s="210" t="s">
        <v>221</v>
      </c>
      <c r="F93" s="274" t="str">
        <f>F6</f>
        <v>N</v>
      </c>
      <c r="G93" s="44">
        <f>IF(F93="Y", 'read first'!$F$23, 0)</f>
        <v>0</v>
      </c>
      <c r="H93" s="203" t="s">
        <v>9</v>
      </c>
      <c r="I93" s="412"/>
    </row>
    <row r="94" spans="1:9" ht="30" x14ac:dyDescent="0.25">
      <c r="A94" s="597"/>
      <c r="B94" s="203" t="s">
        <v>10</v>
      </c>
      <c r="C94" s="19" t="s">
        <v>11</v>
      </c>
      <c r="D94" s="210" t="s">
        <v>12</v>
      </c>
      <c r="E94" s="210" t="s">
        <v>222</v>
      </c>
      <c r="F94" s="274" t="str">
        <f>F7</f>
        <v>Y</v>
      </c>
      <c r="G94" s="44">
        <f>IF(F94="Y", 'read first'!$F$23, 0)</f>
        <v>2</v>
      </c>
      <c r="H94" s="203" t="s">
        <v>13</v>
      </c>
      <c r="I94" s="412"/>
    </row>
    <row r="95" spans="1:9" ht="45" x14ac:dyDescent="0.25">
      <c r="A95" s="597"/>
      <c r="B95" s="203" t="s">
        <v>19</v>
      </c>
      <c r="C95" s="19" t="s">
        <v>20</v>
      </c>
      <c r="D95" s="210" t="s">
        <v>181</v>
      </c>
      <c r="E95" s="210" t="s">
        <v>225</v>
      </c>
      <c r="F95" s="274" t="str">
        <f>F10</f>
        <v>Y</v>
      </c>
      <c r="G95" s="44">
        <f>IF(F95="Y", 'read first'!$F$23, 0)</f>
        <v>2</v>
      </c>
      <c r="H95" s="203" t="s">
        <v>21</v>
      </c>
      <c r="I95" s="412"/>
    </row>
    <row r="96" spans="1:9" ht="30" x14ac:dyDescent="0.25">
      <c r="A96" s="597"/>
      <c r="B96" s="554" t="s">
        <v>22</v>
      </c>
      <c r="C96" s="19" t="s">
        <v>23</v>
      </c>
      <c r="D96" s="210" t="s">
        <v>24</v>
      </c>
      <c r="E96" s="210" t="s">
        <v>226</v>
      </c>
      <c r="F96" s="274" t="str">
        <f>F11</f>
        <v>Y</v>
      </c>
      <c r="G96" s="44">
        <f>IF(F96="Y", 'read first'!$F$23, 0)</f>
        <v>2</v>
      </c>
      <c r="H96" s="203" t="s">
        <v>25</v>
      </c>
      <c r="I96" s="412"/>
    </row>
    <row r="97" spans="1:9" ht="34.5" customHeight="1" x14ac:dyDescent="0.25">
      <c r="A97" s="598"/>
      <c r="B97" s="554"/>
      <c r="C97" s="203" t="s">
        <v>26</v>
      </c>
      <c r="D97" s="20" t="s">
        <v>27</v>
      </c>
      <c r="E97" s="20" t="s">
        <v>227</v>
      </c>
      <c r="F97" s="274" t="s">
        <v>251</v>
      </c>
      <c r="G97" s="44">
        <f>IF(F97="Y", 'read first'!$F$23, 0)</f>
        <v>2</v>
      </c>
      <c r="H97" s="20" t="s">
        <v>174</v>
      </c>
      <c r="I97" s="410" t="s">
        <v>605</v>
      </c>
    </row>
    <row r="98" spans="1:9" ht="33.75" customHeight="1" x14ac:dyDescent="0.25">
      <c r="A98" s="203" t="s">
        <v>195</v>
      </c>
      <c r="B98" s="203" t="s">
        <v>158</v>
      </c>
      <c r="C98" s="203" t="s">
        <v>159</v>
      </c>
      <c r="D98" s="210" t="s">
        <v>160</v>
      </c>
      <c r="E98" s="75" t="s">
        <v>227</v>
      </c>
      <c r="F98" s="274" t="s">
        <v>251</v>
      </c>
      <c r="G98" s="44">
        <f>IF(F98="Y", 'read first'!$F$23, 0)</f>
        <v>2</v>
      </c>
      <c r="H98" s="209" t="s">
        <v>161</v>
      </c>
      <c r="I98" s="411"/>
    </row>
    <row r="99" spans="1:9" x14ac:dyDescent="0.25">
      <c r="G99" s="44">
        <f>SUM(G79:G98)</f>
        <v>30</v>
      </c>
    </row>
    <row r="100" spans="1:9" x14ac:dyDescent="0.25">
      <c r="G100" s="22">
        <f>G99/G78</f>
        <v>0.88235294117647056</v>
      </c>
    </row>
  </sheetData>
  <mergeCells count="59">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I81:I8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4012D536-B0F0-40DE-9BBA-AE2324D0947F}">
      <formula1>"-,H, M, L, NEG"</formula1>
    </dataValidation>
    <dataValidation type="list" allowBlank="1" showInputMessage="1" showErrorMessage="1" sqref="F5:F13 F25:F26 F42:F49 F59:F62 F68:F73 F29:F30 F32:F36 F19:F22 F55:F56 F79:F81 F84:F95 F97:F98" xr:uid="{8E62D057-C493-4FFB-B2EF-B5AF9FD8B115}">
      <formula1>"-,Y,N"</formula1>
    </dataValidation>
    <dataValidation type="list" allowBlank="1" showInputMessage="1" showErrorMessage="1" sqref="H23" xr:uid="{6E1EFCCB-54B0-4288-81D5-92B162AAAF00}">
      <formula1>"[Choose from list], Regional Boulevard, Community Boulevard, Regional Street, Community Street, Industrial Street, Regional Trail, Greenway"</formula1>
    </dataValidation>
  </dataValidations>
  <hyperlinks>
    <hyperlink ref="C5:C6" r:id="rId1" display="Equity Focus Area map layer" xr:uid="{92DD35F2-D094-4386-B86A-F44001FAC325}"/>
    <hyperlink ref="C7" r:id="rId2" display="Economic Value Atlas walkability and Community Service accessibility score" xr:uid="{5078C1DA-2D8F-4AA7-A3DA-AA4792EF92AD}"/>
    <hyperlink ref="C8" r:id="rId3" display="Regional Barometer: Life expectancy at birth layer" xr:uid="{4ACABFFE-B1F4-420C-A280-560FCE934037}"/>
    <hyperlink ref="C10" r:id="rId4" display="Economic Value Atlas: Job access layers (for both low and middle/high wage jobs)" xr:uid="{1ABACFB2-CAD3-410D-8A78-C3AB95BA903A}"/>
    <hyperlink ref="C11" r:id="rId5" display="·         Regional Investment Measure project list" xr:uid="{5CEAEB01-D3BA-4C19-A391-97D3F8F34201}"/>
    <hyperlink ref="C19" r:id="rId6" display="HCC network map" xr:uid="{D8F202AD-F292-4557-98D8-F687A7A8F9B6}"/>
    <hyperlink ref="C23" r:id="rId7" display="Regional Trails and Greenways network" xr:uid="{EFDBE927-398E-4F00-B8C1-13E0E17A119E}"/>
    <hyperlink ref="C29" r:id="rId8" display="·         Regional Bike Network Map" xr:uid="{92161358-4BB2-4842-99E5-AAC786B18CD7}"/>
    <hyperlink ref="C26" r:id="rId9" display="·         Livable Streets design guide" xr:uid="{2504063F-2682-4267-BA57-FAAFF1CA4DBB}"/>
    <hyperlink ref="C32" r:id="rId10" display="·         Economic Value Atlas Mobility map layer" xr:uid="{F061D43E-FE4F-4FE6-999C-5647F8DF2E40}"/>
    <hyperlink ref="C36" r:id="rId11" display="Safe Routes to School Regional Framework school map" xr:uid="{1C272F52-E22C-48B0-B3EB-340706DB82C3}"/>
    <hyperlink ref="C45" r:id="rId12" xr:uid="{949486D5-C967-4791-BA00-B44E603D06BA}"/>
    <hyperlink ref="C47" r:id="rId13" xr:uid="{B736BA1E-203C-4302-8493-2476FD7F84CF}"/>
    <hyperlink ref="C48" r:id="rId14" xr:uid="{E252D296-B4C2-4E5A-B8A6-A3EFFE85DC4B}"/>
    <hyperlink ref="C49" r:id="rId15" xr:uid="{218CB686-311C-4172-A880-2187D4C30E87}"/>
    <hyperlink ref="C55" r:id="rId16" xr:uid="{CDC23438-6DF4-4CFC-B7D3-FCA2F3D7E63D}"/>
    <hyperlink ref="C58" r:id="rId17" xr:uid="{4F1CE474-DDB3-4E1D-9063-CB08B4EE470D}"/>
    <hyperlink ref="C56" r:id="rId18" display="Congestion Management Process network" xr:uid="{1BF5F4DE-F685-466D-BD13-D73D6C7678D6}"/>
    <hyperlink ref="C60" r:id="rId19" display="Congestion Management Process network map" xr:uid="{AED956E5-8FC9-46A8-ADFE-10113E9999B9}"/>
    <hyperlink ref="C62" r:id="rId20" xr:uid="{9174E099-CC38-4DBC-A999-2A441FBA8556}"/>
    <hyperlink ref="C61" r:id="rId21" xr:uid="{F885DF32-F494-41C4-B745-5B9DC10B42E9}"/>
    <hyperlink ref="C44" r:id="rId22" xr:uid="{7E79A8FC-1032-45F4-A194-4AAC17ACF082}"/>
    <hyperlink ref="C42" r:id="rId23" location="/" display="TriMet Prioritzed Access to Transit map" xr:uid="{DD72CB5C-55BC-4EC0-879A-A77CC8050D27}"/>
    <hyperlink ref="C43" r:id="rId24" xr:uid="{50557368-2C1A-446F-8751-A8486E4A1459}"/>
    <hyperlink ref="C9" r:id="rId25" display="Regional Barometer: Diesel particulate matter concentration layer" xr:uid="{C03D5F37-9904-4166-8567-435DC71A5CB9}"/>
    <hyperlink ref="C21" r:id="rId26" display="https://tooledesign.maps.arcgis.com/apps/MapSeries/index.html?appid=69225c1c028c440bbcef6ca40365f854" xr:uid="{97FC3918-CBBB-4333-9DF7-B9096FE4F968}"/>
    <hyperlink ref="C13" r:id="rId27" xr:uid="{C7547C67-0A48-4B44-B264-2541B323A286}"/>
    <hyperlink ref="C30" r:id="rId28" xr:uid="{D54F74D2-CC32-4D74-8ECE-4D2CDC659664}"/>
    <hyperlink ref="C31" r:id="rId29" xr:uid="{F56BB111-8DB4-422A-9641-8EF72E1088B9}"/>
    <hyperlink ref="C57" r:id="rId30" display="·         Livable Streets design guide" xr:uid="{EB7772AC-FC1F-485F-A0B2-EE1D7D3DA31C}"/>
    <hyperlink ref="C59" r:id="rId31" xr:uid="{1EC689D3-B6AC-48D2-98D9-29EE24F6C4EC}"/>
    <hyperlink ref="C72" r:id="rId32" xr:uid="{2FCF6C7B-5539-4B87-917F-4882F8211065}"/>
    <hyperlink ref="C73" r:id="rId33" display="FHWA: Intermodal connector list" xr:uid="{1F95ABCA-2EAE-4E54-89C3-EDB03F3309EA}"/>
    <hyperlink ref="C71" r:id="rId34" xr:uid="{2B471A43-2EF8-4C5D-9D32-AF2421A2A805}"/>
    <hyperlink ref="C70" r:id="rId35" xr:uid="{036586DD-352E-4F93-9E8F-D158B2ECAD29}"/>
    <hyperlink ref="C69" r:id="rId36" xr:uid="{F2A7CE92-AE4E-4FFC-A273-B7F367FA6B47}"/>
    <hyperlink ref="C81" r:id="rId37" display="·         Regional Bike Network Map" xr:uid="{57ABD7F8-B45F-46A1-9A5E-86BF342FABB8}"/>
    <hyperlink ref="C82" r:id="rId38" xr:uid="{19F8E359-8D9B-4D9B-9FC6-D5379A10A8F7}"/>
    <hyperlink ref="C83" r:id="rId39" xr:uid="{CDAB0883-3DBB-47CC-A743-F700E543ECEC}"/>
    <hyperlink ref="C92:C93" r:id="rId40" display="Equity Focus Area map layer" xr:uid="{88EF0B63-6940-454B-9837-1CDCEBF27311}"/>
    <hyperlink ref="C94" r:id="rId41" display="Economic Value Atlas walkability and Community Service accessibility score" xr:uid="{627CCF1F-2155-480E-A2FC-527E11463833}"/>
    <hyperlink ref="C95" r:id="rId42" display="Economic Value Atlas: Job access layers (for both low and middle/high wage jobs)" xr:uid="{E68CC324-4D21-4AD0-874A-81E18D9C884B}"/>
    <hyperlink ref="C96" r:id="rId43" display="·         Regional Investment Measure project list" xr:uid="{2491B329-8BFE-46EA-9A9D-73F57569E468}"/>
    <hyperlink ref="C91" r:id="rId44" xr:uid="{E6382883-0B80-4C2B-8C8C-ABBE1A487321}"/>
    <hyperlink ref="C89" r:id="rId45" location="/" display="TriMet Prioritzed Access to Transit map" xr:uid="{CBE8E6CB-1F9A-4993-97EB-B9512BACB74A}"/>
    <hyperlink ref="C90" r:id="rId46" xr:uid="{E03C32D0-5D7D-43B3-B410-420D8B400DF3}"/>
    <hyperlink ref="C87" r:id="rId47" display="·         Regional Investment Measure project list" xr:uid="{EEEBC757-87B6-4060-BC23-6F2A43AD27A7}"/>
    <hyperlink ref="C84" r:id="rId48" display="Bond trail acquisition prioritization tool " xr:uid="{815DBE1A-6E7C-42EA-B14C-90EBBFDF0A8F}"/>
    <hyperlink ref="C68" r:id="rId49" display="On Regional Investment Measure project list " xr:uid="{D72662B1-AEA2-4907-AAA4-1D5C401AA542}"/>
    <hyperlink ref="C20" r:id="rId50" xr:uid="{5DF319A7-083E-404F-BECE-BD5B37018C1E}"/>
  </hyperlinks>
  <pageMargins left="0.7" right="0.7" top="0.75" bottom="0.75" header="0.3" footer="0.3"/>
  <pageSetup orientation="portrait" r:id="rId51"/>
  <legacyDrawing r:id="rId5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E8E2C-4B33-41D9-953B-8828C07971FE}">
  <dimension ref="A1:O153"/>
  <sheetViews>
    <sheetView topLeftCell="A116" workbookViewId="0">
      <selection activeCell="B1" sqref="B1"/>
    </sheetView>
  </sheetViews>
  <sheetFormatPr defaultColWidth="9" defaultRowHeight="12.75" x14ac:dyDescent="0.2"/>
  <cols>
    <col min="1" max="1" width="45.5" style="60" customWidth="1"/>
    <col min="2" max="11" width="4.625" style="211" customWidth="1"/>
    <col min="12" max="13" width="4.625" style="88" customWidth="1"/>
    <col min="14" max="16384" width="9" style="60"/>
  </cols>
  <sheetData>
    <row r="1" spans="1:13" s="86" customFormat="1" ht="25.5" customHeight="1" thickBot="1" x14ac:dyDescent="0.3">
      <c r="A1" s="85" t="s">
        <v>448</v>
      </c>
      <c r="B1" s="616" t="s">
        <v>253</v>
      </c>
      <c r="C1" s="616"/>
      <c r="D1" s="617" t="s">
        <v>254</v>
      </c>
      <c r="E1" s="617"/>
      <c r="F1" s="618" t="s">
        <v>255</v>
      </c>
      <c r="G1" s="618"/>
      <c r="H1" s="628" t="s">
        <v>256</v>
      </c>
      <c r="I1" s="628"/>
      <c r="J1" s="619" t="s">
        <v>257</v>
      </c>
      <c r="K1" s="620"/>
      <c r="L1" s="626" t="s">
        <v>258</v>
      </c>
      <c r="M1" s="627"/>
    </row>
    <row r="2" spans="1:13" ht="13.5" thickBot="1" x14ac:dyDescent="0.25">
      <c r="A2" s="87" t="s">
        <v>259</v>
      </c>
      <c r="L2" s="89"/>
      <c r="M2" s="89"/>
    </row>
    <row r="3" spans="1:13" x14ac:dyDescent="0.2">
      <c r="A3" s="90" t="s">
        <v>260</v>
      </c>
      <c r="B3" s="212"/>
      <c r="C3" s="213"/>
      <c r="D3" s="214"/>
      <c r="E3" s="213"/>
      <c r="F3" s="215"/>
      <c r="G3" s="213"/>
      <c r="H3" s="216"/>
      <c r="I3" s="213"/>
      <c r="J3" s="217"/>
      <c r="K3" s="218"/>
      <c r="L3" s="89"/>
      <c r="M3" s="89"/>
    </row>
    <row r="4" spans="1:13" x14ac:dyDescent="0.2">
      <c r="A4" s="95" t="s">
        <v>261</v>
      </c>
      <c r="B4" s="219" t="s">
        <v>205</v>
      </c>
      <c r="C4" s="220">
        <f>IF(B4="Y", 2, 0)</f>
        <v>0</v>
      </c>
      <c r="D4" s="221" t="s">
        <v>205</v>
      </c>
      <c r="E4" s="220">
        <f t="shared" ref="E4:E5" si="0">IF(D4="Y", 2, 0)</f>
        <v>0</v>
      </c>
      <c r="F4" s="222" t="s">
        <v>205</v>
      </c>
      <c r="G4" s="220">
        <f t="shared" ref="G4:G7" si="1">IF(F4="Y", 1, 0)</f>
        <v>0</v>
      </c>
      <c r="H4" s="223" t="s">
        <v>205</v>
      </c>
      <c r="I4" s="220">
        <f t="shared" ref="I4:I5" si="2">IF(H4="Y", 1, 0)</f>
        <v>0</v>
      </c>
      <c r="J4" s="224" t="s">
        <v>205</v>
      </c>
      <c r="K4" s="225">
        <f>IF(J4="Y", -1, 0)</f>
        <v>0</v>
      </c>
      <c r="L4" s="89"/>
      <c r="M4" s="89"/>
    </row>
    <row r="5" spans="1:13" x14ac:dyDescent="0.2">
      <c r="A5" s="95" t="s">
        <v>262</v>
      </c>
      <c r="B5" s="219" t="s">
        <v>205</v>
      </c>
      <c r="C5" s="220">
        <f>IF(B5="Y", 1, 0)</f>
        <v>0</v>
      </c>
      <c r="D5" s="221" t="s">
        <v>205</v>
      </c>
      <c r="E5" s="220">
        <f t="shared" si="0"/>
        <v>0</v>
      </c>
      <c r="F5" s="222" t="s">
        <v>205</v>
      </c>
      <c r="G5" s="220">
        <f t="shared" si="1"/>
        <v>0</v>
      </c>
      <c r="H5" s="223" t="s">
        <v>205</v>
      </c>
      <c r="I5" s="220">
        <f t="shared" si="2"/>
        <v>0</v>
      </c>
      <c r="J5" s="224" t="s">
        <v>205</v>
      </c>
      <c r="K5" s="225">
        <f>IF(J5="Y", -1, 0)</f>
        <v>0</v>
      </c>
      <c r="L5" s="89"/>
      <c r="M5" s="89"/>
    </row>
    <row r="6" spans="1:13" x14ac:dyDescent="0.2">
      <c r="A6" s="100" t="s">
        <v>403</v>
      </c>
      <c r="B6" s="219"/>
      <c r="C6" s="220"/>
      <c r="D6" s="221"/>
      <c r="E6" s="220"/>
      <c r="F6" s="222"/>
      <c r="G6" s="220"/>
      <c r="H6" s="223"/>
      <c r="I6" s="220"/>
      <c r="J6" s="224"/>
      <c r="K6" s="225"/>
      <c r="L6" s="89"/>
      <c r="M6" s="89"/>
    </row>
    <row r="7" spans="1:13" x14ac:dyDescent="0.2">
      <c r="A7" s="101" t="s">
        <v>263</v>
      </c>
      <c r="B7" s="219" t="s">
        <v>205</v>
      </c>
      <c r="C7" s="220">
        <f>IF(B7="Y", -1, 0)</f>
        <v>0</v>
      </c>
      <c r="D7" s="221" t="s">
        <v>205</v>
      </c>
      <c r="E7" s="220">
        <f>IF(D7="Y", -1, 0)</f>
        <v>0</v>
      </c>
      <c r="F7" s="222" t="s">
        <v>205</v>
      </c>
      <c r="G7" s="220">
        <f t="shared" si="1"/>
        <v>0</v>
      </c>
      <c r="H7" s="223" t="s">
        <v>205</v>
      </c>
      <c r="I7" s="220">
        <f t="shared" ref="I7" si="3">IF(H7="Y", 2, 0)</f>
        <v>0</v>
      </c>
      <c r="J7" s="224" t="s">
        <v>205</v>
      </c>
      <c r="K7" s="225">
        <f>IF(J7="Y", 2, 0)</f>
        <v>0</v>
      </c>
      <c r="L7" s="89"/>
      <c r="M7" s="89"/>
    </row>
    <row r="8" spans="1:13" x14ac:dyDescent="0.2">
      <c r="A8" s="101" t="s">
        <v>264</v>
      </c>
      <c r="B8" s="219" t="s">
        <v>205</v>
      </c>
      <c r="C8" s="220">
        <f t="shared" ref="C8:K9" si="4">IF(B8="Y", 1, 0)</f>
        <v>0</v>
      </c>
      <c r="D8" s="221" t="s">
        <v>205</v>
      </c>
      <c r="E8" s="220">
        <f t="shared" si="4"/>
        <v>0</v>
      </c>
      <c r="F8" s="222" t="s">
        <v>205</v>
      </c>
      <c r="G8" s="220">
        <f t="shared" si="4"/>
        <v>0</v>
      </c>
      <c r="H8" s="223" t="s">
        <v>205</v>
      </c>
      <c r="I8" s="220">
        <f t="shared" si="4"/>
        <v>0</v>
      </c>
      <c r="J8" s="224" t="s">
        <v>205</v>
      </c>
      <c r="K8" s="225">
        <f t="shared" si="4"/>
        <v>0</v>
      </c>
      <c r="L8" s="89"/>
      <c r="M8" s="89"/>
    </row>
    <row r="9" spans="1:13" x14ac:dyDescent="0.2">
      <c r="A9" s="101" t="s">
        <v>265</v>
      </c>
      <c r="B9" s="219" t="s">
        <v>205</v>
      </c>
      <c r="C9" s="220">
        <f t="shared" ref="C9" si="5">IF(B9="Y", 2, 0)</f>
        <v>0</v>
      </c>
      <c r="D9" s="221" t="s">
        <v>205</v>
      </c>
      <c r="E9" s="220">
        <f t="shared" ref="E9" si="6">IF(D9="Y", 2, 0)</f>
        <v>0</v>
      </c>
      <c r="F9" s="222" t="s">
        <v>205</v>
      </c>
      <c r="G9" s="220">
        <f t="shared" si="4"/>
        <v>0</v>
      </c>
      <c r="H9" s="223" t="s">
        <v>205</v>
      </c>
      <c r="I9" s="220">
        <f t="shared" si="4"/>
        <v>0</v>
      </c>
      <c r="J9" s="224" t="s">
        <v>205</v>
      </c>
      <c r="K9" s="225">
        <f t="shared" si="4"/>
        <v>0</v>
      </c>
      <c r="L9" s="89"/>
      <c r="M9" s="89"/>
    </row>
    <row r="10" spans="1:13" x14ac:dyDescent="0.2">
      <c r="A10" s="102" t="s">
        <v>266</v>
      </c>
      <c r="B10" s="219" t="s">
        <v>205</v>
      </c>
      <c r="C10" s="220">
        <f>IF(B10="Y", 1, 0)</f>
        <v>0</v>
      </c>
      <c r="D10" s="221" t="s">
        <v>205</v>
      </c>
      <c r="E10" s="220">
        <f>IF(D10="Y", 1, 0)</f>
        <v>0</v>
      </c>
      <c r="F10" s="222" t="s">
        <v>205</v>
      </c>
      <c r="G10" s="220">
        <f>IF(F10="Y", 1, 0)</f>
        <v>0</v>
      </c>
      <c r="H10" s="223" t="s">
        <v>205</v>
      </c>
      <c r="I10" s="220">
        <f>IF(H10="Y", 1, 0)</f>
        <v>0</v>
      </c>
      <c r="J10" s="224" t="s">
        <v>205</v>
      </c>
      <c r="K10" s="225">
        <f>IF(J10="Y", 1, 0)</f>
        <v>0</v>
      </c>
      <c r="L10" s="89"/>
      <c r="M10" s="89"/>
    </row>
    <row r="11" spans="1:13" x14ac:dyDescent="0.2">
      <c r="A11" s="100" t="s">
        <v>404</v>
      </c>
      <c r="B11" s="219"/>
      <c r="C11" s="220"/>
      <c r="D11" s="221"/>
      <c r="E11" s="220"/>
      <c r="F11" s="222"/>
      <c r="G11" s="220"/>
      <c r="H11" s="223"/>
      <c r="I11" s="220"/>
      <c r="J11" s="224"/>
      <c r="K11" s="225"/>
      <c r="L11" s="89"/>
      <c r="M11" s="89"/>
    </row>
    <row r="12" spans="1:13" x14ac:dyDescent="0.2">
      <c r="A12" s="101" t="s">
        <v>267</v>
      </c>
      <c r="B12" s="219" t="s">
        <v>205</v>
      </c>
      <c r="C12" s="220">
        <f>IF(B12="Y", -1, 0)</f>
        <v>0</v>
      </c>
      <c r="D12" s="221" t="s">
        <v>205</v>
      </c>
      <c r="E12" s="220">
        <f>IF(D12="Y", -1, 0)</f>
        <v>0</v>
      </c>
      <c r="F12" s="222" t="s">
        <v>205</v>
      </c>
      <c r="G12" s="220">
        <f>IF(F12="Y", -1, 0)</f>
        <v>0</v>
      </c>
      <c r="H12" s="223" t="s">
        <v>205</v>
      </c>
      <c r="I12" s="220">
        <f>IF(H12="Y", -1, 0)</f>
        <v>0</v>
      </c>
      <c r="J12" s="224" t="s">
        <v>205</v>
      </c>
      <c r="K12" s="225">
        <f>IF(J12="Y", 1, 0)</f>
        <v>0</v>
      </c>
      <c r="L12" s="89"/>
      <c r="M12" s="89"/>
    </row>
    <row r="13" spans="1:13" ht="13.5" thickBot="1" x14ac:dyDescent="0.25">
      <c r="A13" s="103" t="s">
        <v>268</v>
      </c>
      <c r="B13" s="226" t="s">
        <v>205</v>
      </c>
      <c r="C13" s="227">
        <f t="shared" ref="C13" si="7">IF(B13="Y", 2, 0)</f>
        <v>0</v>
      </c>
      <c r="D13" s="228" t="s">
        <v>205</v>
      </c>
      <c r="E13" s="227">
        <f t="shared" ref="E13" si="8">IF(D13="Y", 2, 0)</f>
        <v>0</v>
      </c>
      <c r="F13" s="229" t="s">
        <v>205</v>
      </c>
      <c r="G13" s="227">
        <f t="shared" ref="G13" si="9">IF(F13="Y", 2, 0)</f>
        <v>0</v>
      </c>
      <c r="H13" s="230" t="s">
        <v>205</v>
      </c>
      <c r="I13" s="227">
        <f t="shared" ref="I13" si="10">IF(H13="Y", 2, 0)</f>
        <v>0</v>
      </c>
      <c r="J13" s="231" t="s">
        <v>205</v>
      </c>
      <c r="K13" s="232">
        <f t="shared" ref="K13" si="11">IF(J13="Y", 2, 0)</f>
        <v>0</v>
      </c>
      <c r="L13" s="89"/>
      <c r="M13" s="89"/>
    </row>
    <row r="14" spans="1:13" ht="13.5" thickBot="1" x14ac:dyDescent="0.25">
      <c r="A14" s="87" t="s">
        <v>269</v>
      </c>
      <c r="B14" s="233"/>
      <c r="D14" s="234"/>
      <c r="F14" s="235"/>
      <c r="H14" s="236"/>
      <c r="J14" s="237"/>
      <c r="L14" s="89"/>
      <c r="M14" s="89"/>
    </row>
    <row r="15" spans="1:13" x14ac:dyDescent="0.2">
      <c r="A15" s="90" t="s">
        <v>270</v>
      </c>
      <c r="B15" s="212" t="s">
        <v>205</v>
      </c>
      <c r="C15" s="213">
        <f>IF(B15="Y", -1, 0)</f>
        <v>0</v>
      </c>
      <c r="D15" s="214" t="s">
        <v>205</v>
      </c>
      <c r="E15" s="213">
        <f>IF(D15="Y", -1, 0)</f>
        <v>0</v>
      </c>
      <c r="F15" s="215" t="s">
        <v>205</v>
      </c>
      <c r="G15" s="213">
        <f>IF(F15="Y", -1, 0)</f>
        <v>0</v>
      </c>
      <c r="H15" s="216" t="s">
        <v>205</v>
      </c>
      <c r="I15" s="213">
        <f>IF(H15="Y", -1, 0)</f>
        <v>0</v>
      </c>
      <c r="J15" s="217" t="s">
        <v>205</v>
      </c>
      <c r="K15" s="218">
        <f>IF(J15="Y", -1, 0)</f>
        <v>0</v>
      </c>
      <c r="L15" s="89"/>
      <c r="M15" s="89"/>
    </row>
    <row r="16" spans="1:13" x14ac:dyDescent="0.2">
      <c r="A16" s="100" t="s">
        <v>271</v>
      </c>
      <c r="B16" s="219" t="s">
        <v>205</v>
      </c>
      <c r="C16" s="220">
        <f>IF(B16="Y", 2, 0)</f>
        <v>0</v>
      </c>
      <c r="D16" s="221" t="s">
        <v>205</v>
      </c>
      <c r="E16" s="220">
        <f>IF(D16="Y", 2, 0)</f>
        <v>0</v>
      </c>
      <c r="F16" s="222" t="s">
        <v>205</v>
      </c>
      <c r="G16" s="220">
        <f>IF(F16="Y", 2, 0)</f>
        <v>0</v>
      </c>
      <c r="H16" s="223" t="s">
        <v>205</v>
      </c>
      <c r="I16" s="220">
        <f>IF(H16="Y", 2, 0)</f>
        <v>0</v>
      </c>
      <c r="J16" s="224" t="s">
        <v>205</v>
      </c>
      <c r="K16" s="225">
        <f>IF(J16="Y", 2, 0)</f>
        <v>0</v>
      </c>
      <c r="L16" s="89"/>
      <c r="M16" s="89"/>
    </row>
    <row r="17" spans="1:13" x14ac:dyDescent="0.2">
      <c r="A17" s="100" t="s">
        <v>272</v>
      </c>
      <c r="B17" s="219" t="s">
        <v>205</v>
      </c>
      <c r="C17" s="220">
        <f>IF(B17="Y", 2, 0)</f>
        <v>0</v>
      </c>
      <c r="D17" s="221" t="s">
        <v>205</v>
      </c>
      <c r="E17" s="220">
        <f>IF(D17="Y", 2, 0)</f>
        <v>0</v>
      </c>
      <c r="F17" s="222" t="s">
        <v>205</v>
      </c>
      <c r="G17" s="220">
        <f t="shared" ref="G17" si="12">IF(F17="Y", 1, 0)</f>
        <v>0</v>
      </c>
      <c r="H17" s="223" t="s">
        <v>205</v>
      </c>
      <c r="I17" s="220">
        <f t="shared" ref="I17" si="13">IF(H17="Y", 1, 0)</f>
        <v>0</v>
      </c>
      <c r="J17" s="224" t="s">
        <v>205</v>
      </c>
      <c r="K17" s="225">
        <f>IF(J17="Y", -1, 0)</f>
        <v>0</v>
      </c>
      <c r="L17" s="89"/>
      <c r="M17" s="89"/>
    </row>
    <row r="18" spans="1:13" x14ac:dyDescent="0.2">
      <c r="A18" s="100" t="s">
        <v>273</v>
      </c>
      <c r="B18" s="219" t="s">
        <v>205</v>
      </c>
      <c r="C18" s="220">
        <f>IF(B18="Y", -1, 0)</f>
        <v>0</v>
      </c>
      <c r="D18" s="221" t="s">
        <v>205</v>
      </c>
      <c r="E18" s="220">
        <f>IF(D18="Y", -1, 0)</f>
        <v>0</v>
      </c>
      <c r="F18" s="222" t="s">
        <v>205</v>
      </c>
      <c r="G18" s="220">
        <f>IF(F18="Y", -1, 0)</f>
        <v>0</v>
      </c>
      <c r="H18" s="223" t="s">
        <v>205</v>
      </c>
      <c r="I18" s="220">
        <f>IF(H18="Y", -1, 0)</f>
        <v>0</v>
      </c>
      <c r="J18" s="224" t="s">
        <v>205</v>
      </c>
      <c r="K18" s="225">
        <f>IF(J18="Y", 2, 0)</f>
        <v>0</v>
      </c>
      <c r="L18" s="89"/>
      <c r="M18" s="89"/>
    </row>
    <row r="19" spans="1:13" x14ac:dyDescent="0.2">
      <c r="A19" s="100" t="s">
        <v>274</v>
      </c>
      <c r="B19" s="219" t="s">
        <v>205</v>
      </c>
      <c r="C19" s="220">
        <f>IF(B19="Y", 2, 0)</f>
        <v>0</v>
      </c>
      <c r="D19" s="221" t="s">
        <v>205</v>
      </c>
      <c r="E19" s="220">
        <f>IF(D19="Y", 2, 0)</f>
        <v>0</v>
      </c>
      <c r="F19" s="222" t="s">
        <v>205</v>
      </c>
      <c r="G19" s="220">
        <f>IF(F19="Y", 2, 0)</f>
        <v>0</v>
      </c>
      <c r="H19" s="223" t="s">
        <v>205</v>
      </c>
      <c r="I19" s="220">
        <f>IF(H19="Y", 2, 0)</f>
        <v>0</v>
      </c>
      <c r="J19" s="224" t="s">
        <v>205</v>
      </c>
      <c r="K19" s="225">
        <f>IF(J19="Y", 1, 0)</f>
        <v>0</v>
      </c>
      <c r="L19" s="89"/>
      <c r="M19" s="89"/>
    </row>
    <row r="20" spans="1:13" x14ac:dyDescent="0.2">
      <c r="A20" s="100" t="s">
        <v>275</v>
      </c>
      <c r="B20" s="219" t="s">
        <v>205</v>
      </c>
      <c r="C20" s="220">
        <f>IF(B20="Y", 2, 0)</f>
        <v>0</v>
      </c>
      <c r="D20" s="221" t="s">
        <v>205</v>
      </c>
      <c r="E20" s="220">
        <f>IF(D20="Y", 2, 0)</f>
        <v>0</v>
      </c>
      <c r="F20" s="222" t="s">
        <v>205</v>
      </c>
      <c r="G20" s="220">
        <f>IF(F20="Y", 2, 0)</f>
        <v>0</v>
      </c>
      <c r="H20" s="223" t="s">
        <v>205</v>
      </c>
      <c r="I20" s="220">
        <f>IF(H20="Y", 2, 0)</f>
        <v>0</v>
      </c>
      <c r="J20" s="224" t="s">
        <v>205</v>
      </c>
      <c r="K20" s="225">
        <f>IF(J20="Y", 2, 0)</f>
        <v>0</v>
      </c>
      <c r="L20" s="89"/>
      <c r="M20" s="89"/>
    </row>
    <row r="21" spans="1:13" ht="13.5" thickBot="1" x14ac:dyDescent="0.25">
      <c r="A21" s="110" t="s">
        <v>276</v>
      </c>
      <c r="B21" s="226" t="s">
        <v>205</v>
      </c>
      <c r="C21" s="227">
        <f>IF(B21="Y", 2, 0)</f>
        <v>0</v>
      </c>
      <c r="D21" s="228" t="s">
        <v>205</v>
      </c>
      <c r="E21" s="227">
        <f>IF(D21="Y", 2, 0)</f>
        <v>0</v>
      </c>
      <c r="F21" s="229" t="s">
        <v>205</v>
      </c>
      <c r="G21" s="227">
        <f>IF(F21="Y", 2, 0)</f>
        <v>0</v>
      </c>
      <c r="H21" s="230" t="s">
        <v>205</v>
      </c>
      <c r="I21" s="227">
        <f>IF(H21="Y", 2, 0)</f>
        <v>0</v>
      </c>
      <c r="J21" s="231" t="s">
        <v>205</v>
      </c>
      <c r="K21" s="232">
        <f>IF(J21="Y", 1, 0)</f>
        <v>0</v>
      </c>
      <c r="L21" s="89"/>
      <c r="M21" s="89"/>
    </row>
    <row r="22" spans="1:13" ht="13.5" thickBot="1" x14ac:dyDescent="0.25">
      <c r="A22" s="87" t="s">
        <v>277</v>
      </c>
      <c r="F22" s="235"/>
      <c r="H22" s="236"/>
      <c r="J22" s="237"/>
      <c r="L22" s="89"/>
      <c r="M22" s="89"/>
    </row>
    <row r="23" spans="1:13" x14ac:dyDescent="0.2">
      <c r="A23" s="90" t="s">
        <v>278</v>
      </c>
      <c r="B23" s="212" t="s">
        <v>205</v>
      </c>
      <c r="C23" s="213">
        <f>IF(B23="Y", 1, 0)</f>
        <v>0</v>
      </c>
      <c r="D23" s="214" t="s">
        <v>205</v>
      </c>
      <c r="E23" s="213">
        <f>IF(D23="Y", 2, 0)</f>
        <v>0</v>
      </c>
      <c r="F23" s="215" t="s">
        <v>205</v>
      </c>
      <c r="G23" s="213">
        <f>IF(F23="Y", 1, 0)</f>
        <v>0</v>
      </c>
      <c r="H23" s="216" t="s">
        <v>205</v>
      </c>
      <c r="I23" s="213">
        <f>IF(H23="Y", 1, 0)</f>
        <v>0</v>
      </c>
      <c r="J23" s="217" t="s">
        <v>205</v>
      </c>
      <c r="K23" s="218">
        <f>IF(J23="Y", 1, 0)</f>
        <v>0</v>
      </c>
      <c r="L23" s="89"/>
      <c r="M23" s="89"/>
    </row>
    <row r="24" spans="1:13" x14ac:dyDescent="0.2">
      <c r="A24" s="100" t="s">
        <v>279</v>
      </c>
      <c r="B24" s="219" t="s">
        <v>205</v>
      </c>
      <c r="C24" s="220">
        <f>IF(B24="Y", 2, 0)</f>
        <v>0</v>
      </c>
      <c r="D24" s="221" t="s">
        <v>205</v>
      </c>
      <c r="E24" s="220">
        <f>IF(D24="Y", 2, 0)</f>
        <v>0</v>
      </c>
      <c r="F24" s="222" t="s">
        <v>205</v>
      </c>
      <c r="G24" s="220">
        <f>IF(F24="Y", -1, 0)</f>
        <v>0</v>
      </c>
      <c r="H24" s="223" t="s">
        <v>205</v>
      </c>
      <c r="I24" s="220">
        <f>IF(H24="Y", 1, 0)</f>
        <v>0</v>
      </c>
      <c r="J24" s="224" t="s">
        <v>205</v>
      </c>
      <c r="K24" s="225">
        <f>IF(J24="Y", -1, 0)</f>
        <v>0</v>
      </c>
      <c r="L24" s="89"/>
      <c r="M24" s="89"/>
    </row>
    <row r="25" spans="1:13" x14ac:dyDescent="0.2">
      <c r="A25" s="100" t="s">
        <v>280</v>
      </c>
      <c r="B25" s="219" t="s">
        <v>205</v>
      </c>
      <c r="C25" s="220">
        <f>IF(B25="Y", 1, 0)</f>
        <v>0</v>
      </c>
      <c r="D25" s="221" t="s">
        <v>205</v>
      </c>
      <c r="E25" s="220">
        <f>IF(D25="Y", 1, 0)</f>
        <v>0</v>
      </c>
      <c r="F25" s="222" t="s">
        <v>205</v>
      </c>
      <c r="G25" s="220">
        <f>IF(F25="Y", 1, 0)</f>
        <v>0</v>
      </c>
      <c r="H25" s="223" t="s">
        <v>205</v>
      </c>
      <c r="I25" s="220">
        <f>IF(H25="Y", 1, 0)</f>
        <v>0</v>
      </c>
      <c r="J25" s="224" t="s">
        <v>205</v>
      </c>
      <c r="K25" s="225">
        <f>IF(J25="Y", 1, 0)</f>
        <v>0</v>
      </c>
      <c r="L25" s="89"/>
      <c r="M25" s="89"/>
    </row>
    <row r="26" spans="1:13" x14ac:dyDescent="0.2">
      <c r="A26" s="100" t="s">
        <v>281</v>
      </c>
      <c r="B26" s="219" t="s">
        <v>205</v>
      </c>
      <c r="C26" s="220">
        <f>IF(B26="Y", 1, 0)</f>
        <v>0</v>
      </c>
      <c r="D26" s="221" t="s">
        <v>205</v>
      </c>
      <c r="E26" s="220">
        <f>IF(D26="Y", 1, 0)</f>
        <v>0</v>
      </c>
      <c r="F26" s="222" t="s">
        <v>205</v>
      </c>
      <c r="G26" s="220">
        <f>IF(F26="Y", 1, 0)</f>
        <v>0</v>
      </c>
      <c r="H26" s="223" t="s">
        <v>205</v>
      </c>
      <c r="I26" s="220">
        <f>IF(H26="Y", 1, 0)</f>
        <v>0</v>
      </c>
      <c r="J26" s="224" t="s">
        <v>205</v>
      </c>
      <c r="K26" s="225">
        <f>IF(J26="Y", -1, 0)</f>
        <v>0</v>
      </c>
      <c r="L26" s="89"/>
      <c r="M26" s="89"/>
    </row>
    <row r="27" spans="1:13" x14ac:dyDescent="0.2">
      <c r="A27" s="100" t="s">
        <v>282</v>
      </c>
      <c r="B27" s="219" t="s">
        <v>205</v>
      </c>
      <c r="C27" s="220">
        <f>IF(B27="Y", 1, 0)</f>
        <v>0</v>
      </c>
      <c r="D27" s="221" t="s">
        <v>205</v>
      </c>
      <c r="E27" s="220">
        <f>IF(D27="Y", 1, 0)</f>
        <v>0</v>
      </c>
      <c r="F27" s="222" t="s">
        <v>205</v>
      </c>
      <c r="G27" s="220">
        <f>IF(F27="Y", -1, 0)</f>
        <v>0</v>
      </c>
      <c r="H27" s="223" t="s">
        <v>205</v>
      </c>
      <c r="I27" s="220">
        <f>IF(H27="Y", -1, 0)</f>
        <v>0</v>
      </c>
      <c r="J27" s="224" t="s">
        <v>205</v>
      </c>
      <c r="K27" s="225">
        <f>IF(J27="Y", -1, 0)</f>
        <v>0</v>
      </c>
      <c r="L27" s="89"/>
      <c r="M27" s="89"/>
    </row>
    <row r="28" spans="1:13" x14ac:dyDescent="0.2">
      <c r="A28" s="100" t="s">
        <v>283</v>
      </c>
      <c r="B28" s="219" t="s">
        <v>205</v>
      </c>
      <c r="C28" s="220">
        <f>IF(B28="Y", 1, 0)</f>
        <v>0</v>
      </c>
      <c r="D28" s="221" t="s">
        <v>205</v>
      </c>
      <c r="E28" s="220">
        <f>IF(D28="Y", 1, 0)</f>
        <v>0</v>
      </c>
      <c r="F28" s="222" t="s">
        <v>205</v>
      </c>
      <c r="G28" s="220">
        <f>IF(F28="Y", 1, 0)</f>
        <v>0</v>
      </c>
      <c r="H28" s="223" t="s">
        <v>205</v>
      </c>
      <c r="I28" s="220">
        <f>IF(H28="Y", 1, 0)</f>
        <v>0</v>
      </c>
      <c r="J28" s="224" t="s">
        <v>205</v>
      </c>
      <c r="K28" s="225">
        <f>IF(J28="Y", 1, 0)</f>
        <v>0</v>
      </c>
      <c r="L28" s="89"/>
      <c r="M28" s="89"/>
    </row>
    <row r="29" spans="1:13" x14ac:dyDescent="0.2">
      <c r="A29" s="100" t="s">
        <v>284</v>
      </c>
      <c r="B29" s="219" t="s">
        <v>205</v>
      </c>
      <c r="C29" s="220">
        <f>IF(B29="Y", 2, 0)</f>
        <v>0</v>
      </c>
      <c r="D29" s="221" t="s">
        <v>205</v>
      </c>
      <c r="E29" s="220">
        <f>IF(D29="Y", 2, 0)</f>
        <v>0</v>
      </c>
      <c r="F29" s="222" t="s">
        <v>205</v>
      </c>
      <c r="G29" s="220">
        <f>IF(F29="Y", 2, 0)</f>
        <v>0</v>
      </c>
      <c r="H29" s="223" t="s">
        <v>205</v>
      </c>
      <c r="I29" s="220">
        <f>IF(H29="Y", 2, 0)</f>
        <v>0</v>
      </c>
      <c r="J29" s="224" t="s">
        <v>205</v>
      </c>
      <c r="K29" s="225">
        <f>IF(J29="Y", 2, 0)</f>
        <v>0</v>
      </c>
      <c r="L29" s="89"/>
      <c r="M29" s="89"/>
    </row>
    <row r="30" spans="1:13" x14ac:dyDescent="0.2">
      <c r="A30" s="100" t="s">
        <v>285</v>
      </c>
      <c r="B30" s="219" t="s">
        <v>205</v>
      </c>
      <c r="C30" s="220">
        <f>IF(B30="Y", 2, 0)</f>
        <v>0</v>
      </c>
      <c r="D30" s="221" t="s">
        <v>205</v>
      </c>
      <c r="E30" s="220">
        <f>IF(D30="Y", 2, 0)</f>
        <v>0</v>
      </c>
      <c r="F30" s="222" t="s">
        <v>205</v>
      </c>
      <c r="G30" s="220">
        <f>IF(F30="Y", 1, 0)</f>
        <v>0</v>
      </c>
      <c r="H30" s="223" t="s">
        <v>205</v>
      </c>
      <c r="I30" s="220">
        <f>IF(H30="Y", 1, 0)</f>
        <v>0</v>
      </c>
      <c r="J30" s="224" t="s">
        <v>205</v>
      </c>
      <c r="K30" s="225">
        <f>IF(J30="Y", 2, 0)</f>
        <v>0</v>
      </c>
      <c r="L30" s="89"/>
      <c r="M30" s="89"/>
    </row>
    <row r="31" spans="1:13" x14ac:dyDescent="0.2">
      <c r="A31" s="100" t="s">
        <v>286</v>
      </c>
      <c r="B31" s="219" t="s">
        <v>205</v>
      </c>
      <c r="C31" s="220">
        <f>IF(B31="Y", 1, 0)</f>
        <v>0</v>
      </c>
      <c r="D31" s="221" t="s">
        <v>205</v>
      </c>
      <c r="E31" s="220">
        <f>IF(D31="Y", 2, 0)</f>
        <v>0</v>
      </c>
      <c r="F31" s="222" t="s">
        <v>205</v>
      </c>
      <c r="G31" s="220">
        <f>IF(F31="Y", 2, 0)</f>
        <v>0</v>
      </c>
      <c r="H31" s="223" t="s">
        <v>205</v>
      </c>
      <c r="I31" s="220">
        <f>IF(H31="Y", 2, 0)</f>
        <v>0</v>
      </c>
      <c r="J31" s="224" t="s">
        <v>205</v>
      </c>
      <c r="K31" s="225">
        <f>IF(J31="Y", 1, 0)</f>
        <v>0</v>
      </c>
      <c r="L31" s="89"/>
      <c r="M31" s="89"/>
    </row>
    <row r="32" spans="1:13" ht="13.5" thickBot="1" x14ac:dyDescent="0.25">
      <c r="A32" s="110" t="s">
        <v>287</v>
      </c>
      <c r="B32" s="226" t="s">
        <v>205</v>
      </c>
      <c r="C32" s="227">
        <f>IF(B32="Y", -1, 0)</f>
        <v>0</v>
      </c>
      <c r="D32" s="228" t="s">
        <v>205</v>
      </c>
      <c r="E32" s="227">
        <f>IF(D32="Y", -1, 0)</f>
        <v>0</v>
      </c>
      <c r="F32" s="229" t="s">
        <v>205</v>
      </c>
      <c r="G32" s="227">
        <f>IF(F32="Y", 1, 0)</f>
        <v>0</v>
      </c>
      <c r="H32" s="230" t="s">
        <v>205</v>
      </c>
      <c r="I32" s="227">
        <f>IF(H32="Y", 1, 0)</f>
        <v>0</v>
      </c>
      <c r="J32" s="231" t="s">
        <v>205</v>
      </c>
      <c r="K32" s="232">
        <f>IF(J32="Y", 1, 0)</f>
        <v>0</v>
      </c>
      <c r="L32" s="89"/>
      <c r="M32" s="89"/>
    </row>
    <row r="33" spans="1:13" ht="13.5" thickBot="1" x14ac:dyDescent="0.25">
      <c r="A33" s="87" t="s">
        <v>288</v>
      </c>
      <c r="B33" s="238"/>
      <c r="D33" s="239"/>
      <c r="F33" s="240"/>
      <c r="H33" s="241"/>
      <c r="J33" s="242"/>
      <c r="L33" s="89"/>
      <c r="M33" s="89"/>
    </row>
    <row r="34" spans="1:13" x14ac:dyDescent="0.2">
      <c r="A34" s="113" t="s">
        <v>289</v>
      </c>
      <c r="B34" s="212"/>
      <c r="C34" s="213"/>
      <c r="D34" s="214"/>
      <c r="E34" s="213"/>
      <c r="F34" s="215"/>
      <c r="G34" s="213"/>
      <c r="H34" s="216"/>
      <c r="I34" s="213"/>
      <c r="J34" s="217"/>
      <c r="K34" s="218"/>
      <c r="L34" s="89"/>
      <c r="M34" s="89"/>
    </row>
    <row r="35" spans="1:13" x14ac:dyDescent="0.2">
      <c r="A35" s="101" t="s">
        <v>290</v>
      </c>
      <c r="B35" s="219" t="s">
        <v>205</v>
      </c>
      <c r="C35" s="220">
        <f>IF(B35="Y", 1, 0)</f>
        <v>0</v>
      </c>
      <c r="D35" s="221" t="s">
        <v>205</v>
      </c>
      <c r="E35" s="220">
        <f>IF(D35="Y", 1, 0)</f>
        <v>0</v>
      </c>
      <c r="F35" s="222" t="s">
        <v>205</v>
      </c>
      <c r="G35" s="220">
        <f>IF(F35="Y", 1, 0)</f>
        <v>0</v>
      </c>
      <c r="H35" s="223" t="s">
        <v>205</v>
      </c>
      <c r="I35" s="220">
        <f>IF(H35="Y", 1, 0)</f>
        <v>0</v>
      </c>
      <c r="J35" s="224" t="s">
        <v>205</v>
      </c>
      <c r="K35" s="225">
        <f>IF(J35="Y", -1, 0)</f>
        <v>0</v>
      </c>
      <c r="L35" s="89"/>
      <c r="M35" s="89"/>
    </row>
    <row r="36" spans="1:13" x14ac:dyDescent="0.2">
      <c r="A36" s="101" t="s">
        <v>291</v>
      </c>
      <c r="B36" s="219" t="s">
        <v>205</v>
      </c>
      <c r="C36" s="220">
        <f>IF(B36="Y", 2, 0)</f>
        <v>0</v>
      </c>
      <c r="D36" s="221" t="s">
        <v>205</v>
      </c>
      <c r="E36" s="220">
        <f>IF(D36="Y", 2, 0)</f>
        <v>0</v>
      </c>
      <c r="F36" s="222" t="s">
        <v>205</v>
      </c>
      <c r="G36" s="220">
        <f>IF(F36="Y", 2, 0)</f>
        <v>0</v>
      </c>
      <c r="H36" s="223" t="s">
        <v>205</v>
      </c>
      <c r="I36" s="220">
        <f>IF(H36="Y", 2, 0)</f>
        <v>0</v>
      </c>
      <c r="J36" s="224" t="s">
        <v>205</v>
      </c>
      <c r="K36" s="225">
        <f>IF(J36="Y", -1, 0)</f>
        <v>0</v>
      </c>
      <c r="L36" s="89"/>
      <c r="M36" s="89"/>
    </row>
    <row r="37" spans="1:13" x14ac:dyDescent="0.2">
      <c r="A37" s="101" t="s">
        <v>292</v>
      </c>
      <c r="B37" s="219" t="s">
        <v>205</v>
      </c>
      <c r="C37" s="220">
        <f>IF(B37="Y", 1, 0)</f>
        <v>0</v>
      </c>
      <c r="D37" s="221" t="s">
        <v>205</v>
      </c>
      <c r="E37" s="220">
        <f>IF(D37="Y", 1, 0)</f>
        <v>0</v>
      </c>
      <c r="F37" s="222" t="s">
        <v>205</v>
      </c>
      <c r="G37" s="220">
        <f>IF(F37="Y", 2, 0)</f>
        <v>0</v>
      </c>
      <c r="H37" s="223" t="s">
        <v>205</v>
      </c>
      <c r="I37" s="220">
        <f>IF(H37="Y", 2, 0)</f>
        <v>0</v>
      </c>
      <c r="J37" s="224" t="s">
        <v>205</v>
      </c>
      <c r="K37" s="225">
        <f>IF(J37="Y", 2, 0)</f>
        <v>0</v>
      </c>
      <c r="L37" s="89"/>
      <c r="M37" s="89"/>
    </row>
    <row r="38" spans="1:13" x14ac:dyDescent="0.2">
      <c r="A38" s="101" t="s">
        <v>293</v>
      </c>
      <c r="B38" s="219" t="s">
        <v>205</v>
      </c>
      <c r="C38" s="220">
        <f>IF(B38="Y", 1, 0)</f>
        <v>0</v>
      </c>
      <c r="D38" s="221" t="s">
        <v>205</v>
      </c>
      <c r="E38" s="220">
        <f>IF(D38="Y", 1, 0)</f>
        <v>0</v>
      </c>
      <c r="F38" s="222" t="s">
        <v>205</v>
      </c>
      <c r="G38" s="220">
        <f>IF(F38="Y", 1, 0)</f>
        <v>0</v>
      </c>
      <c r="H38" s="223" t="s">
        <v>205</v>
      </c>
      <c r="I38" s="220">
        <f>IF(H38="Y", 1, 0)</f>
        <v>0</v>
      </c>
      <c r="J38" s="224" t="s">
        <v>205</v>
      </c>
      <c r="K38" s="225">
        <f>IF(J38="Y", 2, 0)</f>
        <v>0</v>
      </c>
      <c r="L38" s="89"/>
      <c r="M38" s="89"/>
    </row>
    <row r="39" spans="1:13" ht="13.5" thickBot="1" x14ac:dyDescent="0.25">
      <c r="A39" s="114" t="s">
        <v>294</v>
      </c>
      <c r="B39" s="243" t="s">
        <v>205</v>
      </c>
      <c r="C39" s="244">
        <f>IF(B39="Y", -1, 0)</f>
        <v>0</v>
      </c>
      <c r="D39" s="245" t="s">
        <v>205</v>
      </c>
      <c r="E39" s="244">
        <f>IF(D39="Y", -1, 0)</f>
        <v>0</v>
      </c>
      <c r="F39" s="246" t="s">
        <v>205</v>
      </c>
      <c r="G39" s="244">
        <f>IF(F39="Y", -1, 0)</f>
        <v>0</v>
      </c>
      <c r="H39" s="247" t="s">
        <v>205</v>
      </c>
      <c r="I39" s="244">
        <f>IF(H39="Y", -1, 0)</f>
        <v>0</v>
      </c>
      <c r="J39" s="248" t="s">
        <v>205</v>
      </c>
      <c r="K39" s="249">
        <f>IF(J39="Y", 1, 0)</f>
        <v>0</v>
      </c>
      <c r="L39" s="89"/>
      <c r="M39" s="89"/>
    </row>
    <row r="40" spans="1:13" ht="13.5" thickTop="1" x14ac:dyDescent="0.2">
      <c r="A40" s="118" t="s">
        <v>295</v>
      </c>
      <c r="B40" s="250" t="s">
        <v>205</v>
      </c>
      <c r="C40" s="251">
        <f>IF(B40="Y", 1, 0)</f>
        <v>0</v>
      </c>
      <c r="D40" s="252" t="s">
        <v>205</v>
      </c>
      <c r="E40" s="251">
        <f>IF(D40="Y", 1, 0)</f>
        <v>0</v>
      </c>
      <c r="F40" s="253" t="s">
        <v>205</v>
      </c>
      <c r="G40" s="251">
        <f>IF(F40="Y", 1, 0)</f>
        <v>0</v>
      </c>
      <c r="H40" s="254" t="s">
        <v>205</v>
      </c>
      <c r="I40" s="251">
        <f>IF(H40="Y", 1, 0)</f>
        <v>0</v>
      </c>
      <c r="J40" s="255" t="s">
        <v>205</v>
      </c>
      <c r="K40" s="256">
        <f>IF(J40="Y", 2, 0)</f>
        <v>0</v>
      </c>
      <c r="L40" s="89"/>
      <c r="M40" s="89"/>
    </row>
    <row r="41" spans="1:13" ht="13.5" thickBot="1" x14ac:dyDescent="0.25">
      <c r="A41" s="122" t="s">
        <v>296</v>
      </c>
      <c r="B41" s="226" t="s">
        <v>205</v>
      </c>
      <c r="C41" s="227">
        <f>IF(B41="Y", -1, 0)</f>
        <v>0</v>
      </c>
      <c r="D41" s="228" t="s">
        <v>205</v>
      </c>
      <c r="E41" s="227">
        <f>IF(D41="Y", -1, 0)</f>
        <v>0</v>
      </c>
      <c r="F41" s="229" t="s">
        <v>205</v>
      </c>
      <c r="G41" s="227">
        <f>IF(F41="Y", 1, 0)</f>
        <v>0</v>
      </c>
      <c r="H41" s="230" t="s">
        <v>205</v>
      </c>
      <c r="I41" s="227">
        <f>IF(H41="Y", 1, 0)</f>
        <v>0</v>
      </c>
      <c r="J41" s="231" t="s">
        <v>205</v>
      </c>
      <c r="K41" s="232">
        <f>IF(J41="Y", 2, 0)</f>
        <v>0</v>
      </c>
      <c r="L41" s="89"/>
      <c r="M41" s="89"/>
    </row>
    <row r="42" spans="1:13" ht="13.5" thickBot="1" x14ac:dyDescent="0.25">
      <c r="A42" s="87" t="s">
        <v>297</v>
      </c>
      <c r="B42" s="233"/>
      <c r="D42" s="234"/>
      <c r="F42" s="235"/>
      <c r="H42" s="236"/>
      <c r="J42" s="237"/>
      <c r="L42" s="89"/>
      <c r="M42" s="89"/>
    </row>
    <row r="43" spans="1:13" x14ac:dyDescent="0.2">
      <c r="A43" s="113" t="s">
        <v>298</v>
      </c>
      <c r="B43" s="212" t="s">
        <v>205</v>
      </c>
      <c r="C43" s="213">
        <f>IF(B43="Y", 2, 0)</f>
        <v>0</v>
      </c>
      <c r="D43" s="214" t="s">
        <v>205</v>
      </c>
      <c r="E43" s="213">
        <f>IF(D43="Y", 1, 0)</f>
        <v>0</v>
      </c>
      <c r="F43" s="215" t="s">
        <v>205</v>
      </c>
      <c r="G43" s="213">
        <f>IF(F43="Y", 2, 0)</f>
        <v>0</v>
      </c>
      <c r="H43" s="216" t="s">
        <v>205</v>
      </c>
      <c r="I43" s="213">
        <f>IF(H43="Y", 1, 0)</f>
        <v>0</v>
      </c>
      <c r="J43" s="217" t="s">
        <v>205</v>
      </c>
      <c r="K43" s="218">
        <f>IF(J43="Y", 1, 0)</f>
        <v>0</v>
      </c>
      <c r="L43" s="89"/>
      <c r="M43" s="89"/>
    </row>
    <row r="44" spans="1:13" x14ac:dyDescent="0.2">
      <c r="A44" s="102" t="s">
        <v>299</v>
      </c>
      <c r="B44" s="219" t="s">
        <v>205</v>
      </c>
      <c r="C44" s="220">
        <f>IF(B44="Y", 2, 0)</f>
        <v>0</v>
      </c>
      <c r="D44" s="221" t="s">
        <v>205</v>
      </c>
      <c r="E44" s="220">
        <f>IF(D44="Y", 2, 0)</f>
        <v>0</v>
      </c>
      <c r="F44" s="222" t="s">
        <v>205</v>
      </c>
      <c r="G44" s="220">
        <f>IF(F44="Y", 2, 0)</f>
        <v>0</v>
      </c>
      <c r="H44" s="223" t="s">
        <v>205</v>
      </c>
      <c r="I44" s="220">
        <f>IF(H44="Y", 2, 0)</f>
        <v>0</v>
      </c>
      <c r="J44" s="224" t="s">
        <v>205</v>
      </c>
      <c r="K44" s="225">
        <f>IF(J44="Y", 2, 0)</f>
        <v>0</v>
      </c>
      <c r="L44" s="89"/>
      <c r="M44" s="89"/>
    </row>
    <row r="45" spans="1:13" x14ac:dyDescent="0.2">
      <c r="A45" s="102" t="s">
        <v>295</v>
      </c>
      <c r="B45" s="219" t="s">
        <v>205</v>
      </c>
      <c r="C45" s="220">
        <f>IF(B45="Y", 1, 0)</f>
        <v>0</v>
      </c>
      <c r="D45" s="221" t="s">
        <v>205</v>
      </c>
      <c r="E45" s="220">
        <f>IF(D45="Y", 1, 0)</f>
        <v>0</v>
      </c>
      <c r="F45" s="222" t="s">
        <v>205</v>
      </c>
      <c r="G45" s="220">
        <f>IF(F45="Y", 1, 0)</f>
        <v>0</v>
      </c>
      <c r="H45" s="223" t="s">
        <v>205</v>
      </c>
      <c r="I45" s="220">
        <f>IF(H45="Y", 1, 0)</f>
        <v>0</v>
      </c>
      <c r="J45" s="224" t="s">
        <v>205</v>
      </c>
      <c r="K45" s="225">
        <f>IF(J45="Y", 2, 0)</f>
        <v>0</v>
      </c>
      <c r="L45" s="89"/>
      <c r="M45" s="89"/>
    </row>
    <row r="46" spans="1:13" x14ac:dyDescent="0.2">
      <c r="A46" s="102" t="s">
        <v>300</v>
      </c>
      <c r="B46" s="219" t="s">
        <v>205</v>
      </c>
      <c r="C46" s="220">
        <f>IF(B46="Y", -1, 0)</f>
        <v>0</v>
      </c>
      <c r="D46" s="221" t="s">
        <v>205</v>
      </c>
      <c r="E46" s="220">
        <f>IF(D46="Y", -1, 0)</f>
        <v>0</v>
      </c>
      <c r="F46" s="222" t="s">
        <v>205</v>
      </c>
      <c r="G46" s="220">
        <f>IF(F46="Y", 1, 0)</f>
        <v>0</v>
      </c>
      <c r="H46" s="223" t="s">
        <v>205</v>
      </c>
      <c r="I46" s="220">
        <f>IF(H46="Y", 1, 0)</f>
        <v>0</v>
      </c>
      <c r="J46" s="224" t="s">
        <v>205</v>
      </c>
      <c r="K46" s="225">
        <f>IF(J46="Y", 2, 0)</f>
        <v>0</v>
      </c>
      <c r="L46" s="89"/>
      <c r="M46" s="89"/>
    </row>
    <row r="47" spans="1:13" x14ac:dyDescent="0.2">
      <c r="A47" s="102" t="s">
        <v>301</v>
      </c>
      <c r="B47" s="219" t="s">
        <v>205</v>
      </c>
      <c r="C47" s="220">
        <f>IF(B47="Y", 2, 0)</f>
        <v>0</v>
      </c>
      <c r="D47" s="221" t="s">
        <v>205</v>
      </c>
      <c r="E47" s="220">
        <f>IF(D47="Y", 2, 0)</f>
        <v>0</v>
      </c>
      <c r="F47" s="222" t="s">
        <v>205</v>
      </c>
      <c r="G47" s="220">
        <f>IF(F47="Y", 2, 0)</f>
        <v>0</v>
      </c>
      <c r="H47" s="223" t="s">
        <v>205</v>
      </c>
      <c r="I47" s="220">
        <f>IF(H47="Y", 2, 0)</f>
        <v>0</v>
      </c>
      <c r="J47" s="224" t="s">
        <v>205</v>
      </c>
      <c r="K47" s="225">
        <f>IF(J47="Y", -1, 0)</f>
        <v>0</v>
      </c>
      <c r="L47" s="89"/>
      <c r="M47" s="89"/>
    </row>
    <row r="48" spans="1:13" x14ac:dyDescent="0.2">
      <c r="A48" s="102" t="s">
        <v>302</v>
      </c>
      <c r="B48" s="219" t="s">
        <v>205</v>
      </c>
      <c r="C48" s="220">
        <f>IF(B48="Y", 1, 0)</f>
        <v>0</v>
      </c>
      <c r="D48" s="221" t="s">
        <v>205</v>
      </c>
      <c r="E48" s="220">
        <f>IF(D48="Y", -1, 0)</f>
        <v>0</v>
      </c>
      <c r="F48" s="222" t="s">
        <v>205</v>
      </c>
      <c r="G48" s="220">
        <f>IF(F48="Y", 1, 0)</f>
        <v>0</v>
      </c>
      <c r="H48" s="223" t="s">
        <v>205</v>
      </c>
      <c r="I48" s="220">
        <f>IF(H48="Y", -1, 0)</f>
        <v>0</v>
      </c>
      <c r="J48" s="224" t="s">
        <v>205</v>
      </c>
      <c r="K48" s="225">
        <f>IF(J48="Y", 1, 0)</f>
        <v>0</v>
      </c>
      <c r="L48" s="89"/>
      <c r="M48" s="89"/>
    </row>
    <row r="49" spans="1:13" x14ac:dyDescent="0.2">
      <c r="A49" s="102" t="s">
        <v>303</v>
      </c>
      <c r="B49" s="219" t="s">
        <v>205</v>
      </c>
      <c r="C49" s="220">
        <f>IF(B49="Y", 2, 0)</f>
        <v>0</v>
      </c>
      <c r="D49" s="221" t="s">
        <v>205</v>
      </c>
      <c r="E49" s="220">
        <f>IF(D49="Y", 2, 0)</f>
        <v>0</v>
      </c>
      <c r="F49" s="222" t="s">
        <v>205</v>
      </c>
      <c r="G49" s="220">
        <f>IF(F49="Y", 2, 0)</f>
        <v>0</v>
      </c>
      <c r="H49" s="223" t="s">
        <v>205</v>
      </c>
      <c r="I49" s="220">
        <f>IF(H49="Y", 2, 0)</f>
        <v>0</v>
      </c>
      <c r="J49" s="224" t="s">
        <v>205</v>
      </c>
      <c r="K49" s="225">
        <f>IF(J49="Y", -1, 0)</f>
        <v>0</v>
      </c>
      <c r="L49" s="89"/>
      <c r="M49" s="89"/>
    </row>
    <row r="50" spans="1:13" x14ac:dyDescent="0.2">
      <c r="A50" s="102" t="s">
        <v>304</v>
      </c>
      <c r="B50" s="219" t="s">
        <v>205</v>
      </c>
      <c r="C50" s="220">
        <f>IF(B50="Y", -1, 0)</f>
        <v>0</v>
      </c>
      <c r="D50" s="221" t="s">
        <v>205</v>
      </c>
      <c r="E50" s="220">
        <f>IF(D50="Y", -1, 0)</f>
        <v>0</v>
      </c>
      <c r="F50" s="222" t="s">
        <v>205</v>
      </c>
      <c r="G50" s="220">
        <f>IF(F50="Y", -1, 0)</f>
        <v>0</v>
      </c>
      <c r="H50" s="223" t="s">
        <v>205</v>
      </c>
      <c r="I50" s="220">
        <f>IF(H50="Y", -1, 0)</f>
        <v>0</v>
      </c>
      <c r="J50" s="224" t="s">
        <v>205</v>
      </c>
      <c r="K50" s="225">
        <f>IF(J50="Y", 1, 0)</f>
        <v>0</v>
      </c>
      <c r="L50" s="89"/>
      <c r="M50" s="89"/>
    </row>
    <row r="51" spans="1:13" ht="13.5" thickBot="1" x14ac:dyDescent="0.25">
      <c r="A51" s="122" t="s">
        <v>305</v>
      </c>
      <c r="B51" s="226" t="s">
        <v>205</v>
      </c>
      <c r="C51" s="227">
        <f>IF(B51="Y", 1, 0)</f>
        <v>0</v>
      </c>
      <c r="D51" s="228" t="s">
        <v>205</v>
      </c>
      <c r="E51" s="227">
        <f>IF(D51="Y", 2, 0)</f>
        <v>0</v>
      </c>
      <c r="F51" s="229" t="s">
        <v>205</v>
      </c>
      <c r="G51" s="227">
        <f>IF(F51="Y", 1, 0)</f>
        <v>0</v>
      </c>
      <c r="H51" s="230" t="s">
        <v>205</v>
      </c>
      <c r="I51" s="227">
        <f>IF(H51="Y", 2, 0)</f>
        <v>0</v>
      </c>
      <c r="J51" s="231" t="s">
        <v>205</v>
      </c>
      <c r="K51" s="232">
        <f>IF(J51="Y", 1, 0)</f>
        <v>0</v>
      </c>
      <c r="L51" s="89"/>
      <c r="M51" s="89"/>
    </row>
    <row r="52" spans="1:13" ht="13.5" thickBot="1" x14ac:dyDescent="0.25">
      <c r="A52" s="87" t="s">
        <v>306</v>
      </c>
      <c r="B52" s="233"/>
      <c r="D52" s="234"/>
      <c r="F52" s="235"/>
      <c r="H52" s="236"/>
      <c r="J52" s="237"/>
      <c r="L52" s="89"/>
      <c r="M52" s="89"/>
    </row>
    <row r="53" spans="1:13" x14ac:dyDescent="0.2">
      <c r="A53" s="113" t="s">
        <v>307</v>
      </c>
      <c r="B53" s="212" t="s">
        <v>205</v>
      </c>
      <c r="C53" s="213">
        <f>IF(B53="Y", 2, 0)</f>
        <v>0</v>
      </c>
      <c r="D53" s="214" t="s">
        <v>205</v>
      </c>
      <c r="E53" s="213">
        <f t="shared" ref="E53:E58" si="14">IF(D53="Y", 1, 0)</f>
        <v>0</v>
      </c>
      <c r="F53" s="215" t="s">
        <v>205</v>
      </c>
      <c r="G53" s="213">
        <f>IF(F53="Y", 2, 0)</f>
        <v>0</v>
      </c>
      <c r="H53" s="216" t="s">
        <v>205</v>
      </c>
      <c r="I53" s="213">
        <f>IF(H53="Y", 2, 0)</f>
        <v>0</v>
      </c>
      <c r="J53" s="217" t="s">
        <v>205</v>
      </c>
      <c r="K53" s="218">
        <f>IF(J53="Y", 1, 0)</f>
        <v>0</v>
      </c>
      <c r="L53" s="89"/>
      <c r="M53" s="89"/>
    </row>
    <row r="54" spans="1:13" x14ac:dyDescent="0.2">
      <c r="A54" s="102" t="s">
        <v>308</v>
      </c>
      <c r="B54" s="219" t="s">
        <v>205</v>
      </c>
      <c r="C54" s="220">
        <f>IF(B54="Y", 2, 0)</f>
        <v>0</v>
      </c>
      <c r="D54" s="221" t="s">
        <v>205</v>
      </c>
      <c r="E54" s="220">
        <f t="shared" si="14"/>
        <v>0</v>
      </c>
      <c r="F54" s="222" t="s">
        <v>205</v>
      </c>
      <c r="G54" s="220">
        <f>IF(F54="Y", 2, 0)</f>
        <v>0</v>
      </c>
      <c r="H54" s="223" t="s">
        <v>205</v>
      </c>
      <c r="I54" s="220">
        <f>IF(H54="Y", 1, 0)</f>
        <v>0</v>
      </c>
      <c r="J54" s="224" t="s">
        <v>205</v>
      </c>
      <c r="K54" s="225">
        <f>IF(J54="Y", 1, 0)</f>
        <v>0</v>
      </c>
      <c r="L54" s="89"/>
      <c r="M54" s="89"/>
    </row>
    <row r="55" spans="1:13" x14ac:dyDescent="0.2">
      <c r="A55" s="102" t="s">
        <v>309</v>
      </c>
      <c r="B55" s="219" t="s">
        <v>205</v>
      </c>
      <c r="C55" s="220">
        <f>IF(B55="Y", 2, 0)</f>
        <v>0</v>
      </c>
      <c r="D55" s="221" t="s">
        <v>205</v>
      </c>
      <c r="E55" s="220">
        <f t="shared" si="14"/>
        <v>0</v>
      </c>
      <c r="F55" s="222" t="s">
        <v>205</v>
      </c>
      <c r="G55" s="220">
        <f>IF(F55="Y", 2, 0)</f>
        <v>0</v>
      </c>
      <c r="H55" s="223" t="s">
        <v>205</v>
      </c>
      <c r="I55" s="220">
        <f>IF(H55="Y", 2, 0)</f>
        <v>0</v>
      </c>
      <c r="J55" s="224" t="s">
        <v>205</v>
      </c>
      <c r="K55" s="225">
        <f>IF(J55="Y", 2, 0)</f>
        <v>0</v>
      </c>
      <c r="L55" s="89"/>
      <c r="M55" s="89"/>
    </row>
    <row r="56" spans="1:13" x14ac:dyDescent="0.2">
      <c r="A56" s="102" t="s">
        <v>310</v>
      </c>
      <c r="B56" s="219" t="s">
        <v>205</v>
      </c>
      <c r="C56" s="220">
        <f>IF(B56="Y", 2, 0)</f>
        <v>0</v>
      </c>
      <c r="D56" s="221" t="s">
        <v>205</v>
      </c>
      <c r="E56" s="220">
        <f t="shared" si="14"/>
        <v>0</v>
      </c>
      <c r="F56" s="222" t="s">
        <v>205</v>
      </c>
      <c r="G56" s="220">
        <f>IF(F56="Y", 2, 0)</f>
        <v>0</v>
      </c>
      <c r="H56" s="223" t="s">
        <v>205</v>
      </c>
      <c r="I56" s="220">
        <f>IF(H56="Y", 1, 0)</f>
        <v>0</v>
      </c>
      <c r="J56" s="224" t="s">
        <v>205</v>
      </c>
      <c r="K56" s="225">
        <f>IF(J56="Y", -1, 0)</f>
        <v>0</v>
      </c>
      <c r="L56" s="89"/>
      <c r="M56" s="89"/>
    </row>
    <row r="57" spans="1:13" x14ac:dyDescent="0.2">
      <c r="A57" s="102" t="s">
        <v>311</v>
      </c>
      <c r="B57" s="219" t="s">
        <v>205</v>
      </c>
      <c r="C57" s="220">
        <f>IF(B57="Y", 2, 0)</f>
        <v>0</v>
      </c>
      <c r="D57" s="221" t="s">
        <v>205</v>
      </c>
      <c r="E57" s="220">
        <f t="shared" si="14"/>
        <v>0</v>
      </c>
      <c r="F57" s="222" t="s">
        <v>205</v>
      </c>
      <c r="G57" s="220">
        <f>IF(F57="Y", 2, 0)</f>
        <v>0</v>
      </c>
      <c r="H57" s="223" t="s">
        <v>205</v>
      </c>
      <c r="I57" s="220">
        <f>IF(H57="Y", 1, 0)</f>
        <v>0</v>
      </c>
      <c r="J57" s="224" t="s">
        <v>205</v>
      </c>
      <c r="K57" s="225">
        <f>IF(J57="Y", 1, 0)</f>
        <v>0</v>
      </c>
      <c r="L57" s="89"/>
      <c r="M57" s="89"/>
    </row>
    <row r="58" spans="1:13" x14ac:dyDescent="0.2">
      <c r="A58" s="102" t="s">
        <v>312</v>
      </c>
      <c r="B58" s="219" t="s">
        <v>205</v>
      </c>
      <c r="C58" s="220">
        <f>IF(B58="Y", 1, 0)</f>
        <v>0</v>
      </c>
      <c r="D58" s="221" t="s">
        <v>205</v>
      </c>
      <c r="E58" s="220">
        <f t="shared" si="14"/>
        <v>0</v>
      </c>
      <c r="F58" s="222" t="s">
        <v>205</v>
      </c>
      <c r="G58" s="220">
        <f>IF(F58="Y", 1, 0)</f>
        <v>0</v>
      </c>
      <c r="H58" s="223" t="s">
        <v>205</v>
      </c>
      <c r="I58" s="220">
        <f>IF(H58="Y", 1, 0)</f>
        <v>0</v>
      </c>
      <c r="J58" s="224" t="s">
        <v>205</v>
      </c>
      <c r="K58" s="225">
        <f>IF(J58="Y", 2, 0)</f>
        <v>0</v>
      </c>
      <c r="L58" s="89"/>
      <c r="M58" s="89"/>
    </row>
    <row r="59" spans="1:13" ht="13.5" thickBot="1" x14ac:dyDescent="0.25">
      <c r="A59" s="122" t="s">
        <v>313</v>
      </c>
      <c r="B59" s="226" t="s">
        <v>205</v>
      </c>
      <c r="C59" s="227">
        <f>IF(B59="Y", -1, 0)</f>
        <v>0</v>
      </c>
      <c r="D59" s="228" t="s">
        <v>205</v>
      </c>
      <c r="E59" s="227">
        <f>IF(D59="Y", -1, 0)</f>
        <v>0</v>
      </c>
      <c r="F59" s="229" t="s">
        <v>205</v>
      </c>
      <c r="G59" s="227">
        <f>IF(F59="Y", -1, 0)</f>
        <v>0</v>
      </c>
      <c r="H59" s="230" t="s">
        <v>205</v>
      </c>
      <c r="I59" s="227">
        <f>IF(H59="Y", -1, 0)</f>
        <v>0</v>
      </c>
      <c r="J59" s="231" t="s">
        <v>205</v>
      </c>
      <c r="K59" s="232">
        <f>IF(J59="Y", 1, 0)</f>
        <v>0</v>
      </c>
      <c r="L59" s="89"/>
      <c r="M59" s="89"/>
    </row>
    <row r="60" spans="1:13" ht="13.5" thickBot="1" x14ac:dyDescent="0.25">
      <c r="A60" s="87" t="s">
        <v>314</v>
      </c>
      <c r="B60" s="233"/>
      <c r="D60" s="234"/>
      <c r="F60" s="235"/>
      <c r="H60" s="236"/>
      <c r="J60" s="237"/>
      <c r="L60" s="89"/>
      <c r="M60" s="89"/>
    </row>
    <row r="61" spans="1:13" x14ac:dyDescent="0.2">
      <c r="A61" s="123" t="s">
        <v>315</v>
      </c>
      <c r="B61" s="212" t="s">
        <v>205</v>
      </c>
      <c r="C61" s="213">
        <f>IF(B61="Y", 2, 0)</f>
        <v>0</v>
      </c>
      <c r="D61" s="214" t="s">
        <v>205</v>
      </c>
      <c r="E61" s="213">
        <f>IF(D61="Y", 1, 0)</f>
        <v>0</v>
      </c>
      <c r="F61" s="215" t="s">
        <v>205</v>
      </c>
      <c r="G61" s="213">
        <f>IF(F61="Y", 2, 0)</f>
        <v>0</v>
      </c>
      <c r="H61" s="216" t="s">
        <v>205</v>
      </c>
      <c r="I61" s="213">
        <f>IF(H61="Y", 1, 0)</f>
        <v>0</v>
      </c>
      <c r="J61" s="217" t="s">
        <v>205</v>
      </c>
      <c r="K61" s="218">
        <f>IF(J61="Y", 1, 0)</f>
        <v>0</v>
      </c>
      <c r="L61" s="89"/>
      <c r="M61" s="89"/>
    </row>
    <row r="62" spans="1:13" x14ac:dyDescent="0.2">
      <c r="A62" s="102" t="s">
        <v>276</v>
      </c>
      <c r="B62" s="219" t="s">
        <v>205</v>
      </c>
      <c r="C62" s="220">
        <f>IF(B62="Y", 2, 0)</f>
        <v>0</v>
      </c>
      <c r="D62" s="221" t="s">
        <v>205</v>
      </c>
      <c r="E62" s="220">
        <f>IF(D62="Y", 2, 0)</f>
        <v>0</v>
      </c>
      <c r="F62" s="222" t="s">
        <v>205</v>
      </c>
      <c r="G62" s="220">
        <f>IF(F62="Y", 2, 0)</f>
        <v>0</v>
      </c>
      <c r="H62" s="223" t="s">
        <v>205</v>
      </c>
      <c r="I62" s="220">
        <f>IF(H62="Y", 2, 0)</f>
        <v>0</v>
      </c>
      <c r="J62" s="224" t="s">
        <v>205</v>
      </c>
      <c r="K62" s="225">
        <f>IF(J62="Y", 1, 0)</f>
        <v>0</v>
      </c>
      <c r="L62" s="89"/>
      <c r="M62" s="89"/>
    </row>
    <row r="63" spans="1:13" x14ac:dyDescent="0.2">
      <c r="A63" s="102" t="s">
        <v>316</v>
      </c>
      <c r="B63" s="219" t="s">
        <v>205</v>
      </c>
      <c r="C63" s="220">
        <f>IF(B63="Y", 1, 0)</f>
        <v>0</v>
      </c>
      <c r="D63" s="221" t="s">
        <v>205</v>
      </c>
      <c r="E63" s="220">
        <f>IF(D63="Y", 1, 0)</f>
        <v>0</v>
      </c>
      <c r="F63" s="222" t="s">
        <v>205</v>
      </c>
      <c r="G63" s="220">
        <f>IF(F63="Y", 1, 0)</f>
        <v>0</v>
      </c>
      <c r="H63" s="223" t="s">
        <v>205</v>
      </c>
      <c r="I63" s="220">
        <f>IF(H63="Y", 1, 0)</f>
        <v>0</v>
      </c>
      <c r="J63" s="224" t="s">
        <v>205</v>
      </c>
      <c r="K63" s="225">
        <f>IF(J63="Y", 1, 0)</f>
        <v>0</v>
      </c>
      <c r="L63" s="89"/>
      <c r="M63" s="89"/>
    </row>
    <row r="64" spans="1:13" x14ac:dyDescent="0.2">
      <c r="A64" s="102" t="s">
        <v>317</v>
      </c>
      <c r="B64" s="219" t="s">
        <v>205</v>
      </c>
      <c r="C64" s="220">
        <f>IF(B64="Y", 2, 0)</f>
        <v>0</v>
      </c>
      <c r="D64" s="221" t="s">
        <v>205</v>
      </c>
      <c r="E64" s="220">
        <f>IF(D64="Y", 2, 0)</f>
        <v>0</v>
      </c>
      <c r="F64" s="222" t="s">
        <v>205</v>
      </c>
      <c r="G64" s="220">
        <f>IF(F64="Y", 2, 0)</f>
        <v>0</v>
      </c>
      <c r="H64" s="223" t="s">
        <v>205</v>
      </c>
      <c r="I64" s="220">
        <f>IF(H64="Y", 2, 0)</f>
        <v>0</v>
      </c>
      <c r="J64" s="224" t="s">
        <v>205</v>
      </c>
      <c r="K64" s="225">
        <f>IF(J64="Y", -1, 0)</f>
        <v>0</v>
      </c>
      <c r="L64" s="89"/>
      <c r="M64" s="89"/>
    </row>
    <row r="65" spans="1:14" x14ac:dyDescent="0.2">
      <c r="A65" s="102" t="s">
        <v>305</v>
      </c>
      <c r="B65" s="219" t="s">
        <v>205</v>
      </c>
      <c r="C65" s="220">
        <f>IF(B65="Y", 1, 0)</f>
        <v>0</v>
      </c>
      <c r="D65" s="221" t="s">
        <v>205</v>
      </c>
      <c r="E65" s="220">
        <f>IF(D65="Y", 2, 0)</f>
        <v>0</v>
      </c>
      <c r="F65" s="222" t="s">
        <v>205</v>
      </c>
      <c r="G65" s="220">
        <f>IF(F65="Y", 1, 0)</f>
        <v>0</v>
      </c>
      <c r="H65" s="223" t="s">
        <v>205</v>
      </c>
      <c r="I65" s="220">
        <f>IF(H65="Y", 2, 0)</f>
        <v>0</v>
      </c>
      <c r="J65" s="224" t="s">
        <v>205</v>
      </c>
      <c r="K65" s="225">
        <f>IF(J65="Y", 1, 0)</f>
        <v>0</v>
      </c>
      <c r="L65" s="89"/>
      <c r="M65" s="89"/>
    </row>
    <row r="66" spans="1:14" x14ac:dyDescent="0.2">
      <c r="A66" s="102" t="s">
        <v>318</v>
      </c>
      <c r="B66" s="219" t="s">
        <v>205</v>
      </c>
      <c r="C66" s="220">
        <f>IF(B66="Y", 2, 0)</f>
        <v>0</v>
      </c>
      <c r="D66" s="221" t="s">
        <v>205</v>
      </c>
      <c r="E66" s="220">
        <f>IF(D66="Y", 1, 0)</f>
        <v>0</v>
      </c>
      <c r="F66" s="222" t="s">
        <v>205</v>
      </c>
      <c r="G66" s="220">
        <f>IF(F66="Y", 2, 0)</f>
        <v>0</v>
      </c>
      <c r="H66" s="223" t="s">
        <v>205</v>
      </c>
      <c r="I66" s="220">
        <f>IF(H66="Y", 1, 0)</f>
        <v>0</v>
      </c>
      <c r="J66" s="224" t="s">
        <v>205</v>
      </c>
      <c r="K66" s="225">
        <f>IF(J66="Y", 1, 0)</f>
        <v>0</v>
      </c>
      <c r="L66" s="89"/>
      <c r="M66" s="89"/>
    </row>
    <row r="67" spans="1:14" x14ac:dyDescent="0.2">
      <c r="A67" s="102" t="s">
        <v>319</v>
      </c>
      <c r="B67" s="219" t="s">
        <v>205</v>
      </c>
      <c r="C67" s="220">
        <f>IF(B67="Y", 2, 0)</f>
        <v>0</v>
      </c>
      <c r="D67" s="221" t="s">
        <v>205</v>
      </c>
      <c r="E67" s="220">
        <f>IF(D67="Y", 2, 0)</f>
        <v>0</v>
      </c>
      <c r="F67" s="222" t="s">
        <v>205</v>
      </c>
      <c r="G67" s="220">
        <f>IF(F67="Y", 2, 0)</f>
        <v>0</v>
      </c>
      <c r="H67" s="223" t="s">
        <v>205</v>
      </c>
      <c r="I67" s="220">
        <f>IF(H67="Y", 2, 0)</f>
        <v>0</v>
      </c>
      <c r="J67" s="224" t="s">
        <v>205</v>
      </c>
      <c r="K67" s="225">
        <f>IF(J67="Y", -1, 0)</f>
        <v>0</v>
      </c>
      <c r="L67" s="89"/>
      <c r="M67" s="89"/>
    </row>
    <row r="68" spans="1:14" x14ac:dyDescent="0.2">
      <c r="A68" s="102" t="s">
        <v>320</v>
      </c>
      <c r="B68" s="219" t="s">
        <v>205</v>
      </c>
      <c r="C68" s="220">
        <f>IF(B68="Y", 2, 0)</f>
        <v>0</v>
      </c>
      <c r="D68" s="221" t="s">
        <v>205</v>
      </c>
      <c r="E68" s="220">
        <f>IF(D68="Y", 2, 0)</f>
        <v>0</v>
      </c>
      <c r="F68" s="222" t="s">
        <v>205</v>
      </c>
      <c r="G68" s="220">
        <f>IF(F68="Y", 2, 0)</f>
        <v>0</v>
      </c>
      <c r="H68" s="223" t="s">
        <v>205</v>
      </c>
      <c r="I68" s="220">
        <f>IF(H68="Y", 2, 0)</f>
        <v>0</v>
      </c>
      <c r="J68" s="224" t="s">
        <v>205</v>
      </c>
      <c r="K68" s="225">
        <f>IF(J68="Y", 1, 0)</f>
        <v>0</v>
      </c>
      <c r="L68" s="89"/>
      <c r="M68" s="89"/>
    </row>
    <row r="69" spans="1:14" x14ac:dyDescent="0.2">
      <c r="A69" s="102" t="s">
        <v>321</v>
      </c>
      <c r="B69" s="219" t="s">
        <v>205</v>
      </c>
      <c r="C69" s="220">
        <f>IF(B69="Y", 2, 0)</f>
        <v>0</v>
      </c>
      <c r="D69" s="221" t="s">
        <v>205</v>
      </c>
      <c r="E69" s="220">
        <f>IF(D69="Y", 2, 0)</f>
        <v>0</v>
      </c>
      <c r="F69" s="222" t="s">
        <v>205</v>
      </c>
      <c r="G69" s="220">
        <f>IF(F69="Y", 1, 0)</f>
        <v>0</v>
      </c>
      <c r="H69" s="223" t="s">
        <v>205</v>
      </c>
      <c r="I69" s="220">
        <f>IF(H69="Y", 1, 0)</f>
        <v>0</v>
      </c>
      <c r="J69" s="224" t="s">
        <v>205</v>
      </c>
      <c r="K69" s="225">
        <f>IF(J69="Y", 1, 0)</f>
        <v>0</v>
      </c>
      <c r="L69" s="89"/>
      <c r="M69" s="89"/>
    </row>
    <row r="70" spans="1:14" x14ac:dyDescent="0.2">
      <c r="A70" s="102" t="s">
        <v>322</v>
      </c>
      <c r="B70" s="219" t="s">
        <v>205</v>
      </c>
      <c r="C70" s="220">
        <f>IF(B70="Y", 2, 0)</f>
        <v>0</v>
      </c>
      <c r="D70" s="221" t="s">
        <v>205</v>
      </c>
      <c r="E70" s="220">
        <f>IF(D70="Y", 2, 0)</f>
        <v>0</v>
      </c>
      <c r="F70" s="222" t="s">
        <v>205</v>
      </c>
      <c r="G70" s="220">
        <f>IF(F70="Y", 2, 0)</f>
        <v>0</v>
      </c>
      <c r="H70" s="223" t="s">
        <v>205</v>
      </c>
      <c r="I70" s="220">
        <f>IF(H70="Y", 2, 0)</f>
        <v>0</v>
      </c>
      <c r="J70" s="224" t="s">
        <v>205</v>
      </c>
      <c r="K70" s="225">
        <f t="shared" ref="K70:K71" si="15">IF(J70="Y", 1, 0)</f>
        <v>0</v>
      </c>
      <c r="L70" s="89"/>
      <c r="M70" s="89"/>
    </row>
    <row r="71" spans="1:14" x14ac:dyDescent="0.2">
      <c r="A71" s="102" t="s">
        <v>323</v>
      </c>
      <c r="B71" s="219" t="s">
        <v>205</v>
      </c>
      <c r="C71" s="220">
        <f>IF(B71="Y", 1, 0)</f>
        <v>0</v>
      </c>
      <c r="D71" s="221" t="s">
        <v>205</v>
      </c>
      <c r="E71" s="220">
        <f>IF(D71="Y", 2, 0)</f>
        <v>0</v>
      </c>
      <c r="F71" s="222" t="s">
        <v>205</v>
      </c>
      <c r="G71" s="220">
        <f>IF(F71="Y", 1, 0)</f>
        <v>0</v>
      </c>
      <c r="H71" s="223" t="s">
        <v>205</v>
      </c>
      <c r="I71" s="220">
        <f>IF(H71="Y", 2, 0)</f>
        <v>0</v>
      </c>
      <c r="J71" s="224" t="s">
        <v>205</v>
      </c>
      <c r="K71" s="225">
        <f t="shared" si="15"/>
        <v>0</v>
      </c>
      <c r="L71" s="89"/>
      <c r="M71" s="89"/>
    </row>
    <row r="72" spans="1:14" x14ac:dyDescent="0.2">
      <c r="A72" s="102" t="s">
        <v>324</v>
      </c>
      <c r="B72" s="219" t="s">
        <v>205</v>
      </c>
      <c r="C72" s="220">
        <f>IF(B72="Y", -1, 0)</f>
        <v>0</v>
      </c>
      <c r="D72" s="221" t="s">
        <v>205</v>
      </c>
      <c r="E72" s="220">
        <f>IF(D72="Y", -1, 0)</f>
        <v>0</v>
      </c>
      <c r="F72" s="222" t="s">
        <v>205</v>
      </c>
      <c r="G72" s="220">
        <f>IF(F72="Y", -1, 0)</f>
        <v>0</v>
      </c>
      <c r="H72" s="223" t="s">
        <v>205</v>
      </c>
      <c r="I72" s="220">
        <f>IF(H72="Y", -1, 0)</f>
        <v>0</v>
      </c>
      <c r="J72" s="224" t="s">
        <v>205</v>
      </c>
      <c r="K72" s="225">
        <f>IF(J72="Y", -1, 0)</f>
        <v>0</v>
      </c>
      <c r="L72" s="89"/>
      <c r="M72" s="89"/>
      <c r="N72" s="88"/>
    </row>
    <row r="73" spans="1:14" x14ac:dyDescent="0.2">
      <c r="A73" s="102" t="s">
        <v>325</v>
      </c>
      <c r="B73" s="219" t="s">
        <v>205</v>
      </c>
      <c r="C73" s="220">
        <f>IF(B73="Y", -1, 0)</f>
        <v>0</v>
      </c>
      <c r="D73" s="221" t="s">
        <v>205</v>
      </c>
      <c r="E73" s="220">
        <f>IF(D73="Y", -1, 0)</f>
        <v>0</v>
      </c>
      <c r="F73" s="222" t="s">
        <v>205</v>
      </c>
      <c r="G73" s="220">
        <f>IF(F73="Y", -1, 0)</f>
        <v>0</v>
      </c>
      <c r="H73" s="223" t="s">
        <v>205</v>
      </c>
      <c r="I73" s="220">
        <f>IF(H73="Y", -1, 0)</f>
        <v>0</v>
      </c>
      <c r="J73" s="224" t="s">
        <v>205</v>
      </c>
      <c r="K73" s="225">
        <f>IF(J73="Y", -1, 0)</f>
        <v>0</v>
      </c>
      <c r="L73" s="89"/>
      <c r="M73" s="89"/>
      <c r="N73" s="88"/>
    </row>
    <row r="74" spans="1:14" ht="13.5" thickBot="1" x14ac:dyDescent="0.25">
      <c r="A74" s="122" t="s">
        <v>326</v>
      </c>
      <c r="B74" s="226" t="s">
        <v>205</v>
      </c>
      <c r="C74" s="227">
        <f>IF(B74="Y", -1, 0)</f>
        <v>0</v>
      </c>
      <c r="D74" s="228" t="s">
        <v>205</v>
      </c>
      <c r="E74" s="227">
        <f>IF(D74="Y", -1, 0)</f>
        <v>0</v>
      </c>
      <c r="F74" s="229" t="s">
        <v>205</v>
      </c>
      <c r="G74" s="227">
        <f>IF(F74="Y", -1, 0)</f>
        <v>0</v>
      </c>
      <c r="H74" s="230" t="s">
        <v>205</v>
      </c>
      <c r="I74" s="227">
        <f>IF(H74="Y", -1, 0)</f>
        <v>0</v>
      </c>
      <c r="J74" s="231" t="s">
        <v>205</v>
      </c>
      <c r="K74" s="232">
        <f>IF(J74="Y", -1, 0)</f>
        <v>0</v>
      </c>
      <c r="L74" s="89"/>
      <c r="M74" s="89"/>
      <c r="N74" s="88"/>
    </row>
    <row r="75" spans="1:14" ht="13.5" thickBot="1" x14ac:dyDescent="0.25">
      <c r="A75" s="87" t="s">
        <v>327</v>
      </c>
      <c r="B75" s="233"/>
      <c r="D75" s="234"/>
      <c r="F75" s="235"/>
      <c r="H75" s="236"/>
      <c r="J75" s="237"/>
      <c r="L75" s="89"/>
      <c r="M75" s="89"/>
      <c r="N75" s="88"/>
    </row>
    <row r="76" spans="1:14" x14ac:dyDescent="0.2">
      <c r="A76" s="124" t="s">
        <v>328</v>
      </c>
      <c r="B76" s="212" t="s">
        <v>205</v>
      </c>
      <c r="C76" s="213">
        <f>IF(B76="Y", -1, 0)</f>
        <v>0</v>
      </c>
      <c r="D76" s="214" t="s">
        <v>205</v>
      </c>
      <c r="E76" s="213">
        <f>IF(D76="Y", 1, 0)</f>
        <v>0</v>
      </c>
      <c r="F76" s="215" t="s">
        <v>205</v>
      </c>
      <c r="G76" s="213">
        <f>IF(F76="Y", -1, 0)</f>
        <v>0</v>
      </c>
      <c r="H76" s="216" t="s">
        <v>205</v>
      </c>
      <c r="I76" s="213">
        <f>IF(H76="Y", 1, 0)</f>
        <v>0</v>
      </c>
      <c r="J76" s="217" t="s">
        <v>205</v>
      </c>
      <c r="K76" s="218">
        <f>IF(J76="Y", -1, 0)</f>
        <v>0</v>
      </c>
      <c r="L76" s="89"/>
      <c r="M76" s="89"/>
      <c r="N76" s="88"/>
    </row>
    <row r="77" spans="1:14" x14ac:dyDescent="0.2">
      <c r="A77" s="101" t="s">
        <v>329</v>
      </c>
      <c r="B77" s="219"/>
      <c r="C77" s="220">
        <f>IF(B77="Y", -1, 0)</f>
        <v>0</v>
      </c>
      <c r="D77" s="221"/>
      <c r="E77" s="220">
        <f>IF(D77="Y", -1, 0)</f>
        <v>0</v>
      </c>
      <c r="F77" s="222"/>
      <c r="G77" s="220">
        <f>IF(F77="Y", -1, 0)</f>
        <v>0</v>
      </c>
      <c r="H77" s="223"/>
      <c r="I77" s="220">
        <f>IF(H77="Y", -1, 0)</f>
        <v>0</v>
      </c>
      <c r="J77" s="224"/>
      <c r="K77" s="225">
        <f>IF(J77="Y", -1, 0)</f>
        <v>0</v>
      </c>
      <c r="L77" s="89"/>
      <c r="M77" s="89"/>
      <c r="N77" s="88"/>
    </row>
    <row r="78" spans="1:14" x14ac:dyDescent="0.2">
      <c r="A78" s="101" t="s">
        <v>330</v>
      </c>
      <c r="B78" s="219" t="s">
        <v>205</v>
      </c>
      <c r="C78" s="220">
        <f>IF(B78="Y", 1, 0)</f>
        <v>0</v>
      </c>
      <c r="D78" s="221" t="s">
        <v>205</v>
      </c>
      <c r="E78" s="220">
        <f>IF(D78="Y", 1, 0)</f>
        <v>0</v>
      </c>
      <c r="F78" s="222" t="s">
        <v>205</v>
      </c>
      <c r="G78" s="220">
        <f>IF(F78="Y", 1, 0)</f>
        <v>0</v>
      </c>
      <c r="H78" s="223" t="s">
        <v>205</v>
      </c>
      <c r="I78" s="220">
        <f>IF(H78="Y", 1, 0)</f>
        <v>0</v>
      </c>
      <c r="J78" s="224" t="s">
        <v>205</v>
      </c>
      <c r="K78" s="225">
        <f>IF(J78="Y", 1, 0)</f>
        <v>0</v>
      </c>
      <c r="L78" s="89"/>
      <c r="M78" s="89"/>
      <c r="N78" s="88"/>
    </row>
    <row r="79" spans="1:14" x14ac:dyDescent="0.2">
      <c r="A79" s="101" t="s">
        <v>331</v>
      </c>
      <c r="B79" s="219" t="s">
        <v>205</v>
      </c>
      <c r="C79" s="220">
        <f>IF(B79="Y", 2, 0)</f>
        <v>0</v>
      </c>
      <c r="D79" s="221" t="s">
        <v>205</v>
      </c>
      <c r="E79" s="220">
        <f>IF(D79="Y", 2, 0)</f>
        <v>0</v>
      </c>
      <c r="F79" s="222" t="s">
        <v>205</v>
      </c>
      <c r="G79" s="220">
        <f>IF(F79="Y", 2, 0)</f>
        <v>0</v>
      </c>
      <c r="H79" s="223" t="s">
        <v>205</v>
      </c>
      <c r="I79" s="220">
        <f>IF(H79="Y", 2, 0)</f>
        <v>0</v>
      </c>
      <c r="J79" s="224" t="s">
        <v>205</v>
      </c>
      <c r="K79" s="225">
        <f>IF(J79="Y", 2, 0)</f>
        <v>0</v>
      </c>
      <c r="L79" s="89"/>
      <c r="M79" s="89"/>
      <c r="N79" s="88"/>
    </row>
    <row r="80" spans="1:14" x14ac:dyDescent="0.2">
      <c r="A80" s="101" t="s">
        <v>332</v>
      </c>
      <c r="B80" s="219" t="s">
        <v>205</v>
      </c>
      <c r="C80" s="220">
        <f>IF(B80="Y", 1, 0)</f>
        <v>0</v>
      </c>
      <c r="D80" s="221" t="s">
        <v>205</v>
      </c>
      <c r="E80" s="220">
        <f>IF(D80="Y", 1, 0)</f>
        <v>0</v>
      </c>
      <c r="F80" s="222" t="s">
        <v>205</v>
      </c>
      <c r="G80" s="220">
        <f>IF(F80="Y", 1, 0)</f>
        <v>0</v>
      </c>
      <c r="H80" s="223" t="s">
        <v>205</v>
      </c>
      <c r="I80" s="220">
        <f>IF(H80="Y", 1, 0)</f>
        <v>0</v>
      </c>
      <c r="J80" s="224" t="s">
        <v>205</v>
      </c>
      <c r="K80" s="225">
        <f>IF(J80="Y", 1, 0)</f>
        <v>0</v>
      </c>
      <c r="L80" s="89"/>
      <c r="M80" s="89"/>
      <c r="N80" s="88"/>
    </row>
    <row r="81" spans="1:14" x14ac:dyDescent="0.2">
      <c r="A81" s="101" t="s">
        <v>333</v>
      </c>
      <c r="B81" s="219" t="s">
        <v>205</v>
      </c>
      <c r="C81" s="220">
        <f>IF(B81="Y", 1, 0)</f>
        <v>0</v>
      </c>
      <c r="D81" s="221" t="s">
        <v>205</v>
      </c>
      <c r="E81" s="220">
        <f>IF(D81="Y", 1, 0)</f>
        <v>0</v>
      </c>
      <c r="F81" s="222" t="s">
        <v>205</v>
      </c>
      <c r="G81" s="220">
        <f>IF(F81="Y", 1, 0)</f>
        <v>0</v>
      </c>
      <c r="H81" s="223" t="s">
        <v>205</v>
      </c>
      <c r="I81" s="220">
        <f>IF(H81="Y", 1, 0)</f>
        <v>0</v>
      </c>
      <c r="J81" s="224" t="s">
        <v>205</v>
      </c>
      <c r="K81" s="225">
        <f>IF(J81="Y", -1, 0)</f>
        <v>0</v>
      </c>
      <c r="L81" s="89"/>
      <c r="M81" s="89"/>
      <c r="N81" s="88"/>
    </row>
    <row r="82" spans="1:14" x14ac:dyDescent="0.2">
      <c r="A82" s="125" t="s">
        <v>334</v>
      </c>
      <c r="B82" s="219" t="s">
        <v>205</v>
      </c>
      <c r="C82" s="220">
        <f>IF(B82="Y", 1, 0)</f>
        <v>0</v>
      </c>
      <c r="D82" s="221" t="s">
        <v>205</v>
      </c>
      <c r="E82" s="220">
        <f>IF(D82="Y", 1, 0)</f>
        <v>0</v>
      </c>
      <c r="F82" s="222" t="s">
        <v>205</v>
      </c>
      <c r="G82" s="220">
        <f>IF(F82="Y", 1, 0)</f>
        <v>0</v>
      </c>
      <c r="H82" s="223" t="s">
        <v>205</v>
      </c>
      <c r="I82" s="220">
        <f>IF(H82="Y", 1, 0)</f>
        <v>0</v>
      </c>
      <c r="J82" s="224" t="s">
        <v>205</v>
      </c>
      <c r="K82" s="225">
        <f>IF(J82="Y", 2, 0)</f>
        <v>0</v>
      </c>
      <c r="L82" s="89"/>
      <c r="M82" s="89"/>
      <c r="N82" s="88"/>
    </row>
    <row r="83" spans="1:14" ht="13.5" thickBot="1" x14ac:dyDescent="0.25">
      <c r="A83" s="114" t="s">
        <v>335</v>
      </c>
      <c r="B83" s="243" t="s">
        <v>205</v>
      </c>
      <c r="C83" s="244">
        <f>IF(B83="Y", 1, 0)</f>
        <v>0</v>
      </c>
      <c r="D83" s="245" t="s">
        <v>205</v>
      </c>
      <c r="E83" s="244">
        <f>IF(D83="Y", 1, 0)</f>
        <v>0</v>
      </c>
      <c r="F83" s="246" t="s">
        <v>205</v>
      </c>
      <c r="G83" s="244">
        <f>IF(F83="Y", 1, 0)</f>
        <v>0</v>
      </c>
      <c r="H83" s="247" t="s">
        <v>205</v>
      </c>
      <c r="I83" s="244">
        <f>IF(H83="Y", 1, 0)</f>
        <v>0</v>
      </c>
      <c r="J83" s="248" t="s">
        <v>205</v>
      </c>
      <c r="K83" s="249">
        <f>IF(J83="Y", 2, 0)</f>
        <v>0</v>
      </c>
      <c r="L83" s="89"/>
      <c r="M83" s="89"/>
      <c r="N83" s="88"/>
    </row>
    <row r="84" spans="1:14" ht="14.25" thickTop="1" thickBot="1" x14ac:dyDescent="0.25">
      <c r="A84" s="126" t="s">
        <v>336</v>
      </c>
      <c r="B84" s="257" t="s">
        <v>205</v>
      </c>
      <c r="C84" s="258">
        <f>IF(B84="Y", 1, 0)</f>
        <v>0</v>
      </c>
      <c r="D84" s="259" t="s">
        <v>205</v>
      </c>
      <c r="E84" s="258">
        <f>IF(D84="Y", 1, 0)</f>
        <v>0</v>
      </c>
      <c r="F84" s="260" t="s">
        <v>205</v>
      </c>
      <c r="G84" s="258">
        <f>IF(F84="Y", 1, 0)</f>
        <v>0</v>
      </c>
      <c r="H84" s="261" t="s">
        <v>205</v>
      </c>
      <c r="I84" s="258">
        <f>IF(H84="Y", 1, 0)</f>
        <v>0</v>
      </c>
      <c r="J84" s="262" t="s">
        <v>205</v>
      </c>
      <c r="K84" s="263">
        <f>IF(J84="Y", 1, 0)</f>
        <v>0</v>
      </c>
      <c r="L84" s="89"/>
      <c r="M84" s="89"/>
      <c r="N84" s="88"/>
    </row>
    <row r="85" spans="1:14" ht="13.5" thickBot="1" x14ac:dyDescent="0.25">
      <c r="A85" s="87" t="s">
        <v>337</v>
      </c>
      <c r="B85" s="233"/>
      <c r="D85" s="234"/>
      <c r="F85" s="235"/>
      <c r="H85" s="236"/>
      <c r="J85" s="237"/>
      <c r="L85" s="89"/>
      <c r="M85" s="89"/>
      <c r="N85" s="88"/>
    </row>
    <row r="86" spans="1:14" x14ac:dyDescent="0.2">
      <c r="A86" s="90" t="s">
        <v>338</v>
      </c>
      <c r="B86" s="212"/>
      <c r="C86" s="213"/>
      <c r="D86" s="214"/>
      <c r="E86" s="213"/>
      <c r="F86" s="215"/>
      <c r="G86" s="213"/>
      <c r="H86" s="216"/>
      <c r="I86" s="213"/>
      <c r="J86" s="217"/>
      <c r="K86" s="218"/>
      <c r="L86" s="89"/>
      <c r="M86" s="89"/>
      <c r="N86" s="88"/>
    </row>
    <row r="87" spans="1:14" x14ac:dyDescent="0.2">
      <c r="A87" s="101" t="s">
        <v>339</v>
      </c>
      <c r="B87" s="219" t="s">
        <v>205</v>
      </c>
      <c r="C87" s="220">
        <f>IF(B87="Y", 2, 0)</f>
        <v>0</v>
      </c>
      <c r="D87" s="221" t="s">
        <v>205</v>
      </c>
      <c r="E87" s="220">
        <f>IF(D87="Y", 2, 0)</f>
        <v>0</v>
      </c>
      <c r="F87" s="222" t="s">
        <v>205</v>
      </c>
      <c r="G87" s="220">
        <f>IF(F87="Y", 2, 0)</f>
        <v>0</v>
      </c>
      <c r="H87" s="223" t="s">
        <v>205</v>
      </c>
      <c r="I87" s="220">
        <f>IF(H87="Y", 2, 0)</f>
        <v>0</v>
      </c>
      <c r="J87" s="224" t="s">
        <v>205</v>
      </c>
      <c r="K87" s="225">
        <f>IF(J87="Y", 2, 0)</f>
        <v>0</v>
      </c>
      <c r="L87" s="89"/>
      <c r="M87" s="89"/>
      <c r="N87" s="88"/>
    </row>
    <row r="88" spans="1:14" x14ac:dyDescent="0.2">
      <c r="A88" s="101" t="s">
        <v>340</v>
      </c>
      <c r="B88" s="219" t="s">
        <v>205</v>
      </c>
      <c r="C88" s="220">
        <f>IF(B88="Y", 1, 0)</f>
        <v>0</v>
      </c>
      <c r="D88" s="221" t="s">
        <v>205</v>
      </c>
      <c r="E88" s="220">
        <f>IF(D88="Y", 1, 0)</f>
        <v>0</v>
      </c>
      <c r="F88" s="222" t="s">
        <v>205</v>
      </c>
      <c r="G88" s="220">
        <f>IF(F88="Y", 1, 0)</f>
        <v>0</v>
      </c>
      <c r="H88" s="223" t="s">
        <v>205</v>
      </c>
      <c r="I88" s="220">
        <f>IF(H88="Y", 1, 0)</f>
        <v>0</v>
      </c>
      <c r="J88" s="224" t="s">
        <v>205</v>
      </c>
      <c r="K88" s="225">
        <f>IF(J88="Y", 1, 0)</f>
        <v>0</v>
      </c>
      <c r="L88" s="89"/>
      <c r="M88" s="89"/>
      <c r="N88" s="88"/>
    </row>
    <row r="89" spans="1:14" x14ac:dyDescent="0.2">
      <c r="A89" s="101" t="s">
        <v>341</v>
      </c>
      <c r="B89" s="219" t="s">
        <v>205</v>
      </c>
      <c r="C89" s="220">
        <f>IF(B89="Y", 1, 0)</f>
        <v>0</v>
      </c>
      <c r="D89" s="221" t="s">
        <v>205</v>
      </c>
      <c r="E89" s="220">
        <f>IF(D89="Y", 1, 0)</f>
        <v>0</v>
      </c>
      <c r="F89" s="222" t="s">
        <v>205</v>
      </c>
      <c r="G89" s="220">
        <f>IF(F89="Y", 1, 0)</f>
        <v>0</v>
      </c>
      <c r="H89" s="223" t="s">
        <v>205</v>
      </c>
      <c r="I89" s="220">
        <f>IF(H89="Y", 1, 0)</f>
        <v>0</v>
      </c>
      <c r="J89" s="224" t="s">
        <v>205</v>
      </c>
      <c r="K89" s="225">
        <f>IF(J89="Y", 1, 0)</f>
        <v>0</v>
      </c>
      <c r="L89" s="89"/>
      <c r="M89" s="89"/>
      <c r="N89" s="88"/>
    </row>
    <row r="90" spans="1:14" x14ac:dyDescent="0.2">
      <c r="A90" s="101" t="s">
        <v>342</v>
      </c>
      <c r="B90" s="219" t="s">
        <v>205</v>
      </c>
      <c r="C90" s="220">
        <f>IF(B90="Y", 2, 0)</f>
        <v>0</v>
      </c>
      <c r="D90" s="221" t="s">
        <v>205</v>
      </c>
      <c r="E90" s="220">
        <f>IF(D90="Y", 2, 0)</f>
        <v>0</v>
      </c>
      <c r="F90" s="222" t="s">
        <v>205</v>
      </c>
      <c r="G90" s="220">
        <f>IF(F90="Y", 2, 0)</f>
        <v>0</v>
      </c>
      <c r="H90" s="223" t="s">
        <v>205</v>
      </c>
      <c r="I90" s="220">
        <f>IF(H90="Y", 2, 0)</f>
        <v>0</v>
      </c>
      <c r="J90" s="224" t="s">
        <v>205</v>
      </c>
      <c r="K90" s="225">
        <f>IF(J90="Y", 2, 0)</f>
        <v>0</v>
      </c>
      <c r="L90" s="89"/>
      <c r="M90" s="89"/>
      <c r="N90" s="88"/>
    </row>
    <row r="91" spans="1:14" ht="13.5" thickBot="1" x14ac:dyDescent="0.25">
      <c r="A91" s="114" t="s">
        <v>343</v>
      </c>
      <c r="B91" s="243" t="s">
        <v>205</v>
      </c>
      <c r="C91" s="244">
        <f>IF(B91="Y", 1, 0)</f>
        <v>0</v>
      </c>
      <c r="D91" s="245" t="s">
        <v>205</v>
      </c>
      <c r="E91" s="244">
        <f>IF(D91="Y", 1, 0)</f>
        <v>0</v>
      </c>
      <c r="F91" s="246" t="s">
        <v>205</v>
      </c>
      <c r="G91" s="244">
        <f>IF(F91="Y", 1, 0)</f>
        <v>0</v>
      </c>
      <c r="H91" s="247" t="s">
        <v>205</v>
      </c>
      <c r="I91" s="244">
        <f>IF(H91="Y", 1, 0)</f>
        <v>0</v>
      </c>
      <c r="J91" s="248" t="s">
        <v>205</v>
      </c>
      <c r="K91" s="249">
        <f>IF(J91="Y", 1, 0)</f>
        <v>0</v>
      </c>
      <c r="L91" s="89"/>
      <c r="M91" s="89"/>
    </row>
    <row r="92" spans="1:14" ht="13.5" thickTop="1" x14ac:dyDescent="0.2">
      <c r="A92" s="130" t="s">
        <v>344</v>
      </c>
      <c r="B92" s="250"/>
      <c r="C92" s="251"/>
      <c r="D92" s="252"/>
      <c r="E92" s="251"/>
      <c r="F92" s="253"/>
      <c r="G92" s="251"/>
      <c r="H92" s="254"/>
      <c r="I92" s="251"/>
      <c r="J92" s="255"/>
      <c r="K92" s="256"/>
      <c r="L92" s="89"/>
      <c r="M92" s="89"/>
    </row>
    <row r="93" spans="1:14" x14ac:dyDescent="0.2">
      <c r="A93" s="101" t="s">
        <v>345</v>
      </c>
      <c r="B93" s="219" t="s">
        <v>205</v>
      </c>
      <c r="C93" s="220">
        <f>IF(B93="Y", 2, 0)</f>
        <v>0</v>
      </c>
      <c r="D93" s="221" t="s">
        <v>205</v>
      </c>
      <c r="E93" s="220">
        <f>IF(D93="Y", 2, 0)</f>
        <v>0</v>
      </c>
      <c r="F93" s="222" t="s">
        <v>205</v>
      </c>
      <c r="G93" s="220">
        <f>IF(F93="Y", 2, 0)</f>
        <v>0</v>
      </c>
      <c r="H93" s="223" t="s">
        <v>205</v>
      </c>
      <c r="I93" s="220">
        <f>IF(H93="Y", 2, 0)</f>
        <v>0</v>
      </c>
      <c r="J93" s="224" t="s">
        <v>205</v>
      </c>
      <c r="K93" s="225">
        <f>IF(J93="Y", 2, 0)</f>
        <v>0</v>
      </c>
      <c r="L93" s="89"/>
      <c r="M93" s="89"/>
    </row>
    <row r="94" spans="1:14" x14ac:dyDescent="0.2">
      <c r="A94" s="101" t="s">
        <v>346</v>
      </c>
      <c r="B94" s="219" t="s">
        <v>205</v>
      </c>
      <c r="C94" s="220">
        <f>IF(B94="Y", 2, 0)</f>
        <v>0</v>
      </c>
      <c r="D94" s="221" t="s">
        <v>205</v>
      </c>
      <c r="E94" s="220">
        <f>IF(D94="Y", 2, 0)</f>
        <v>0</v>
      </c>
      <c r="F94" s="222" t="s">
        <v>205</v>
      </c>
      <c r="G94" s="220">
        <f>IF(F94="Y", 2, 0)</f>
        <v>0</v>
      </c>
      <c r="H94" s="223" t="s">
        <v>205</v>
      </c>
      <c r="I94" s="220">
        <f>IF(H94="Y", 2, 0)</f>
        <v>0</v>
      </c>
      <c r="J94" s="224" t="s">
        <v>205</v>
      </c>
      <c r="K94" s="225">
        <f>IF(J94="Y", 2, 0)</f>
        <v>0</v>
      </c>
      <c r="L94" s="89"/>
      <c r="M94" s="89"/>
      <c r="N94" s="88"/>
    </row>
    <row r="95" spans="1:14" x14ac:dyDescent="0.2">
      <c r="A95" s="101" t="s">
        <v>347</v>
      </c>
      <c r="B95" s="219" t="s">
        <v>205</v>
      </c>
      <c r="C95" s="220">
        <f>IF(B95="Y", 1, 0)</f>
        <v>0</v>
      </c>
      <c r="D95" s="221" t="s">
        <v>205</v>
      </c>
      <c r="E95" s="220">
        <f>IF(D95="Y", 1, 0)</f>
        <v>0</v>
      </c>
      <c r="F95" s="222" t="s">
        <v>205</v>
      </c>
      <c r="G95" s="220">
        <f>IF(F95="Y", 1, 0)</f>
        <v>0</v>
      </c>
      <c r="H95" s="223" t="s">
        <v>205</v>
      </c>
      <c r="I95" s="220">
        <f>IF(H95="Y", 1, 0)</f>
        <v>0</v>
      </c>
      <c r="J95" s="224" t="s">
        <v>205</v>
      </c>
      <c r="K95" s="225">
        <f>IF(J95="Y", 1, 0)</f>
        <v>0</v>
      </c>
      <c r="L95" s="89"/>
      <c r="M95" s="89"/>
    </row>
    <row r="96" spans="1:14" ht="13.5" thickBot="1" x14ac:dyDescent="0.25">
      <c r="A96" s="103" t="s">
        <v>348</v>
      </c>
      <c r="B96" s="226" t="s">
        <v>205</v>
      </c>
      <c r="C96" s="227">
        <f>IF(B96="Y", -1, 0)</f>
        <v>0</v>
      </c>
      <c r="D96" s="228" t="s">
        <v>205</v>
      </c>
      <c r="E96" s="227">
        <f>IF(D96="Y", 1, 0)</f>
        <v>0</v>
      </c>
      <c r="F96" s="229" t="s">
        <v>205</v>
      </c>
      <c r="G96" s="227">
        <f>IF(F96="Y", -1, 0)</f>
        <v>0</v>
      </c>
      <c r="H96" s="230" t="s">
        <v>205</v>
      </c>
      <c r="I96" s="227">
        <f>IF(H96="Y", 1, 0)</f>
        <v>0</v>
      </c>
      <c r="J96" s="231" t="s">
        <v>205</v>
      </c>
      <c r="K96" s="232">
        <f>IF(J96="Y", 1, 0)</f>
        <v>0</v>
      </c>
      <c r="L96" s="89"/>
      <c r="M96" s="89"/>
    </row>
    <row r="97" spans="1:13" ht="13.5" thickBot="1" x14ac:dyDescent="0.25">
      <c r="A97" s="131" t="s">
        <v>349</v>
      </c>
      <c r="B97" s="233"/>
      <c r="D97" s="234"/>
      <c r="F97" s="235"/>
      <c r="H97" s="236"/>
      <c r="J97" s="237"/>
      <c r="L97" s="89"/>
      <c r="M97" s="89"/>
    </row>
    <row r="98" spans="1:13" x14ac:dyDescent="0.2">
      <c r="A98" s="90" t="s">
        <v>350</v>
      </c>
      <c r="B98" s="212"/>
      <c r="C98" s="213"/>
      <c r="D98" s="214"/>
      <c r="E98" s="213"/>
      <c r="F98" s="215"/>
      <c r="G98" s="213"/>
      <c r="H98" s="216"/>
      <c r="I98" s="213"/>
      <c r="J98" s="217"/>
      <c r="K98" s="218"/>
      <c r="L98" s="89"/>
      <c r="M98" s="89"/>
    </row>
    <row r="99" spans="1:13" x14ac:dyDescent="0.2">
      <c r="A99" s="101" t="s">
        <v>351</v>
      </c>
      <c r="B99" s="219" t="s">
        <v>205</v>
      </c>
      <c r="C99" s="220">
        <f>IF(B99="Y", 1, 0)</f>
        <v>0</v>
      </c>
      <c r="D99" s="221" t="s">
        <v>205</v>
      </c>
      <c r="E99" s="220">
        <f>IF(D99="Y", 1, 0)</f>
        <v>0</v>
      </c>
      <c r="F99" s="222" t="s">
        <v>205</v>
      </c>
      <c r="G99" s="220">
        <f>IF(F99="Y", 1, 0)</f>
        <v>0</v>
      </c>
      <c r="H99" s="223" t="s">
        <v>205</v>
      </c>
      <c r="I99" s="220">
        <f>IF(H99="Y", 1, 0)</f>
        <v>0</v>
      </c>
      <c r="J99" s="224" t="s">
        <v>205</v>
      </c>
      <c r="K99" s="225">
        <f t="shared" ref="K99:K104" si="16">IF(J99="Y", 1, 0)</f>
        <v>0</v>
      </c>
      <c r="L99" s="89"/>
      <c r="M99" s="89"/>
    </row>
    <row r="100" spans="1:13" x14ac:dyDescent="0.2">
      <c r="A100" s="101" t="s">
        <v>352</v>
      </c>
      <c r="B100" s="219" t="s">
        <v>205</v>
      </c>
      <c r="C100" s="220">
        <f>IF(B100="Y", 2, 0)</f>
        <v>0</v>
      </c>
      <c r="D100" s="221" t="s">
        <v>205</v>
      </c>
      <c r="E100" s="220">
        <f>IF(D100="Y", 1, 0)</f>
        <v>0</v>
      </c>
      <c r="F100" s="222" t="s">
        <v>205</v>
      </c>
      <c r="G100" s="220">
        <f>IF(F100="Y", 2, 0)</f>
        <v>0</v>
      </c>
      <c r="H100" s="223" t="s">
        <v>205</v>
      </c>
      <c r="I100" s="220">
        <f>IF(H100="Y", 1, 0)</f>
        <v>0</v>
      </c>
      <c r="J100" s="224" t="s">
        <v>205</v>
      </c>
      <c r="K100" s="225">
        <f t="shared" si="16"/>
        <v>0</v>
      </c>
      <c r="L100" s="89"/>
      <c r="M100" s="89"/>
    </row>
    <row r="101" spans="1:13" x14ac:dyDescent="0.2">
      <c r="A101" s="101" t="s">
        <v>353</v>
      </c>
      <c r="B101" s="219" t="s">
        <v>205</v>
      </c>
      <c r="C101" s="220">
        <f>IF(B101="Y", 2, 0)</f>
        <v>0</v>
      </c>
      <c r="D101" s="221" t="s">
        <v>205</v>
      </c>
      <c r="E101" s="220">
        <f>IF(D101="Y", 2, 0)</f>
        <v>0</v>
      </c>
      <c r="F101" s="222" t="s">
        <v>205</v>
      </c>
      <c r="G101" s="220">
        <f>IF(F101="Y", 2, 0)</f>
        <v>0</v>
      </c>
      <c r="H101" s="223" t="s">
        <v>205</v>
      </c>
      <c r="I101" s="220">
        <f>IF(H101="Y", 2, 0)</f>
        <v>0</v>
      </c>
      <c r="J101" s="224" t="s">
        <v>205</v>
      </c>
      <c r="K101" s="225">
        <f t="shared" si="16"/>
        <v>0</v>
      </c>
      <c r="L101" s="89"/>
      <c r="M101" s="89"/>
    </row>
    <row r="102" spans="1:13" ht="13.5" thickBot="1" x14ac:dyDescent="0.25">
      <c r="A102" s="103" t="s">
        <v>354</v>
      </c>
      <c r="B102" s="226" t="s">
        <v>205</v>
      </c>
      <c r="C102" s="227">
        <f>IF(B102="Y", 1, 0)</f>
        <v>0</v>
      </c>
      <c r="D102" s="228" t="s">
        <v>205</v>
      </c>
      <c r="E102" s="227">
        <f>IF(D102="Y", 1, 0)</f>
        <v>0</v>
      </c>
      <c r="F102" s="229" t="s">
        <v>205</v>
      </c>
      <c r="G102" s="227">
        <f>IF(F102="Y", 1, 0)</f>
        <v>0</v>
      </c>
      <c r="H102" s="230" t="s">
        <v>205</v>
      </c>
      <c r="I102" s="227">
        <f>IF(H102="Y", 1, 0)</f>
        <v>0</v>
      </c>
      <c r="J102" s="231" t="s">
        <v>205</v>
      </c>
      <c r="K102" s="232">
        <f t="shared" si="16"/>
        <v>0</v>
      </c>
      <c r="L102" s="89"/>
      <c r="M102" s="89"/>
    </row>
    <row r="103" spans="1:13" x14ac:dyDescent="0.2">
      <c r="A103" s="118" t="s">
        <v>355</v>
      </c>
      <c r="B103" s="250" t="s">
        <v>205</v>
      </c>
      <c r="C103" s="251">
        <f>IF(B103="Y", 2, 0)</f>
        <v>0</v>
      </c>
      <c r="D103" s="252" t="s">
        <v>205</v>
      </c>
      <c r="E103" s="251">
        <f>IF(D103="Y", 1, 0)</f>
        <v>0</v>
      </c>
      <c r="F103" s="253" t="s">
        <v>205</v>
      </c>
      <c r="G103" s="251">
        <f>IF(F103="Y", 2, 0)</f>
        <v>0</v>
      </c>
      <c r="H103" s="254" t="s">
        <v>205</v>
      </c>
      <c r="I103" s="251">
        <f>IF(H103="Y", 1, 0)</f>
        <v>0</v>
      </c>
      <c r="J103" s="255" t="s">
        <v>205</v>
      </c>
      <c r="K103" s="256">
        <f t="shared" si="16"/>
        <v>0</v>
      </c>
      <c r="L103" s="89"/>
      <c r="M103" s="89"/>
    </row>
    <row r="104" spans="1:13" x14ac:dyDescent="0.2">
      <c r="A104" s="102" t="s">
        <v>356</v>
      </c>
      <c r="B104" s="219" t="s">
        <v>205</v>
      </c>
      <c r="C104" s="220">
        <f>IF(B104="Y", 2, 0)</f>
        <v>0</v>
      </c>
      <c r="D104" s="221" t="s">
        <v>205</v>
      </c>
      <c r="E104" s="220">
        <f>IF(D104="Y", 2, 0)</f>
        <v>0</v>
      </c>
      <c r="F104" s="222" t="s">
        <v>205</v>
      </c>
      <c r="G104" s="220">
        <f>IF(F104="Y", 2, 0)</f>
        <v>0</v>
      </c>
      <c r="H104" s="223" t="s">
        <v>205</v>
      </c>
      <c r="I104" s="220">
        <f>IF(H104="Y", 2, 0)</f>
        <v>0</v>
      </c>
      <c r="J104" s="224" t="s">
        <v>205</v>
      </c>
      <c r="K104" s="225">
        <f t="shared" si="16"/>
        <v>0</v>
      </c>
      <c r="L104" s="89"/>
      <c r="M104" s="89"/>
    </row>
    <row r="105" spans="1:13" x14ac:dyDescent="0.2">
      <c r="A105" s="102" t="s">
        <v>357</v>
      </c>
      <c r="B105" s="219" t="s">
        <v>205</v>
      </c>
      <c r="C105" s="220">
        <f>IF(B105="Y", 2, 0)</f>
        <v>0</v>
      </c>
      <c r="D105" s="221" t="s">
        <v>205</v>
      </c>
      <c r="E105" s="220">
        <f>IF(D105="Y", 1, 0)</f>
        <v>0</v>
      </c>
      <c r="F105" s="222" t="s">
        <v>205</v>
      </c>
      <c r="G105" s="220">
        <f>IF(F105="Y", 2, 0)</f>
        <v>0</v>
      </c>
      <c r="H105" s="223" t="s">
        <v>205</v>
      </c>
      <c r="I105" s="220">
        <f>IF(H105="Y", 1, 0)</f>
        <v>0</v>
      </c>
      <c r="J105" s="224" t="s">
        <v>205</v>
      </c>
      <c r="K105" s="225">
        <f>IF(J105="Y", 2, 0)</f>
        <v>0</v>
      </c>
      <c r="L105" s="89"/>
      <c r="M105" s="89"/>
    </row>
    <row r="106" spans="1:13" x14ac:dyDescent="0.2">
      <c r="A106" s="102" t="s">
        <v>358</v>
      </c>
      <c r="B106" s="219" t="s">
        <v>205</v>
      </c>
      <c r="C106" s="220" t="s">
        <v>359</v>
      </c>
      <c r="D106" s="221" t="s">
        <v>205</v>
      </c>
      <c r="E106" s="220" t="s">
        <v>359</v>
      </c>
      <c r="F106" s="222" t="s">
        <v>205</v>
      </c>
      <c r="G106" s="220" t="s">
        <v>359</v>
      </c>
      <c r="H106" s="223" t="s">
        <v>205</v>
      </c>
      <c r="I106" s="220" t="s">
        <v>359</v>
      </c>
      <c r="J106" s="224" t="s">
        <v>205</v>
      </c>
      <c r="K106" s="225">
        <f>IF(J106="Y", -1, 0)</f>
        <v>0</v>
      </c>
      <c r="L106" s="89"/>
      <c r="M106" s="89"/>
    </row>
    <row r="107" spans="1:13" x14ac:dyDescent="0.2">
      <c r="A107" s="102" t="s">
        <v>360</v>
      </c>
      <c r="B107" s="219" t="s">
        <v>205</v>
      </c>
      <c r="C107" s="220">
        <f>IF(B107="Y", 2, 0)</f>
        <v>0</v>
      </c>
      <c r="D107" s="221" t="s">
        <v>205</v>
      </c>
      <c r="E107" s="220">
        <f>IF(D107="Y", 2, 0)</f>
        <v>0</v>
      </c>
      <c r="F107" s="222" t="s">
        <v>205</v>
      </c>
      <c r="G107" s="220">
        <f>IF(F107="Y", 1, 0)</f>
        <v>0</v>
      </c>
      <c r="H107" s="223" t="s">
        <v>205</v>
      </c>
      <c r="I107" s="220">
        <f>IF(H107="Y", 1, 0)</f>
        <v>0</v>
      </c>
      <c r="J107" s="224" t="s">
        <v>205</v>
      </c>
      <c r="K107" s="225">
        <f>IF(J107="Y", 1, 0)</f>
        <v>0</v>
      </c>
      <c r="L107" s="89"/>
      <c r="M107" s="89"/>
    </row>
    <row r="108" spans="1:13" x14ac:dyDescent="0.2">
      <c r="A108" s="102" t="s">
        <v>361</v>
      </c>
      <c r="B108" s="219" t="s">
        <v>205</v>
      </c>
      <c r="C108" s="220">
        <f>IF(B108="Y", 2, 0)</f>
        <v>0</v>
      </c>
      <c r="D108" s="221" t="s">
        <v>205</v>
      </c>
      <c r="E108" s="220">
        <f>IF(D108="Y", 2, 0)</f>
        <v>0</v>
      </c>
      <c r="F108" s="222" t="s">
        <v>205</v>
      </c>
      <c r="G108" s="220">
        <f>IF(F108="Y", 1, 0)</f>
        <v>0</v>
      </c>
      <c r="H108" s="223" t="s">
        <v>205</v>
      </c>
      <c r="I108" s="220">
        <f>IF(H108="Y", 1, 0)</f>
        <v>0</v>
      </c>
      <c r="J108" s="224" t="s">
        <v>205</v>
      </c>
      <c r="K108" s="225">
        <f>IF(J108="Y", 1, 0)</f>
        <v>0</v>
      </c>
      <c r="L108" s="89"/>
      <c r="M108" s="89"/>
    </row>
    <row r="109" spans="1:13" ht="13.5" thickBot="1" x14ac:dyDescent="0.25">
      <c r="A109" s="122" t="s">
        <v>362</v>
      </c>
      <c r="B109" s="226" t="s">
        <v>205</v>
      </c>
      <c r="C109" s="227">
        <f>IF(B109="Y", 1, 0)</f>
        <v>0</v>
      </c>
      <c r="D109" s="228" t="s">
        <v>205</v>
      </c>
      <c r="E109" s="227">
        <f>IF(D109="Y", 1, 0)</f>
        <v>0</v>
      </c>
      <c r="F109" s="229" t="s">
        <v>205</v>
      </c>
      <c r="G109" s="227">
        <f>IF(F109="Y", 1, 0)</f>
        <v>0</v>
      </c>
      <c r="H109" s="230" t="s">
        <v>205</v>
      </c>
      <c r="I109" s="227">
        <f>IF(H109="Y", 1, 0)</f>
        <v>0</v>
      </c>
      <c r="J109" s="231" t="s">
        <v>205</v>
      </c>
      <c r="K109" s="232">
        <f>IF(J109="Y", 2, 0)</f>
        <v>0</v>
      </c>
      <c r="L109" s="89"/>
      <c r="M109" s="89"/>
    </row>
    <row r="110" spans="1:13" ht="13.5" thickBot="1" x14ac:dyDescent="0.25">
      <c r="A110" s="131" t="s">
        <v>363</v>
      </c>
      <c r="B110" s="233"/>
      <c r="D110" s="234"/>
      <c r="F110" s="235"/>
      <c r="H110" s="236"/>
      <c r="J110" s="237"/>
      <c r="L110" s="89"/>
      <c r="M110" s="89"/>
    </row>
    <row r="111" spans="1:13" x14ac:dyDescent="0.2">
      <c r="A111" s="113" t="s">
        <v>364</v>
      </c>
      <c r="B111" s="212" t="s">
        <v>205</v>
      </c>
      <c r="C111" s="213">
        <f>IF(B111="Y", -1, 0)</f>
        <v>0</v>
      </c>
      <c r="D111" s="214" t="s">
        <v>205</v>
      </c>
      <c r="E111" s="213">
        <f>IF(D111="Y", -1, 0)</f>
        <v>0</v>
      </c>
      <c r="F111" s="215" t="s">
        <v>205</v>
      </c>
      <c r="G111" s="213">
        <f t="shared" ref="G111:G126" si="17">IF(F111="Y", 1, 0)</f>
        <v>0</v>
      </c>
      <c r="H111" s="216" t="s">
        <v>205</v>
      </c>
      <c r="I111" s="213">
        <f>IF(H111="Y", -1, 0)</f>
        <v>0</v>
      </c>
      <c r="J111" s="217" t="s">
        <v>205</v>
      </c>
      <c r="K111" s="213">
        <f t="shared" ref="K111:K127" si="18">IF(J111="Y", 1, 0)</f>
        <v>0</v>
      </c>
      <c r="L111" s="132" t="s">
        <v>205</v>
      </c>
      <c r="M111" s="94">
        <f>IF(L111="Y", 2, 0)</f>
        <v>0</v>
      </c>
    </row>
    <row r="112" spans="1:13" x14ac:dyDescent="0.2">
      <c r="A112" s="102" t="s">
        <v>365</v>
      </c>
      <c r="B112" s="219" t="s">
        <v>205</v>
      </c>
      <c r="C112" s="220">
        <f>IF(B112="Y", 2, 0)</f>
        <v>0</v>
      </c>
      <c r="D112" s="221" t="s">
        <v>205</v>
      </c>
      <c r="E112" s="220">
        <f>IF(D112="Y", 2, 0)</f>
        <v>0</v>
      </c>
      <c r="F112" s="222" t="s">
        <v>205</v>
      </c>
      <c r="G112" s="220">
        <f>IF(F112="Y", 2, 0)</f>
        <v>0</v>
      </c>
      <c r="H112" s="223" t="s">
        <v>205</v>
      </c>
      <c r="I112" s="220">
        <f>IF(H112="Y", 2, 0)</f>
        <v>0</v>
      </c>
      <c r="J112" s="224" t="s">
        <v>205</v>
      </c>
      <c r="K112" s="220">
        <f>IF(J112="Y", 2, 0)</f>
        <v>0</v>
      </c>
      <c r="L112" s="133" t="s">
        <v>205</v>
      </c>
      <c r="M112" s="99">
        <f t="shared" ref="M112:M113" si="19">IF(L112="Y", 2, 0)</f>
        <v>0</v>
      </c>
    </row>
    <row r="113" spans="1:13" x14ac:dyDescent="0.2">
      <c r="A113" s="102" t="s">
        <v>366</v>
      </c>
      <c r="B113" s="219" t="s">
        <v>205</v>
      </c>
      <c r="C113" s="220">
        <f t="shared" ref="C113:C126" si="20">IF(B113="Y", 1, 0)</f>
        <v>0</v>
      </c>
      <c r="D113" s="221" t="s">
        <v>205</v>
      </c>
      <c r="E113" s="220">
        <f t="shared" ref="E113:E126" si="21">IF(D113="Y", 1, 0)</f>
        <v>0</v>
      </c>
      <c r="F113" s="222" t="s">
        <v>205</v>
      </c>
      <c r="G113" s="220">
        <f t="shared" si="17"/>
        <v>0</v>
      </c>
      <c r="H113" s="223" t="s">
        <v>205</v>
      </c>
      <c r="I113" s="220">
        <f t="shared" ref="I113:I126" si="22">IF(H113="Y", 1, 0)</f>
        <v>0</v>
      </c>
      <c r="J113" s="224" t="s">
        <v>205</v>
      </c>
      <c r="K113" s="220">
        <f t="shared" si="18"/>
        <v>0</v>
      </c>
      <c r="L113" s="133" t="s">
        <v>205</v>
      </c>
      <c r="M113" s="99">
        <f t="shared" si="19"/>
        <v>0</v>
      </c>
    </row>
    <row r="114" spans="1:13" x14ac:dyDescent="0.2">
      <c r="A114" s="102" t="s">
        <v>367</v>
      </c>
      <c r="B114" s="219" t="s">
        <v>205</v>
      </c>
      <c r="C114" s="220">
        <f t="shared" si="20"/>
        <v>0</v>
      </c>
      <c r="D114" s="221" t="s">
        <v>205</v>
      </c>
      <c r="E114" s="220">
        <f t="shared" si="21"/>
        <v>0</v>
      </c>
      <c r="F114" s="222" t="s">
        <v>205</v>
      </c>
      <c r="G114" s="220">
        <f t="shared" si="17"/>
        <v>0</v>
      </c>
      <c r="H114" s="223" t="s">
        <v>205</v>
      </c>
      <c r="I114" s="220">
        <f t="shared" si="22"/>
        <v>0</v>
      </c>
      <c r="J114" s="224" t="s">
        <v>205</v>
      </c>
      <c r="K114" s="220">
        <f t="shared" si="18"/>
        <v>0</v>
      </c>
      <c r="L114" s="133" t="s">
        <v>205</v>
      </c>
      <c r="M114" s="99">
        <f t="shared" ref="M114:M132" si="23">IF(L114="Y", 1, 0)</f>
        <v>0</v>
      </c>
    </row>
    <row r="115" spans="1:13" x14ac:dyDescent="0.2">
      <c r="A115" s="102" t="s">
        <v>368</v>
      </c>
      <c r="B115" s="219" t="s">
        <v>205</v>
      </c>
      <c r="C115" s="220">
        <f>IF(B115="Y", 2, 0)</f>
        <v>0</v>
      </c>
      <c r="D115" s="221" t="s">
        <v>205</v>
      </c>
      <c r="E115" s="220">
        <f>IF(D115="Y", 2, 0)</f>
        <v>0</v>
      </c>
      <c r="F115" s="222" t="s">
        <v>205</v>
      </c>
      <c r="G115" s="220">
        <f>IF(F115="Y", 2, 0)</f>
        <v>0</v>
      </c>
      <c r="H115" s="223" t="s">
        <v>205</v>
      </c>
      <c r="I115" s="220">
        <f>IF(H115="Y", 2, 0)</f>
        <v>0</v>
      </c>
      <c r="J115" s="224" t="s">
        <v>205</v>
      </c>
      <c r="K115" s="220">
        <f>IF(J115="Y", 2, 0)</f>
        <v>0</v>
      </c>
      <c r="L115" s="133" t="s">
        <v>205</v>
      </c>
      <c r="M115" s="99">
        <f>IF(L115="Y", 2, 0)</f>
        <v>0</v>
      </c>
    </row>
    <row r="116" spans="1:13" x14ac:dyDescent="0.2">
      <c r="A116" s="102" t="s">
        <v>369</v>
      </c>
      <c r="B116" s="219" t="s">
        <v>205</v>
      </c>
      <c r="C116" s="220">
        <f>IF(B116="Y", 2, 0)</f>
        <v>0</v>
      </c>
      <c r="D116" s="221" t="s">
        <v>205</v>
      </c>
      <c r="E116" s="220">
        <f>IF(D116="Y", 2, 0)</f>
        <v>0</v>
      </c>
      <c r="F116" s="222" t="s">
        <v>205</v>
      </c>
      <c r="G116" s="220">
        <f>IF(F116="Y", 2, 0)</f>
        <v>0</v>
      </c>
      <c r="H116" s="223" t="s">
        <v>205</v>
      </c>
      <c r="I116" s="220">
        <f>IF(H116="Y", 2, 0)</f>
        <v>0</v>
      </c>
      <c r="J116" s="224" t="s">
        <v>205</v>
      </c>
      <c r="K116" s="220">
        <f>IF(J116="Y", 2, 0)</f>
        <v>0</v>
      </c>
      <c r="L116" s="133" t="s">
        <v>205</v>
      </c>
      <c r="M116" s="99">
        <f>IF(L116="Y", 2, 0)</f>
        <v>0</v>
      </c>
    </row>
    <row r="117" spans="1:13" x14ac:dyDescent="0.2">
      <c r="A117" s="102" t="s">
        <v>370</v>
      </c>
      <c r="B117" s="219" t="s">
        <v>205</v>
      </c>
      <c r="C117" s="220">
        <f>IF(B117="Y", 2, 0)</f>
        <v>0</v>
      </c>
      <c r="D117" s="221" t="s">
        <v>205</v>
      </c>
      <c r="E117" s="220">
        <f>IF(D117="Y", 2, 0)</f>
        <v>0</v>
      </c>
      <c r="F117" s="222" t="s">
        <v>205</v>
      </c>
      <c r="G117" s="220">
        <f>IF(F117="Y", 2, 0)</f>
        <v>0</v>
      </c>
      <c r="H117" s="223" t="s">
        <v>205</v>
      </c>
      <c r="I117" s="220">
        <f>IF(H117="Y", 2, 0)</f>
        <v>0</v>
      </c>
      <c r="J117" s="224" t="s">
        <v>205</v>
      </c>
      <c r="K117" s="220">
        <f>IF(J117="Y", 2, 0)</f>
        <v>0</v>
      </c>
      <c r="L117" s="133" t="s">
        <v>205</v>
      </c>
      <c r="M117" s="99">
        <f>IF(L117="Y", 2, 0)</f>
        <v>0</v>
      </c>
    </row>
    <row r="118" spans="1:13" x14ac:dyDescent="0.2">
      <c r="A118" s="102" t="s">
        <v>371</v>
      </c>
      <c r="B118" s="219" t="s">
        <v>205</v>
      </c>
      <c r="C118" s="220">
        <f>IF(B118="Y", 2, 0)</f>
        <v>0</v>
      </c>
      <c r="D118" s="221" t="s">
        <v>205</v>
      </c>
      <c r="E118" s="220">
        <f>IF(D118="Y", 2, 0)</f>
        <v>0</v>
      </c>
      <c r="F118" s="222" t="s">
        <v>205</v>
      </c>
      <c r="G118" s="220">
        <f>IF(F118="Y", 2, 0)</f>
        <v>0</v>
      </c>
      <c r="H118" s="223" t="s">
        <v>205</v>
      </c>
      <c r="I118" s="220">
        <f>IF(H118="Y", 2, 0)</f>
        <v>0</v>
      </c>
      <c r="J118" s="224" t="s">
        <v>205</v>
      </c>
      <c r="K118" s="220">
        <f>IF(J118="Y", 2, 0)</f>
        <v>0</v>
      </c>
      <c r="L118" s="133" t="s">
        <v>205</v>
      </c>
      <c r="M118" s="99">
        <f>IF(L118="Y", 2, 0)</f>
        <v>0</v>
      </c>
    </row>
    <row r="119" spans="1:13" x14ac:dyDescent="0.2">
      <c r="A119" s="102" t="s">
        <v>372</v>
      </c>
      <c r="B119" s="219" t="s">
        <v>205</v>
      </c>
      <c r="C119" s="220">
        <f t="shared" si="20"/>
        <v>0</v>
      </c>
      <c r="D119" s="221" t="s">
        <v>205</v>
      </c>
      <c r="E119" s="220">
        <f t="shared" si="21"/>
        <v>0</v>
      </c>
      <c r="F119" s="222" t="s">
        <v>205</v>
      </c>
      <c r="G119" s="220">
        <f t="shared" si="17"/>
        <v>0</v>
      </c>
      <c r="H119" s="223" t="s">
        <v>205</v>
      </c>
      <c r="I119" s="220">
        <f t="shared" si="22"/>
        <v>0</v>
      </c>
      <c r="J119" s="224" t="s">
        <v>205</v>
      </c>
      <c r="K119" s="220">
        <f t="shared" si="18"/>
        <v>0</v>
      </c>
      <c r="L119" s="133" t="s">
        <v>205</v>
      </c>
      <c r="M119" s="99">
        <f t="shared" si="23"/>
        <v>0</v>
      </c>
    </row>
    <row r="120" spans="1:13" x14ac:dyDescent="0.2">
      <c r="A120" s="102" t="s">
        <v>373</v>
      </c>
      <c r="B120" s="219" t="s">
        <v>205</v>
      </c>
      <c r="C120" s="220">
        <f t="shared" si="20"/>
        <v>0</v>
      </c>
      <c r="D120" s="221" t="s">
        <v>205</v>
      </c>
      <c r="E120" s="220">
        <f t="shared" si="21"/>
        <v>0</v>
      </c>
      <c r="F120" s="222" t="s">
        <v>205</v>
      </c>
      <c r="G120" s="220">
        <f t="shared" si="17"/>
        <v>0</v>
      </c>
      <c r="H120" s="223" t="s">
        <v>205</v>
      </c>
      <c r="I120" s="220">
        <f t="shared" si="22"/>
        <v>0</v>
      </c>
      <c r="J120" s="224" t="s">
        <v>205</v>
      </c>
      <c r="K120" s="220">
        <f t="shared" si="18"/>
        <v>0</v>
      </c>
      <c r="L120" s="133" t="s">
        <v>205</v>
      </c>
      <c r="M120" s="99">
        <f t="shared" si="23"/>
        <v>0</v>
      </c>
    </row>
    <row r="121" spans="1:13" x14ac:dyDescent="0.2">
      <c r="A121" s="102" t="s">
        <v>374</v>
      </c>
      <c r="B121" s="219" t="s">
        <v>205</v>
      </c>
      <c r="C121" s="220">
        <f t="shared" si="20"/>
        <v>0</v>
      </c>
      <c r="D121" s="221" t="s">
        <v>205</v>
      </c>
      <c r="E121" s="220">
        <f t="shared" si="21"/>
        <v>0</v>
      </c>
      <c r="F121" s="222" t="s">
        <v>205</v>
      </c>
      <c r="G121" s="220">
        <f t="shared" si="17"/>
        <v>0</v>
      </c>
      <c r="H121" s="223" t="s">
        <v>205</v>
      </c>
      <c r="I121" s="220">
        <f t="shared" si="22"/>
        <v>0</v>
      </c>
      <c r="J121" s="224" t="s">
        <v>205</v>
      </c>
      <c r="K121" s="220">
        <f t="shared" si="18"/>
        <v>0</v>
      </c>
      <c r="L121" s="133" t="s">
        <v>205</v>
      </c>
      <c r="M121" s="99">
        <f t="shared" si="23"/>
        <v>0</v>
      </c>
    </row>
    <row r="122" spans="1:13" x14ac:dyDescent="0.2">
      <c r="A122" s="102" t="s">
        <v>375</v>
      </c>
      <c r="B122" s="219" t="s">
        <v>205</v>
      </c>
      <c r="C122" s="220">
        <f>IF(B122="Y", -1, 0)</f>
        <v>0</v>
      </c>
      <c r="D122" s="221" t="s">
        <v>205</v>
      </c>
      <c r="E122" s="220">
        <f>IF(D122="Y", -1, 0)</f>
        <v>0</v>
      </c>
      <c r="F122" s="222" t="s">
        <v>205</v>
      </c>
      <c r="G122" s="220">
        <f>IF(F122="Y", -1, 0)</f>
        <v>0</v>
      </c>
      <c r="H122" s="223" t="s">
        <v>205</v>
      </c>
      <c r="I122" s="220">
        <f>IF(H122="Y", -1, 0)</f>
        <v>0</v>
      </c>
      <c r="J122" s="224" t="s">
        <v>205</v>
      </c>
      <c r="K122" s="220">
        <f t="shared" si="18"/>
        <v>0</v>
      </c>
      <c r="L122" s="133" t="s">
        <v>205</v>
      </c>
      <c r="M122" s="99">
        <f t="shared" si="23"/>
        <v>0</v>
      </c>
    </row>
    <row r="123" spans="1:13" x14ac:dyDescent="0.2">
      <c r="A123" s="102" t="s">
        <v>376</v>
      </c>
      <c r="B123" s="219" t="s">
        <v>205</v>
      </c>
      <c r="C123" s="220">
        <f t="shared" ref="C123:C124" si="24">IF(B123="Y", 2, 0)</f>
        <v>0</v>
      </c>
      <c r="D123" s="221" t="s">
        <v>205</v>
      </c>
      <c r="E123" s="220">
        <f t="shared" ref="E123:E124" si="25">IF(D123="Y", 2, 0)</f>
        <v>0</v>
      </c>
      <c r="F123" s="222" t="s">
        <v>205</v>
      </c>
      <c r="G123" s="220">
        <f t="shared" ref="G123:G124" si="26">IF(F123="Y", 2, 0)</f>
        <v>0</v>
      </c>
      <c r="H123" s="223" t="s">
        <v>205</v>
      </c>
      <c r="I123" s="220">
        <f t="shared" ref="I123:I124" si="27">IF(H123="Y", 2, 0)</f>
        <v>0</v>
      </c>
      <c r="J123" s="224" t="s">
        <v>205</v>
      </c>
      <c r="K123" s="220">
        <f t="shared" ref="K123:K124" si="28">IF(J123="Y", 2, 0)</f>
        <v>0</v>
      </c>
      <c r="L123" s="133" t="s">
        <v>205</v>
      </c>
      <c r="M123" s="99">
        <f t="shared" ref="M123:M124" si="29">IF(L123="Y", 2, 0)</f>
        <v>0</v>
      </c>
    </row>
    <row r="124" spans="1:13" x14ac:dyDescent="0.2">
      <c r="A124" s="102" t="s">
        <v>377</v>
      </c>
      <c r="B124" s="219" t="s">
        <v>205</v>
      </c>
      <c r="C124" s="220">
        <f t="shared" si="24"/>
        <v>0</v>
      </c>
      <c r="D124" s="221" t="s">
        <v>205</v>
      </c>
      <c r="E124" s="220">
        <f t="shared" si="25"/>
        <v>0</v>
      </c>
      <c r="F124" s="222" t="s">
        <v>205</v>
      </c>
      <c r="G124" s="220">
        <f t="shared" si="26"/>
        <v>0</v>
      </c>
      <c r="H124" s="223" t="s">
        <v>205</v>
      </c>
      <c r="I124" s="220">
        <f t="shared" si="27"/>
        <v>0</v>
      </c>
      <c r="J124" s="224" t="s">
        <v>205</v>
      </c>
      <c r="K124" s="220">
        <f t="shared" si="28"/>
        <v>0</v>
      </c>
      <c r="L124" s="133" t="s">
        <v>205</v>
      </c>
      <c r="M124" s="99">
        <f t="shared" si="29"/>
        <v>0</v>
      </c>
    </row>
    <row r="125" spans="1:13" x14ac:dyDescent="0.2">
      <c r="A125" s="102" t="s">
        <v>378</v>
      </c>
      <c r="B125" s="219" t="s">
        <v>205</v>
      </c>
      <c r="C125" s="220">
        <f t="shared" si="20"/>
        <v>0</v>
      </c>
      <c r="D125" s="221" t="s">
        <v>205</v>
      </c>
      <c r="E125" s="220">
        <f t="shared" si="21"/>
        <v>0</v>
      </c>
      <c r="F125" s="222" t="s">
        <v>205</v>
      </c>
      <c r="G125" s="220">
        <f t="shared" si="17"/>
        <v>0</v>
      </c>
      <c r="H125" s="223" t="s">
        <v>205</v>
      </c>
      <c r="I125" s="220">
        <f t="shared" si="22"/>
        <v>0</v>
      </c>
      <c r="J125" s="224" t="s">
        <v>205</v>
      </c>
      <c r="K125" s="220">
        <f t="shared" si="18"/>
        <v>0</v>
      </c>
      <c r="L125" s="133" t="s">
        <v>205</v>
      </c>
      <c r="M125" s="99">
        <f t="shared" ref="M125" si="30">IF(L125="Y", 1, 0)</f>
        <v>0</v>
      </c>
    </row>
    <row r="126" spans="1:13" x14ac:dyDescent="0.2">
      <c r="A126" s="102" t="s">
        <v>379</v>
      </c>
      <c r="B126" s="219" t="s">
        <v>205</v>
      </c>
      <c r="C126" s="220">
        <f t="shared" si="20"/>
        <v>0</v>
      </c>
      <c r="D126" s="221" t="s">
        <v>205</v>
      </c>
      <c r="E126" s="220">
        <f t="shared" si="21"/>
        <v>0</v>
      </c>
      <c r="F126" s="222" t="s">
        <v>205</v>
      </c>
      <c r="G126" s="220">
        <f t="shared" si="17"/>
        <v>0</v>
      </c>
      <c r="H126" s="223" t="s">
        <v>205</v>
      </c>
      <c r="I126" s="220">
        <f t="shared" si="22"/>
        <v>0</v>
      </c>
      <c r="J126" s="224" t="s">
        <v>205</v>
      </c>
      <c r="K126" s="220">
        <f t="shared" si="18"/>
        <v>0</v>
      </c>
      <c r="L126" s="133" t="s">
        <v>205</v>
      </c>
      <c r="M126" s="99">
        <f t="shared" si="23"/>
        <v>0</v>
      </c>
    </row>
    <row r="127" spans="1:13" x14ac:dyDescent="0.2">
      <c r="A127" s="102" t="s">
        <v>307</v>
      </c>
      <c r="B127" s="219" t="s">
        <v>205</v>
      </c>
      <c r="C127" s="220">
        <f t="shared" ref="C127:C133" si="31">IF(B127="Y", 2, 0)</f>
        <v>0</v>
      </c>
      <c r="D127" s="221" t="s">
        <v>205</v>
      </c>
      <c r="E127" s="220">
        <f t="shared" ref="E127:E133" si="32">IF(D127="Y", 2, 0)</f>
        <v>0</v>
      </c>
      <c r="F127" s="222" t="s">
        <v>205</v>
      </c>
      <c r="G127" s="220">
        <f>IF(F127="Y", 2, 0)</f>
        <v>0</v>
      </c>
      <c r="H127" s="223" t="s">
        <v>205</v>
      </c>
      <c r="I127" s="220">
        <f>IF(H127="Y", 2, 0)</f>
        <v>0</v>
      </c>
      <c r="J127" s="224" t="s">
        <v>205</v>
      </c>
      <c r="K127" s="220">
        <f t="shared" si="18"/>
        <v>0</v>
      </c>
      <c r="L127" s="133" t="s">
        <v>205</v>
      </c>
      <c r="M127" s="99">
        <f t="shared" si="23"/>
        <v>0</v>
      </c>
    </row>
    <row r="128" spans="1:13" x14ac:dyDescent="0.2">
      <c r="A128" s="102" t="s">
        <v>380</v>
      </c>
      <c r="B128" s="219" t="s">
        <v>205</v>
      </c>
      <c r="C128" s="220">
        <f t="shared" si="31"/>
        <v>0</v>
      </c>
      <c r="D128" s="221" t="s">
        <v>205</v>
      </c>
      <c r="E128" s="220">
        <f t="shared" si="32"/>
        <v>0</v>
      </c>
      <c r="F128" s="222" t="s">
        <v>205</v>
      </c>
      <c r="G128" s="220">
        <f>IF(F128="Y", 1, 0)</f>
        <v>0</v>
      </c>
      <c r="H128" s="223" t="s">
        <v>205</v>
      </c>
      <c r="I128" s="220">
        <f>IF(H128="Y", 1, 0)</f>
        <v>0</v>
      </c>
      <c r="J128" s="224" t="s">
        <v>205</v>
      </c>
      <c r="K128" s="220">
        <f>IF(J128="Y", -1, 0)</f>
        <v>0</v>
      </c>
      <c r="L128" s="133" t="s">
        <v>205</v>
      </c>
      <c r="M128" s="99">
        <f t="shared" si="23"/>
        <v>0</v>
      </c>
    </row>
    <row r="129" spans="1:14" x14ac:dyDescent="0.2">
      <c r="A129" s="102" t="s">
        <v>381</v>
      </c>
      <c r="B129" s="219" t="s">
        <v>205</v>
      </c>
      <c r="C129" s="220">
        <f>IF(B129="Y", 1, 0)</f>
        <v>0</v>
      </c>
      <c r="D129" s="221" t="s">
        <v>205</v>
      </c>
      <c r="E129" s="220">
        <f>IF(D129="Y", 1, 0)</f>
        <v>0</v>
      </c>
      <c r="F129" s="222" t="s">
        <v>205</v>
      </c>
      <c r="G129" s="220">
        <f>IF(F129="Y", 1, 0)</f>
        <v>0</v>
      </c>
      <c r="H129" s="223" t="s">
        <v>205</v>
      </c>
      <c r="I129" s="220">
        <f>IF(H129="Y", 1, 0)</f>
        <v>0</v>
      </c>
      <c r="J129" s="224" t="s">
        <v>205</v>
      </c>
      <c r="K129" s="220">
        <f>IF(J129="Y", 1, 0)</f>
        <v>0</v>
      </c>
      <c r="L129" s="133" t="s">
        <v>205</v>
      </c>
      <c r="M129" s="99">
        <f t="shared" si="23"/>
        <v>0</v>
      </c>
    </row>
    <row r="130" spans="1:14" x14ac:dyDescent="0.2">
      <c r="A130" s="102" t="s">
        <v>382</v>
      </c>
      <c r="B130" s="219" t="s">
        <v>205</v>
      </c>
      <c r="C130" s="220">
        <f t="shared" si="31"/>
        <v>0</v>
      </c>
      <c r="D130" s="221" t="s">
        <v>205</v>
      </c>
      <c r="E130" s="220">
        <f t="shared" si="32"/>
        <v>0</v>
      </c>
      <c r="F130" s="222" t="s">
        <v>205</v>
      </c>
      <c r="G130" s="220">
        <f>IF(F130="Y", 1, 0)</f>
        <v>0</v>
      </c>
      <c r="H130" s="223" t="s">
        <v>205</v>
      </c>
      <c r="I130" s="220">
        <f>IF(H130="Y", 1, 0)</f>
        <v>0</v>
      </c>
      <c r="J130" s="224" t="s">
        <v>205</v>
      </c>
      <c r="K130" s="220">
        <f>IF(J130="Y", -1, 0)</f>
        <v>0</v>
      </c>
      <c r="L130" s="133" t="s">
        <v>205</v>
      </c>
      <c r="M130" s="99">
        <f t="shared" si="23"/>
        <v>0</v>
      </c>
    </row>
    <row r="131" spans="1:14" x14ac:dyDescent="0.2">
      <c r="A131" s="102" t="s">
        <v>383</v>
      </c>
      <c r="B131" s="219" t="s">
        <v>205</v>
      </c>
      <c r="C131" s="220">
        <f t="shared" si="31"/>
        <v>0</v>
      </c>
      <c r="D131" s="221" t="s">
        <v>205</v>
      </c>
      <c r="E131" s="220">
        <f t="shared" si="32"/>
        <v>0</v>
      </c>
      <c r="F131" s="222" t="s">
        <v>205</v>
      </c>
      <c r="G131" s="220">
        <f>IF(F131="Y", 1, 0)</f>
        <v>0</v>
      </c>
      <c r="H131" s="223" t="s">
        <v>205</v>
      </c>
      <c r="I131" s="220">
        <f>IF(H131="Y", 1, 0)</f>
        <v>0</v>
      </c>
      <c r="J131" s="224" t="s">
        <v>205</v>
      </c>
      <c r="K131" s="220">
        <f>IF(J131="Y", -1, 0)</f>
        <v>0</v>
      </c>
      <c r="L131" s="133" t="s">
        <v>205</v>
      </c>
      <c r="M131" s="99">
        <f t="shared" si="23"/>
        <v>0</v>
      </c>
    </row>
    <row r="132" spans="1:14" x14ac:dyDescent="0.2">
      <c r="A132" s="102" t="s">
        <v>276</v>
      </c>
      <c r="B132" s="219" t="s">
        <v>205</v>
      </c>
      <c r="C132" s="220">
        <f t="shared" si="31"/>
        <v>0</v>
      </c>
      <c r="D132" s="221" t="s">
        <v>205</v>
      </c>
      <c r="E132" s="220">
        <f t="shared" si="32"/>
        <v>0</v>
      </c>
      <c r="F132" s="222" t="s">
        <v>205</v>
      </c>
      <c r="G132" s="220">
        <f>IF(F132="Y", 1, 0)</f>
        <v>0</v>
      </c>
      <c r="H132" s="223" t="s">
        <v>205</v>
      </c>
      <c r="I132" s="220">
        <f>IF(H132="Y", 1, 0)</f>
        <v>0</v>
      </c>
      <c r="J132" s="224" t="s">
        <v>205</v>
      </c>
      <c r="K132" s="220">
        <f>IF(J132="Y", 1, 0)</f>
        <v>0</v>
      </c>
      <c r="L132" s="133" t="s">
        <v>205</v>
      </c>
      <c r="M132" s="99">
        <f t="shared" si="23"/>
        <v>0</v>
      </c>
    </row>
    <row r="133" spans="1:14" ht="13.5" thickBot="1" x14ac:dyDescent="0.25">
      <c r="A133" s="122" t="s">
        <v>384</v>
      </c>
      <c r="B133" s="226" t="s">
        <v>205</v>
      </c>
      <c r="C133" s="227">
        <f t="shared" si="31"/>
        <v>0</v>
      </c>
      <c r="D133" s="228" t="s">
        <v>205</v>
      </c>
      <c r="E133" s="227">
        <f t="shared" si="32"/>
        <v>0</v>
      </c>
      <c r="F133" s="229" t="s">
        <v>205</v>
      </c>
      <c r="G133" s="227">
        <f>IF(F133="Y", 2, 0)</f>
        <v>0</v>
      </c>
      <c r="H133" s="230" t="s">
        <v>205</v>
      </c>
      <c r="I133" s="227">
        <f>IF(H133="Y", 2, 0)</f>
        <v>0</v>
      </c>
      <c r="J133" s="231" t="s">
        <v>205</v>
      </c>
      <c r="K133" s="227">
        <f>IF(J133="Y", 2, 0)</f>
        <v>0</v>
      </c>
      <c r="L133" s="134" t="s">
        <v>205</v>
      </c>
      <c r="M133" s="107">
        <f>IF(L133="Y", 2, 0)</f>
        <v>0</v>
      </c>
      <c r="N133" s="88"/>
    </row>
    <row r="134" spans="1:14" ht="13.5" thickBot="1" x14ac:dyDescent="0.25">
      <c r="A134" s="131" t="s">
        <v>309</v>
      </c>
      <c r="B134" s="233"/>
      <c r="D134" s="234"/>
      <c r="F134" s="235"/>
      <c r="H134" s="236"/>
      <c r="J134" s="237"/>
      <c r="L134" s="135"/>
    </row>
    <row r="135" spans="1:14" x14ac:dyDescent="0.2">
      <c r="A135" s="113" t="s">
        <v>385</v>
      </c>
      <c r="B135" s="212" t="s">
        <v>205</v>
      </c>
      <c r="C135" s="213">
        <f>IF(B135="Y", 2, 0)</f>
        <v>0</v>
      </c>
      <c r="D135" s="214" t="s">
        <v>205</v>
      </c>
      <c r="E135" s="213">
        <f>IF(D135="Y", 2, 0)</f>
        <v>0</v>
      </c>
      <c r="F135" s="215" t="s">
        <v>205</v>
      </c>
      <c r="G135" s="213">
        <f>IF(F135="Y", 2, 0)</f>
        <v>0</v>
      </c>
      <c r="H135" s="216" t="s">
        <v>205</v>
      </c>
      <c r="I135" s="213">
        <f>IF(H135="Y", 2, 0)</f>
        <v>0</v>
      </c>
      <c r="J135" s="217" t="s">
        <v>205</v>
      </c>
      <c r="K135" s="213">
        <f>IF(J135="Y", 2, 0)</f>
        <v>0</v>
      </c>
      <c r="L135" s="132" t="s">
        <v>205</v>
      </c>
      <c r="M135" s="94">
        <f>IF(L135="Y", 2, 0)</f>
        <v>0</v>
      </c>
    </row>
    <row r="136" spans="1:14" x14ac:dyDescent="0.2">
      <c r="A136" s="102" t="s">
        <v>386</v>
      </c>
      <c r="B136" s="219" t="s">
        <v>205</v>
      </c>
      <c r="C136" s="220">
        <f t="shared" ref="C136:C137" si="33">IF(B136="Y", 2, 0)</f>
        <v>0</v>
      </c>
      <c r="D136" s="221" t="s">
        <v>205</v>
      </c>
      <c r="E136" s="220">
        <f t="shared" ref="E136:E137" si="34">IF(D136="Y", 2, 0)</f>
        <v>0</v>
      </c>
      <c r="F136" s="222" t="s">
        <v>205</v>
      </c>
      <c r="G136" s="220">
        <f t="shared" ref="G136:G137" si="35">IF(F136="Y", 2, 0)</f>
        <v>0</v>
      </c>
      <c r="H136" s="223" t="s">
        <v>205</v>
      </c>
      <c r="I136" s="220">
        <f t="shared" ref="I136:I137" si="36">IF(H136="Y", 2, 0)</f>
        <v>0</v>
      </c>
      <c r="J136" s="224" t="s">
        <v>205</v>
      </c>
      <c r="K136" s="220">
        <f t="shared" ref="K136:K137" si="37">IF(J136="Y", 2, 0)</f>
        <v>0</v>
      </c>
      <c r="L136" s="133" t="s">
        <v>205</v>
      </c>
      <c r="M136" s="99">
        <f t="shared" ref="M136:M137" si="38">IF(L136="Y", 2, 0)</f>
        <v>0</v>
      </c>
    </row>
    <row r="137" spans="1:14" ht="13.5" thickBot="1" x14ac:dyDescent="0.25">
      <c r="A137" s="122" t="s">
        <v>387</v>
      </c>
      <c r="B137" s="226" t="s">
        <v>205</v>
      </c>
      <c r="C137" s="227">
        <f t="shared" si="33"/>
        <v>0</v>
      </c>
      <c r="D137" s="228" t="s">
        <v>205</v>
      </c>
      <c r="E137" s="227">
        <f t="shared" si="34"/>
        <v>0</v>
      </c>
      <c r="F137" s="229" t="s">
        <v>205</v>
      </c>
      <c r="G137" s="227">
        <f t="shared" si="35"/>
        <v>0</v>
      </c>
      <c r="H137" s="230" t="s">
        <v>205</v>
      </c>
      <c r="I137" s="227">
        <f t="shared" si="36"/>
        <v>0</v>
      </c>
      <c r="J137" s="231" t="s">
        <v>205</v>
      </c>
      <c r="K137" s="227">
        <f t="shared" si="37"/>
        <v>0</v>
      </c>
      <c r="L137" s="134" t="s">
        <v>205</v>
      </c>
      <c r="M137" s="107">
        <f t="shared" si="38"/>
        <v>0</v>
      </c>
    </row>
    <row r="138" spans="1:14" ht="13.5" thickBot="1" x14ac:dyDescent="0.25">
      <c r="A138" s="131" t="s">
        <v>388</v>
      </c>
      <c r="B138" s="233"/>
      <c r="D138" s="234"/>
      <c r="F138" s="235"/>
      <c r="H138" s="236"/>
      <c r="J138" s="237"/>
      <c r="L138" s="135"/>
    </row>
    <row r="139" spans="1:14" x14ac:dyDescent="0.2">
      <c r="A139" s="113" t="s">
        <v>389</v>
      </c>
      <c r="B139" s="212" t="s">
        <v>205</v>
      </c>
      <c r="C139" s="213">
        <f>IF(B139="Y", 2, 0)</f>
        <v>0</v>
      </c>
      <c r="D139" s="214" t="s">
        <v>205</v>
      </c>
      <c r="E139" s="213">
        <f>IF(D139="Y", 2, 0)</f>
        <v>0</v>
      </c>
      <c r="F139" s="215" t="s">
        <v>205</v>
      </c>
      <c r="G139" s="213">
        <f>IF(F139="Y", 2, 0)</f>
        <v>0</v>
      </c>
      <c r="H139" s="216" t="s">
        <v>205</v>
      </c>
      <c r="I139" s="213">
        <f>IF(H139="Y", 2, 0)</f>
        <v>0</v>
      </c>
      <c r="J139" s="217" t="s">
        <v>205</v>
      </c>
      <c r="K139" s="213">
        <f>IF(J139="Y", 2, 0)</f>
        <v>0</v>
      </c>
      <c r="L139" s="132" t="s">
        <v>251</v>
      </c>
      <c r="M139" s="94">
        <f>IF(L139="Y", 2, 0)</f>
        <v>2</v>
      </c>
      <c r="N139" s="136"/>
    </row>
    <row r="140" spans="1:14" x14ac:dyDescent="0.2">
      <c r="A140" s="102" t="s">
        <v>390</v>
      </c>
      <c r="B140" s="219" t="s">
        <v>205</v>
      </c>
      <c r="C140" s="220">
        <f>IF(B140="Y", 1, 0)</f>
        <v>0</v>
      </c>
      <c r="D140" s="221" t="s">
        <v>205</v>
      </c>
      <c r="E140" s="220">
        <f>IF(D140="Y", 1, 0)</f>
        <v>0</v>
      </c>
      <c r="F140" s="222" t="s">
        <v>205</v>
      </c>
      <c r="G140" s="220">
        <f>IF(F140="Y", 1, 0)</f>
        <v>0</v>
      </c>
      <c r="H140" s="223" t="s">
        <v>205</v>
      </c>
      <c r="I140" s="220">
        <f>IF(H140="Y", 1, 0)</f>
        <v>0</v>
      </c>
      <c r="J140" s="224" t="s">
        <v>205</v>
      </c>
      <c r="K140" s="220">
        <f>IF(J140="Y", 1, 0)</f>
        <v>0</v>
      </c>
      <c r="L140" s="133" t="s">
        <v>251</v>
      </c>
      <c r="M140" s="99">
        <f>IF(L140="Y", 1, 0)</f>
        <v>1</v>
      </c>
    </row>
    <row r="141" spans="1:14" x14ac:dyDescent="0.2">
      <c r="A141" s="102" t="s">
        <v>391</v>
      </c>
      <c r="B141" s="219" t="s">
        <v>205</v>
      </c>
      <c r="C141" s="220">
        <f>IF(B141="Y", 1, 0)</f>
        <v>0</v>
      </c>
      <c r="D141" s="221" t="s">
        <v>205</v>
      </c>
      <c r="E141" s="220">
        <f>IF(D141="Y", 1, 0)</f>
        <v>0</v>
      </c>
      <c r="F141" s="222" t="s">
        <v>205</v>
      </c>
      <c r="G141" s="220">
        <f>IF(F141="Y", 1, 0)</f>
        <v>0</v>
      </c>
      <c r="H141" s="223" t="s">
        <v>205</v>
      </c>
      <c r="I141" s="220">
        <f>IF(H141="Y", 1, 0)</f>
        <v>0</v>
      </c>
      <c r="J141" s="224" t="s">
        <v>205</v>
      </c>
      <c r="K141" s="220">
        <f>IF(J141="Y", 1, 0)</f>
        <v>0</v>
      </c>
      <c r="L141" s="133" t="s">
        <v>251</v>
      </c>
      <c r="M141" s="99">
        <f>IF(L141="Y", 1, 0)</f>
        <v>1</v>
      </c>
    </row>
    <row r="142" spans="1:14" x14ac:dyDescent="0.2">
      <c r="A142" s="102" t="s">
        <v>392</v>
      </c>
      <c r="B142" s="219" t="s">
        <v>205</v>
      </c>
      <c r="C142" s="220">
        <f t="shared" ref="C142:C146" si="39">IF(B142="Y", 2, 0)</f>
        <v>0</v>
      </c>
      <c r="D142" s="221" t="s">
        <v>205</v>
      </c>
      <c r="E142" s="220">
        <f t="shared" ref="E142:E146" si="40">IF(D142="Y", 2, 0)</f>
        <v>0</v>
      </c>
      <c r="F142" s="222" t="s">
        <v>205</v>
      </c>
      <c r="G142" s="220">
        <f t="shared" ref="G142:G146" si="41">IF(F142="Y", 2, 0)</f>
        <v>0</v>
      </c>
      <c r="H142" s="223" t="s">
        <v>205</v>
      </c>
      <c r="I142" s="220">
        <f t="shared" ref="I142:I146" si="42">IF(H142="Y", 2, 0)</f>
        <v>0</v>
      </c>
      <c r="J142" s="224" t="s">
        <v>205</v>
      </c>
      <c r="K142" s="220">
        <f t="shared" ref="K142:K146" si="43">IF(J142="Y", 2, 0)</f>
        <v>0</v>
      </c>
      <c r="L142" s="133" t="s">
        <v>251</v>
      </c>
      <c r="M142" s="99">
        <f t="shared" ref="M142:M146" si="44">IF(L142="Y", 2, 0)</f>
        <v>2</v>
      </c>
    </row>
    <row r="143" spans="1:14" x14ac:dyDescent="0.2">
      <c r="A143" s="102" t="s">
        <v>393</v>
      </c>
      <c r="B143" s="219" t="s">
        <v>205</v>
      </c>
      <c r="C143" s="220">
        <f>IF(B143="Y", 1, 0)</f>
        <v>0</v>
      </c>
      <c r="D143" s="221" t="s">
        <v>205</v>
      </c>
      <c r="E143" s="220">
        <f>IF(D143="Y", 1, 0)</f>
        <v>0</v>
      </c>
      <c r="F143" s="222" t="s">
        <v>205</v>
      </c>
      <c r="G143" s="220">
        <f>IF(F143="Y", 1, 0)</f>
        <v>0</v>
      </c>
      <c r="H143" s="223" t="s">
        <v>205</v>
      </c>
      <c r="I143" s="220">
        <f>IF(H143="Y", 1, 0)</f>
        <v>0</v>
      </c>
      <c r="J143" s="224" t="s">
        <v>205</v>
      </c>
      <c r="K143" s="220">
        <f>IF(J143="Y", 1, 0)</f>
        <v>0</v>
      </c>
      <c r="L143" s="133" t="s">
        <v>251</v>
      </c>
      <c r="M143" s="99">
        <f>IF(L143="Y", 1, 0)</f>
        <v>1</v>
      </c>
    </row>
    <row r="144" spans="1:14" x14ac:dyDescent="0.2">
      <c r="A144" s="102" t="s">
        <v>394</v>
      </c>
      <c r="B144" s="219" t="s">
        <v>205</v>
      </c>
      <c r="C144" s="220">
        <f>IF(B144="Y", 1, 0)</f>
        <v>0</v>
      </c>
      <c r="D144" s="221" t="s">
        <v>205</v>
      </c>
      <c r="E144" s="220">
        <f>IF(D144="Y", 1, 0)</f>
        <v>0</v>
      </c>
      <c r="F144" s="222" t="s">
        <v>205</v>
      </c>
      <c r="G144" s="220">
        <f>IF(F144="Y", 1, 0)</f>
        <v>0</v>
      </c>
      <c r="H144" s="223" t="s">
        <v>205</v>
      </c>
      <c r="I144" s="220">
        <f>IF(H144="Y", 1, 0)</f>
        <v>0</v>
      </c>
      <c r="J144" s="224" t="s">
        <v>205</v>
      </c>
      <c r="K144" s="220">
        <f>IF(J144="Y", 1, 0)</f>
        <v>0</v>
      </c>
      <c r="L144" s="133" t="s">
        <v>205</v>
      </c>
      <c r="M144" s="99">
        <f>IF(L144="Y", 1, 0)</f>
        <v>0</v>
      </c>
    </row>
    <row r="145" spans="1:15" x14ac:dyDescent="0.2">
      <c r="A145" s="102" t="s">
        <v>395</v>
      </c>
      <c r="B145" s="219" t="s">
        <v>205</v>
      </c>
      <c r="C145" s="220">
        <f t="shared" si="39"/>
        <v>0</v>
      </c>
      <c r="D145" s="221" t="s">
        <v>205</v>
      </c>
      <c r="E145" s="220">
        <f t="shared" si="40"/>
        <v>0</v>
      </c>
      <c r="F145" s="222" t="s">
        <v>205</v>
      </c>
      <c r="G145" s="220">
        <f t="shared" si="41"/>
        <v>0</v>
      </c>
      <c r="H145" s="223" t="s">
        <v>205</v>
      </c>
      <c r="I145" s="220">
        <f t="shared" si="42"/>
        <v>0</v>
      </c>
      <c r="J145" s="224" t="s">
        <v>205</v>
      </c>
      <c r="K145" s="220">
        <f t="shared" si="43"/>
        <v>0</v>
      </c>
      <c r="L145" s="133" t="s">
        <v>205</v>
      </c>
      <c r="M145" s="99">
        <f t="shared" si="44"/>
        <v>0</v>
      </c>
    </row>
    <row r="146" spans="1:15" ht="13.5" thickBot="1" x14ac:dyDescent="0.25">
      <c r="A146" s="122" t="s">
        <v>396</v>
      </c>
      <c r="B146" s="226" t="s">
        <v>205</v>
      </c>
      <c r="C146" s="227">
        <f t="shared" si="39"/>
        <v>0</v>
      </c>
      <c r="D146" s="228" t="s">
        <v>205</v>
      </c>
      <c r="E146" s="227">
        <f t="shared" si="40"/>
        <v>0</v>
      </c>
      <c r="F146" s="229" t="s">
        <v>205</v>
      </c>
      <c r="G146" s="227">
        <f t="shared" si="41"/>
        <v>0</v>
      </c>
      <c r="H146" s="230" t="s">
        <v>205</v>
      </c>
      <c r="I146" s="227">
        <f t="shared" si="42"/>
        <v>0</v>
      </c>
      <c r="J146" s="231" t="s">
        <v>205</v>
      </c>
      <c r="K146" s="227">
        <f t="shared" si="43"/>
        <v>0</v>
      </c>
      <c r="L146" s="134" t="s">
        <v>251</v>
      </c>
      <c r="M146" s="107">
        <f t="shared" si="44"/>
        <v>2</v>
      </c>
    </row>
    <row r="147" spans="1:15" ht="13.5" thickBot="1" x14ac:dyDescent="0.25">
      <c r="A147" s="131" t="s">
        <v>397</v>
      </c>
      <c r="B147" s="233"/>
      <c r="D147" s="234"/>
      <c r="F147" s="235"/>
      <c r="H147" s="236"/>
      <c r="J147" s="237"/>
      <c r="L147" s="135"/>
    </row>
    <row r="148" spans="1:15" x14ac:dyDescent="0.2">
      <c r="A148" s="113" t="s">
        <v>398</v>
      </c>
      <c r="B148" s="212" t="s">
        <v>205</v>
      </c>
      <c r="C148" s="213">
        <f>IF(B148="Y", 1, 0)</f>
        <v>0</v>
      </c>
      <c r="D148" s="214" t="s">
        <v>205</v>
      </c>
      <c r="E148" s="213">
        <f>IF(D148="Y", 1, 0)</f>
        <v>0</v>
      </c>
      <c r="F148" s="215" t="s">
        <v>205</v>
      </c>
      <c r="G148" s="213">
        <f>IF(F148="Y", 1, 0)</f>
        <v>0</v>
      </c>
      <c r="H148" s="216" t="s">
        <v>205</v>
      </c>
      <c r="I148" s="213">
        <f>IF(H148="Y", 1, 0)</f>
        <v>0</v>
      </c>
      <c r="J148" s="217" t="s">
        <v>205</v>
      </c>
      <c r="K148" s="213">
        <f>IF(J148="Y", 1, 0)</f>
        <v>0</v>
      </c>
      <c r="L148" s="132" t="s">
        <v>251</v>
      </c>
      <c r="M148" s="94">
        <f>IF(L148="Y", 1, 0)</f>
        <v>1</v>
      </c>
    </row>
    <row r="149" spans="1:15" ht="13.5" thickBot="1" x14ac:dyDescent="0.25">
      <c r="A149" s="122" t="s">
        <v>399</v>
      </c>
      <c r="B149" s="226" t="s">
        <v>205</v>
      </c>
      <c r="C149" s="227">
        <f>IF(B149="Y", 1, 0)</f>
        <v>0</v>
      </c>
      <c r="D149" s="228" t="s">
        <v>205</v>
      </c>
      <c r="E149" s="227">
        <f>IF(D149="Y", 1, 0)</f>
        <v>0</v>
      </c>
      <c r="F149" s="229" t="s">
        <v>205</v>
      </c>
      <c r="G149" s="227">
        <f>IF(F149="Y", 1, 0)</f>
        <v>0</v>
      </c>
      <c r="H149" s="230" t="s">
        <v>205</v>
      </c>
      <c r="I149" s="227">
        <f>IF(H149="Y", 1, 0)</f>
        <v>0</v>
      </c>
      <c r="J149" s="231" t="s">
        <v>205</v>
      </c>
      <c r="K149" s="227">
        <f>IF(J149="Y", 1, 0)</f>
        <v>0</v>
      </c>
      <c r="L149" s="134" t="s">
        <v>251</v>
      </c>
      <c r="M149" s="107">
        <f>IF(L149="Y", 1, 0)</f>
        <v>1</v>
      </c>
      <c r="N149" s="200" t="s">
        <v>449</v>
      </c>
    </row>
    <row r="150" spans="1:15" x14ac:dyDescent="0.2">
      <c r="A150" s="88"/>
      <c r="N150" s="88"/>
      <c r="O150" s="88"/>
    </row>
    <row r="151" spans="1:15" x14ac:dyDescent="0.2">
      <c r="A151" s="137" t="s">
        <v>400</v>
      </c>
      <c r="C151" s="211">
        <f>SUM(C2:C149)</f>
        <v>0</v>
      </c>
      <c r="E151" s="211">
        <f>SUM(E2:E149)</f>
        <v>0</v>
      </c>
      <c r="G151" s="211">
        <f>SUM(G2:G149)</f>
        <v>0</v>
      </c>
      <c r="I151" s="211">
        <f>SUM(I2:I133)</f>
        <v>0</v>
      </c>
      <c r="K151" s="211">
        <f>SUM(K2:K133)</f>
        <v>0</v>
      </c>
      <c r="M151" s="88">
        <f>SUM(M2:M149)</f>
        <v>11</v>
      </c>
    </row>
    <row r="152" spans="1:15" x14ac:dyDescent="0.2">
      <c r="A152" s="137" t="s">
        <v>401</v>
      </c>
      <c r="C152" s="211">
        <v>148</v>
      </c>
      <c r="E152" s="211">
        <v>143</v>
      </c>
      <c r="G152" s="211">
        <v>128</v>
      </c>
      <c r="I152" s="211">
        <v>114</v>
      </c>
      <c r="K152" s="211">
        <v>99</v>
      </c>
      <c r="M152" s="88">
        <v>53</v>
      </c>
    </row>
    <row r="153" spans="1:15" x14ac:dyDescent="0.2">
      <c r="A153" s="137" t="s">
        <v>402</v>
      </c>
      <c r="C153" s="264">
        <f>C151/C152</f>
        <v>0</v>
      </c>
      <c r="E153" s="264">
        <f>E151/E152</f>
        <v>0</v>
      </c>
      <c r="G153" s="265">
        <f>G151/G152</f>
        <v>0</v>
      </c>
      <c r="I153" s="264">
        <f>I151/I152</f>
        <v>0</v>
      </c>
      <c r="K153" s="264">
        <f>K151/K152</f>
        <v>0</v>
      </c>
      <c r="M153" s="138">
        <f>M151/M152</f>
        <v>0.20754716981132076</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79B498FB-D326-4219-B23A-F2C74F3C3186}">
      <formula1>"-,Y"</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AB9E8-EABA-4AED-8621-07D8E425C997}">
  <dimension ref="A1:M100"/>
  <sheetViews>
    <sheetView topLeftCell="D21"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422</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40" t="s">
        <v>218</v>
      </c>
      <c r="E5" s="140" t="s">
        <v>220</v>
      </c>
      <c r="F5" s="82" t="s">
        <v>251</v>
      </c>
      <c r="G5" s="80">
        <f>IF(F5="Y", 'read first'!$B$23, 0)</f>
        <v>2.2229999999999999</v>
      </c>
      <c r="H5" s="76" t="s">
        <v>217</v>
      </c>
      <c r="I5" s="76"/>
    </row>
    <row r="6" spans="2:9" ht="30" x14ac:dyDescent="0.25">
      <c r="B6" s="552"/>
      <c r="C6" s="548"/>
      <c r="D6" s="140" t="s">
        <v>179</v>
      </c>
      <c r="E6" s="140" t="s">
        <v>221</v>
      </c>
      <c r="F6" s="82" t="s">
        <v>251</v>
      </c>
      <c r="G6" s="80">
        <f>IF(F6="Y", 'read first'!$B$23, 0)</f>
        <v>2.2229999999999999</v>
      </c>
      <c r="H6" s="76" t="s">
        <v>196</v>
      </c>
      <c r="I6" s="76"/>
    </row>
    <row r="7" spans="2:9" ht="58.5" customHeight="1" x14ac:dyDescent="0.25">
      <c r="B7" s="76" t="s">
        <v>10</v>
      </c>
      <c r="C7" s="19" t="s">
        <v>11</v>
      </c>
      <c r="D7" s="140" t="s">
        <v>12</v>
      </c>
      <c r="E7" s="140" t="s">
        <v>222</v>
      </c>
      <c r="F7" s="82" t="s">
        <v>251</v>
      </c>
      <c r="G7" s="80">
        <f>IF(F7="Y", 'read first'!$B$23, 0)</f>
        <v>2.2229999999999999</v>
      </c>
      <c r="H7" s="76" t="s">
        <v>176</v>
      </c>
      <c r="I7" s="76"/>
    </row>
    <row r="8" spans="2:9" ht="40.5" customHeight="1" x14ac:dyDescent="0.25">
      <c r="B8" s="551" t="s">
        <v>14</v>
      </c>
      <c r="C8" s="19" t="s">
        <v>15</v>
      </c>
      <c r="D8" s="140" t="s">
        <v>197</v>
      </c>
      <c r="E8" s="140" t="s">
        <v>223</v>
      </c>
      <c r="F8" s="82" t="s">
        <v>251</v>
      </c>
      <c r="G8" s="80">
        <f>IF(F8="Y", 'read first'!$B$23, 0)</f>
        <v>2.2229999999999999</v>
      </c>
      <c r="H8" s="76" t="s">
        <v>16</v>
      </c>
      <c r="I8" s="76"/>
    </row>
    <row r="9" spans="2:9" ht="36.75" customHeight="1" x14ac:dyDescent="0.25">
      <c r="B9" s="552"/>
      <c r="C9" s="19" t="s">
        <v>17</v>
      </c>
      <c r="D9" s="140" t="s">
        <v>180</v>
      </c>
      <c r="E9" s="140" t="s">
        <v>224</v>
      </c>
      <c r="F9" s="82" t="s">
        <v>250</v>
      </c>
      <c r="G9" s="80">
        <f>IF(F9="Y", 'read first'!$B$23, 0)</f>
        <v>0</v>
      </c>
      <c r="H9" s="76" t="s">
        <v>18</v>
      </c>
      <c r="I9" s="76"/>
    </row>
    <row r="10" spans="2:9" ht="46.5" customHeight="1" x14ac:dyDescent="0.25">
      <c r="B10" s="76" t="s">
        <v>19</v>
      </c>
      <c r="C10" s="19" t="s">
        <v>20</v>
      </c>
      <c r="D10" s="140" t="s">
        <v>415</v>
      </c>
      <c r="E10" s="140" t="s">
        <v>225</v>
      </c>
      <c r="F10" s="82" t="s">
        <v>250</v>
      </c>
      <c r="G10" s="80">
        <f>IF(F10="Y", 'read first'!$B$23, 0)</f>
        <v>0</v>
      </c>
      <c r="H10" s="76" t="s">
        <v>175</v>
      </c>
      <c r="I10" s="76"/>
    </row>
    <row r="11" spans="2:9" ht="30" x14ac:dyDescent="0.25">
      <c r="B11" s="554" t="s">
        <v>22</v>
      </c>
      <c r="C11" s="19" t="s">
        <v>23</v>
      </c>
      <c r="D11" s="140" t="s">
        <v>24</v>
      </c>
      <c r="E11" s="140" t="s">
        <v>226</v>
      </c>
      <c r="F11" s="82" t="s">
        <v>250</v>
      </c>
      <c r="G11" s="80">
        <f>IF(F11="Y", 'read first'!$B$23, 0)</f>
        <v>0</v>
      </c>
      <c r="H11" s="76" t="s">
        <v>25</v>
      </c>
      <c r="I11" s="76"/>
    </row>
    <row r="12" spans="2:9" ht="93.75" customHeight="1" x14ac:dyDescent="0.25">
      <c r="B12" s="554"/>
      <c r="C12" s="76" t="s">
        <v>26</v>
      </c>
      <c r="D12" s="20" t="s">
        <v>198</v>
      </c>
      <c r="E12" s="20" t="s">
        <v>227</v>
      </c>
      <c r="F12" s="35" t="s">
        <v>251</v>
      </c>
      <c r="G12" s="80">
        <f>IF(F12="Y", 'read first'!$B$23, 0)</f>
        <v>2.2229999999999999</v>
      </c>
      <c r="H12" s="31" t="s">
        <v>177</v>
      </c>
      <c r="I12" s="391" t="s">
        <v>550</v>
      </c>
    </row>
    <row r="13" spans="2:9" ht="89.25" customHeight="1" x14ac:dyDescent="0.25">
      <c r="B13" s="76" t="s">
        <v>28</v>
      </c>
      <c r="C13" s="19" t="s">
        <v>29</v>
      </c>
      <c r="D13" s="20" t="s">
        <v>199</v>
      </c>
      <c r="E13" s="20" t="s">
        <v>227</v>
      </c>
      <c r="F13" s="35" t="s">
        <v>250</v>
      </c>
      <c r="G13" s="80">
        <f>IF(F13="Y", 'read first'!$B$23, 0)</f>
        <v>0</v>
      </c>
      <c r="H13" s="31" t="s">
        <v>30</v>
      </c>
      <c r="I13" s="391" t="s">
        <v>551</v>
      </c>
    </row>
    <row r="14" spans="2:9" x14ac:dyDescent="0.25">
      <c r="D14" s="21" t="s">
        <v>31</v>
      </c>
      <c r="E14" s="21"/>
      <c r="G14" s="80">
        <f>SUM(G5:G13)</f>
        <v>11.114999999999998</v>
      </c>
    </row>
    <row r="15" spans="2:9" x14ac:dyDescent="0.25">
      <c r="D15" s="21"/>
      <c r="E15" s="21"/>
      <c r="G15" s="22">
        <f>G14/'read first'!$B$24</f>
        <v>0.55555555555555558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84" t="s">
        <v>182</v>
      </c>
      <c r="E19" s="84" t="s">
        <v>228</v>
      </c>
      <c r="F19" s="82" t="s">
        <v>251</v>
      </c>
      <c r="G19" s="81">
        <f>IF(F19="Y", 'read first'!$C$23, 0)</f>
        <v>1.65</v>
      </c>
      <c r="H19" s="77" t="s">
        <v>200</v>
      </c>
      <c r="I19" s="77"/>
    </row>
    <row r="20" spans="2:9" ht="54" customHeight="1" x14ac:dyDescent="0.25">
      <c r="B20" s="549"/>
      <c r="C20" s="1" t="s">
        <v>35</v>
      </c>
      <c r="D20" s="556" t="s">
        <v>36</v>
      </c>
      <c r="E20" s="556" t="s">
        <v>227</v>
      </c>
      <c r="F20" s="562" t="s">
        <v>250</v>
      </c>
      <c r="G20" s="565">
        <f>IF(F20="Y", 'read first'!$C$23, 0)</f>
        <v>0</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79" t="s">
        <v>38</v>
      </c>
      <c r="D22" s="558"/>
      <c r="E22" s="558"/>
      <c r="F22" s="564"/>
      <c r="G22" s="567">
        <f>IF(F22="Y", 'read first'!$C$23, 0)</f>
        <v>0</v>
      </c>
      <c r="H22" s="550"/>
      <c r="I22" s="550"/>
    </row>
    <row r="23" spans="2:9" ht="82.5" customHeight="1" x14ac:dyDescent="0.25">
      <c r="B23" s="543" t="s">
        <v>39</v>
      </c>
      <c r="C23" s="19" t="s">
        <v>40</v>
      </c>
      <c r="D23" s="544" t="s">
        <v>41</v>
      </c>
      <c r="E23" s="545"/>
      <c r="F23" s="545"/>
      <c r="G23" s="546"/>
      <c r="H23" s="79" t="s">
        <v>423</v>
      </c>
      <c r="I23" s="393" t="s">
        <v>552</v>
      </c>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553</v>
      </c>
    </row>
    <row r="25" spans="2:9" ht="75" customHeight="1" x14ac:dyDescent="0.25">
      <c r="B25" s="543"/>
      <c r="C25" s="548"/>
      <c r="D25" s="27" t="s">
        <v>201</v>
      </c>
      <c r="E25" s="27" t="s">
        <v>227</v>
      </c>
      <c r="F25" s="35" t="s">
        <v>250</v>
      </c>
      <c r="G25" s="80">
        <f>IF(F25="Y", 'read first'!$C$23, 0)</f>
        <v>0</v>
      </c>
      <c r="H25" s="34" t="s">
        <v>204</v>
      </c>
      <c r="I25" s="550"/>
    </row>
    <row r="26" spans="2:9" ht="30" x14ac:dyDescent="0.25">
      <c r="B26" s="543" t="s">
        <v>45</v>
      </c>
      <c r="C26" s="19" t="s">
        <v>44</v>
      </c>
      <c r="D26" s="28" t="s">
        <v>46</v>
      </c>
      <c r="E26" s="568" t="s">
        <v>227</v>
      </c>
      <c r="F26" s="571" t="s">
        <v>251</v>
      </c>
      <c r="G26" s="565">
        <f>IF(F26="Y", 'read first'!$C$23, 0)</f>
        <v>1.65</v>
      </c>
      <c r="H26" s="574" t="s">
        <v>202</v>
      </c>
      <c r="I26" s="559" t="s">
        <v>554</v>
      </c>
    </row>
    <row r="27" spans="2:9" x14ac:dyDescent="0.25">
      <c r="B27" s="543"/>
      <c r="C27" s="543" t="s">
        <v>47</v>
      </c>
      <c r="D27" s="28" t="s">
        <v>48</v>
      </c>
      <c r="E27" s="569"/>
      <c r="F27" s="572"/>
      <c r="G27" s="566"/>
      <c r="H27" s="575"/>
      <c r="I27" s="560"/>
    </row>
    <row r="28" spans="2:9" ht="69.75" customHeight="1" x14ac:dyDescent="0.25">
      <c r="B28" s="543"/>
      <c r="C28" s="543"/>
      <c r="D28" s="28" t="s">
        <v>49</v>
      </c>
      <c r="E28" s="570"/>
      <c r="F28" s="573"/>
      <c r="G28" s="567"/>
      <c r="H28" s="576"/>
      <c r="I28" s="561"/>
    </row>
    <row r="29" spans="2:9" ht="67.5" customHeight="1" x14ac:dyDescent="0.25">
      <c r="B29" s="543" t="s">
        <v>50</v>
      </c>
      <c r="C29" s="19" t="s">
        <v>118</v>
      </c>
      <c r="D29" s="29" t="s">
        <v>51</v>
      </c>
      <c r="E29" s="27" t="s">
        <v>229</v>
      </c>
      <c r="F29" s="35" t="s">
        <v>251</v>
      </c>
      <c r="G29" s="80">
        <f>IF(F29="Y", 0.83, 0)</f>
        <v>0.83</v>
      </c>
      <c r="H29" s="577" t="s">
        <v>167</v>
      </c>
      <c r="I29" s="578" t="s">
        <v>555</v>
      </c>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82" t="s">
        <v>250</v>
      </c>
      <c r="G32" s="80">
        <f>IF(F32="Y",'read first'!$C$23, 0)</f>
        <v>0</v>
      </c>
      <c r="H32" s="554" t="s">
        <v>166</v>
      </c>
      <c r="I32" s="554"/>
    </row>
    <row r="33" spans="2:9" ht="57.95" customHeight="1" x14ac:dyDescent="0.25">
      <c r="B33" s="543"/>
      <c r="C33" s="547"/>
      <c r="D33" s="30" t="s">
        <v>57</v>
      </c>
      <c r="E33" s="30" t="s">
        <v>232</v>
      </c>
      <c r="F33" s="82" t="s">
        <v>251</v>
      </c>
      <c r="G33" s="80">
        <f>IF(F33="Y", 'read first'!$C$23, 0)</f>
        <v>1.65</v>
      </c>
      <c r="H33" s="554"/>
      <c r="I33" s="554"/>
    </row>
    <row r="34" spans="2:9" ht="52.5" customHeight="1" x14ac:dyDescent="0.25">
      <c r="B34" s="543"/>
      <c r="C34" s="548"/>
      <c r="D34" s="30" t="s">
        <v>184</v>
      </c>
      <c r="E34" s="30" t="s">
        <v>233</v>
      </c>
      <c r="F34" s="82" t="s">
        <v>251</v>
      </c>
      <c r="G34" s="80">
        <f>IF(F34="Y", 'read first'!$C$23, 0)</f>
        <v>1.65</v>
      </c>
      <c r="H34" s="554"/>
      <c r="I34" s="554"/>
    </row>
    <row r="35" spans="2:9" ht="72.75" customHeight="1" x14ac:dyDescent="0.25">
      <c r="B35" s="543"/>
      <c r="C35" s="79" t="s">
        <v>58</v>
      </c>
      <c r="D35" s="28" t="s">
        <v>59</v>
      </c>
      <c r="E35" s="28" t="s">
        <v>227</v>
      </c>
      <c r="F35" s="35" t="s">
        <v>251</v>
      </c>
      <c r="G35" s="80">
        <f>IF(F35="Y", 'read first'!$C$23, 0)</f>
        <v>1.65</v>
      </c>
      <c r="H35" s="31" t="s">
        <v>203</v>
      </c>
      <c r="I35" s="391" t="s">
        <v>556</v>
      </c>
    </row>
    <row r="36" spans="2:9" ht="60" customHeight="1" x14ac:dyDescent="0.25">
      <c r="B36" s="79" t="s">
        <v>60</v>
      </c>
      <c r="C36" s="19" t="s">
        <v>61</v>
      </c>
      <c r="D36" s="30" t="s">
        <v>62</v>
      </c>
      <c r="E36" s="30" t="s">
        <v>234</v>
      </c>
      <c r="F36" s="82" t="s">
        <v>251</v>
      </c>
      <c r="G36" s="80">
        <f>IF(F36="Y", 'read first'!$C$23, 0)</f>
        <v>1.65</v>
      </c>
      <c r="H36" s="76" t="s">
        <v>178</v>
      </c>
      <c r="I36" s="76"/>
    </row>
    <row r="37" spans="2:9" x14ac:dyDescent="0.25">
      <c r="D37" s="21" t="s">
        <v>31</v>
      </c>
      <c r="E37" s="21"/>
      <c r="G37" s="80">
        <f>SUM(G19:G36)</f>
        <v>11.580000000000002</v>
      </c>
    </row>
    <row r="38" spans="2:9" x14ac:dyDescent="0.25">
      <c r="D38" s="21"/>
      <c r="E38" s="21"/>
      <c r="G38" s="22">
        <f>G37/'read first'!$C$24</f>
        <v>0.58484848484848506</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140" t="s">
        <v>67</v>
      </c>
      <c r="E42" s="140" t="s">
        <v>235</v>
      </c>
      <c r="F42" s="82" t="s">
        <v>251</v>
      </c>
      <c r="G42" s="80">
        <f>IF(F42="Y", 'read first'!$D$23, 0)</f>
        <v>2.2000000000000002</v>
      </c>
      <c r="H42" s="76" t="s">
        <v>68</v>
      </c>
      <c r="I42" s="76"/>
    </row>
    <row r="43" spans="2:9" ht="30" customHeight="1" x14ac:dyDescent="0.25">
      <c r="B43" s="549"/>
      <c r="C43" s="19" t="s">
        <v>69</v>
      </c>
      <c r="D43" s="78" t="s">
        <v>70</v>
      </c>
      <c r="E43" s="74" t="s">
        <v>227</v>
      </c>
      <c r="F43" s="82" t="s">
        <v>250</v>
      </c>
      <c r="G43" s="80">
        <f>IF(F43="Y", 'read first'!$D$23, 0)</f>
        <v>0</v>
      </c>
      <c r="H43" s="76" t="s">
        <v>71</v>
      </c>
      <c r="I43" s="76"/>
    </row>
    <row r="44" spans="2:9" ht="30" x14ac:dyDescent="0.25">
      <c r="B44" s="550"/>
      <c r="C44" s="19" t="s">
        <v>72</v>
      </c>
      <c r="D44" s="140" t="s">
        <v>73</v>
      </c>
      <c r="E44" s="140" t="s">
        <v>227</v>
      </c>
      <c r="F44" s="82" t="s">
        <v>251</v>
      </c>
      <c r="G44" s="80">
        <f>IF(F44="Y", 'read first'!$D$23, 0)</f>
        <v>2.2000000000000002</v>
      </c>
      <c r="H44" s="76" t="s">
        <v>74</v>
      </c>
      <c r="I44" s="76"/>
    </row>
    <row r="45" spans="2:9" ht="30" x14ac:dyDescent="0.25">
      <c r="B45" s="79" t="s">
        <v>75</v>
      </c>
      <c r="C45" s="19" t="s">
        <v>76</v>
      </c>
      <c r="D45" s="140" t="s">
        <v>77</v>
      </c>
      <c r="E45" s="140" t="s">
        <v>227</v>
      </c>
      <c r="F45" s="82" t="s">
        <v>251</v>
      </c>
      <c r="G45" s="80">
        <f>IF(F45="Y", 'read first'!$D$23, 0)</f>
        <v>2.2000000000000002</v>
      </c>
      <c r="H45" s="76" t="s">
        <v>78</v>
      </c>
      <c r="I45" s="76"/>
    </row>
    <row r="46" spans="2:9" ht="77.25" customHeight="1" x14ac:dyDescent="0.25">
      <c r="B46" s="33" t="s">
        <v>79</v>
      </c>
      <c r="C46" s="33" t="s">
        <v>80</v>
      </c>
      <c r="D46" s="34" t="s">
        <v>81</v>
      </c>
      <c r="E46" s="34" t="s">
        <v>227</v>
      </c>
      <c r="F46" s="82" t="s">
        <v>250</v>
      </c>
      <c r="G46" s="80">
        <f>IF(F46="Y", 'read first'!$D$23, 0)</f>
        <v>0</v>
      </c>
      <c r="H46" s="31" t="s">
        <v>165</v>
      </c>
      <c r="I46" s="391" t="s">
        <v>557</v>
      </c>
    </row>
    <row r="47" spans="2:9" ht="69" customHeight="1" x14ac:dyDescent="0.25">
      <c r="B47" s="79" t="s">
        <v>82</v>
      </c>
      <c r="C47" s="19" t="s">
        <v>83</v>
      </c>
      <c r="D47" s="140" t="s">
        <v>84</v>
      </c>
      <c r="E47" s="140" t="s">
        <v>227</v>
      </c>
      <c r="F47" s="82" t="s">
        <v>251</v>
      </c>
      <c r="G47" s="80">
        <f>IF(F47="Y", 'read first'!$D$23, 0)</f>
        <v>2.2000000000000002</v>
      </c>
      <c r="H47" s="76" t="s">
        <v>85</v>
      </c>
      <c r="I47" s="76"/>
    </row>
    <row r="48" spans="2:9" ht="30" x14ac:dyDescent="0.25">
      <c r="B48" s="79" t="s">
        <v>86</v>
      </c>
      <c r="C48" s="19" t="s">
        <v>87</v>
      </c>
      <c r="D48" s="140" t="s">
        <v>88</v>
      </c>
      <c r="E48" s="140" t="s">
        <v>236</v>
      </c>
      <c r="F48" s="82" t="s">
        <v>250</v>
      </c>
      <c r="G48" s="80">
        <f>IF(F48="Y", 'read first'!$D$23, 0)</f>
        <v>0</v>
      </c>
      <c r="H48" s="76" t="s">
        <v>89</v>
      </c>
      <c r="I48" s="76"/>
    </row>
    <row r="49" spans="2:9" ht="45" x14ac:dyDescent="0.25">
      <c r="B49" s="79" t="s">
        <v>90</v>
      </c>
      <c r="C49" s="19" t="s">
        <v>91</v>
      </c>
      <c r="D49" s="140" t="s">
        <v>92</v>
      </c>
      <c r="E49" s="140" t="s">
        <v>237</v>
      </c>
      <c r="F49" s="82" t="s">
        <v>250</v>
      </c>
      <c r="G49" s="80">
        <f>IF(F49="Y", 'read first'!$D$23, 0)</f>
        <v>0</v>
      </c>
      <c r="H49" s="76" t="s">
        <v>93</v>
      </c>
      <c r="I49" s="76"/>
    </row>
    <row r="50" spans="2:9" x14ac:dyDescent="0.25">
      <c r="B50" s="37"/>
      <c r="G50" s="80">
        <f>SUM(G42:G49)</f>
        <v>8.8000000000000007</v>
      </c>
    </row>
    <row r="51" spans="2:9" x14ac:dyDescent="0.25">
      <c r="B51" s="37"/>
      <c r="G51" s="22">
        <f>G50/'read first'!$D$24</f>
        <v>0.44444444444444448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140" t="s">
        <v>97</v>
      </c>
      <c r="E55" s="75" t="s">
        <v>227</v>
      </c>
      <c r="F55" s="82" t="s">
        <v>251</v>
      </c>
      <c r="G55" s="80">
        <f>IF(F55="Y", 'read first'!$E$23, 0)</f>
        <v>2.5</v>
      </c>
      <c r="H55" s="83" t="s">
        <v>98</v>
      </c>
      <c r="I55" s="83"/>
    </row>
    <row r="56" spans="2:9" ht="38.1" customHeight="1" x14ac:dyDescent="0.25">
      <c r="B56" s="543"/>
      <c r="C56" s="19" t="s">
        <v>99</v>
      </c>
      <c r="D56" s="140" t="s">
        <v>100</v>
      </c>
      <c r="E56" s="75" t="s">
        <v>227</v>
      </c>
      <c r="F56" s="82" t="s">
        <v>250</v>
      </c>
      <c r="G56" s="80">
        <f>IF(F56="Y", 'read first'!$E$23, 0)</f>
        <v>0</v>
      </c>
      <c r="H56" s="83" t="s">
        <v>101</v>
      </c>
      <c r="I56" s="83"/>
    </row>
    <row r="57" spans="2:9" ht="51" customHeight="1" x14ac:dyDescent="0.25">
      <c r="B57" s="79" t="s">
        <v>102</v>
      </c>
      <c r="C57" s="19" t="s">
        <v>44</v>
      </c>
      <c r="D57" s="140" t="s">
        <v>103</v>
      </c>
      <c r="E57" s="75" t="s">
        <v>227</v>
      </c>
      <c r="F57" s="39" t="s">
        <v>209</v>
      </c>
      <c r="G57" s="80">
        <f>G26</f>
        <v>1.65</v>
      </c>
      <c r="H57" s="83" t="s">
        <v>207</v>
      </c>
      <c r="I57" s="83"/>
    </row>
    <row r="58" spans="2:9" ht="49.5" customHeight="1" x14ac:dyDescent="0.25">
      <c r="B58" s="79" t="s">
        <v>104</v>
      </c>
      <c r="C58" s="19" t="s">
        <v>96</v>
      </c>
      <c r="D58" s="140" t="s">
        <v>131</v>
      </c>
      <c r="E58" s="75" t="s">
        <v>230</v>
      </c>
      <c r="F58" s="39" t="s">
        <v>210</v>
      </c>
      <c r="G58" s="80">
        <f>G29+G30</f>
        <v>0.83</v>
      </c>
      <c r="H58" s="83" t="s">
        <v>208</v>
      </c>
      <c r="I58" s="83"/>
    </row>
    <row r="59" spans="2:9" ht="37.5" customHeight="1" x14ac:dyDescent="0.25">
      <c r="B59" s="543" t="s">
        <v>105</v>
      </c>
      <c r="C59" s="19" t="s">
        <v>72</v>
      </c>
      <c r="D59" s="140" t="s">
        <v>106</v>
      </c>
      <c r="E59" s="75" t="s">
        <v>227</v>
      </c>
      <c r="F59" s="82" t="s">
        <v>251</v>
      </c>
      <c r="G59" s="80">
        <f>IF(F59="Y", 'read first'!$E$23, 0)</f>
        <v>2.5</v>
      </c>
      <c r="H59" s="83" t="s">
        <v>132</v>
      </c>
      <c r="I59" s="83"/>
    </row>
    <row r="60" spans="2:9" ht="38.1" customHeight="1" x14ac:dyDescent="0.25">
      <c r="B60" s="543"/>
      <c r="C60" s="19" t="s">
        <v>99</v>
      </c>
      <c r="D60" s="140" t="s">
        <v>133</v>
      </c>
      <c r="E60" s="75" t="s">
        <v>238</v>
      </c>
      <c r="F60" s="82" t="s">
        <v>250</v>
      </c>
      <c r="G60" s="80">
        <f>IF(F60="Y", 'read first'!$E$23, 0)</f>
        <v>0</v>
      </c>
      <c r="H60" s="83" t="s">
        <v>134</v>
      </c>
      <c r="I60" s="83"/>
    </row>
    <row r="61" spans="2:9" ht="30" x14ac:dyDescent="0.25">
      <c r="B61" s="79" t="s">
        <v>107</v>
      </c>
      <c r="C61" s="19" t="s">
        <v>108</v>
      </c>
      <c r="D61" s="140" t="s">
        <v>185</v>
      </c>
      <c r="E61" s="75" t="s">
        <v>239</v>
      </c>
      <c r="F61" s="82" t="s">
        <v>250</v>
      </c>
      <c r="G61" s="80">
        <f>IF(F61="Y", 'read first'!$E$23, 0)</f>
        <v>0</v>
      </c>
      <c r="H61" s="83" t="s">
        <v>135</v>
      </c>
      <c r="I61" s="83"/>
    </row>
    <row r="62" spans="2:9" ht="38.1" customHeight="1" x14ac:dyDescent="0.25">
      <c r="B62" s="79" t="s">
        <v>109</v>
      </c>
      <c r="C62" s="19" t="s">
        <v>110</v>
      </c>
      <c r="D62" s="140" t="s">
        <v>111</v>
      </c>
      <c r="E62" s="75" t="s">
        <v>227</v>
      </c>
      <c r="F62" s="82" t="s">
        <v>251</v>
      </c>
      <c r="G62" s="80">
        <f>IF(F62="Y", 'read first'!$E$23, 0)</f>
        <v>2.5</v>
      </c>
      <c r="H62" s="83" t="s">
        <v>136</v>
      </c>
      <c r="I62" s="83"/>
    </row>
    <row r="63" spans="2:9" x14ac:dyDescent="0.25">
      <c r="G63" s="80">
        <f>SUM(G55:G62)</f>
        <v>9.98</v>
      </c>
    </row>
    <row r="64" spans="2:9" x14ac:dyDescent="0.25">
      <c r="G64" s="41">
        <f>G63/'read first'!$E$24</f>
        <v>0.499</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79" t="s">
        <v>121</v>
      </c>
      <c r="C68" s="19" t="s">
        <v>170</v>
      </c>
      <c r="D68" s="140" t="s">
        <v>171</v>
      </c>
      <c r="E68" s="140" t="s">
        <v>226</v>
      </c>
      <c r="F68" s="82" t="s">
        <v>250</v>
      </c>
      <c r="G68" s="80">
        <f>IF(F68="Y", 'read first'!$G$23, 0)</f>
        <v>0</v>
      </c>
      <c r="H68" s="79" t="s">
        <v>172</v>
      </c>
      <c r="I68" s="79"/>
    </row>
    <row r="69" spans="1:13" s="4" customFormat="1" ht="67.5" customHeight="1" x14ac:dyDescent="0.25">
      <c r="A69" s="3"/>
      <c r="B69" s="79" t="s">
        <v>122</v>
      </c>
      <c r="C69" s="19" t="s">
        <v>123</v>
      </c>
      <c r="D69" s="140" t="s">
        <v>124</v>
      </c>
      <c r="E69" s="140" t="s">
        <v>240</v>
      </c>
      <c r="F69" s="82" t="s">
        <v>250</v>
      </c>
      <c r="G69" s="80">
        <f>IF(F69="Y", 'read first'!$G$23, 0)</f>
        <v>0</v>
      </c>
      <c r="H69" s="79" t="s">
        <v>143</v>
      </c>
      <c r="I69" s="79"/>
      <c r="J69" s="59"/>
      <c r="K69" s="59"/>
      <c r="L69" s="59"/>
      <c r="M69" s="59"/>
    </row>
    <row r="70" spans="1:13" s="4" customFormat="1" ht="74.25" customHeight="1" x14ac:dyDescent="0.25">
      <c r="A70" s="3"/>
      <c r="B70" s="79" t="s">
        <v>125</v>
      </c>
      <c r="C70" s="19" t="s">
        <v>144</v>
      </c>
      <c r="D70" s="140" t="s">
        <v>126</v>
      </c>
      <c r="E70" s="140" t="s">
        <v>241</v>
      </c>
      <c r="F70" s="82" t="s">
        <v>250</v>
      </c>
      <c r="G70" s="80">
        <f>IF(F70="Y", 'read first'!$G$23, 0)</f>
        <v>0</v>
      </c>
      <c r="H70" s="79" t="s">
        <v>142</v>
      </c>
      <c r="I70" s="79"/>
      <c r="J70" s="59"/>
      <c r="K70" s="59"/>
      <c r="L70" s="59"/>
      <c r="M70" s="59"/>
    </row>
    <row r="71" spans="1:13" s="4" customFormat="1" ht="64.5" customHeight="1" x14ac:dyDescent="0.25">
      <c r="A71" s="3"/>
      <c r="B71" s="79" t="s">
        <v>127</v>
      </c>
      <c r="C71" s="19" t="s">
        <v>128</v>
      </c>
      <c r="D71" s="140" t="s">
        <v>129</v>
      </c>
      <c r="E71" s="140" t="s">
        <v>242</v>
      </c>
      <c r="F71" s="82" t="s">
        <v>250</v>
      </c>
      <c r="G71" s="80">
        <f>IF(F71="Y", 'read first'!$G$23, 0)</f>
        <v>0</v>
      </c>
      <c r="H71" s="79" t="s">
        <v>169</v>
      </c>
      <c r="I71" s="79"/>
      <c r="J71" s="59"/>
      <c r="K71" s="59"/>
      <c r="L71" s="59"/>
      <c r="M71" s="59"/>
    </row>
    <row r="72" spans="1:13" s="4" customFormat="1" x14ac:dyDescent="0.25">
      <c r="A72" s="3"/>
      <c r="B72" s="543" t="s">
        <v>186</v>
      </c>
      <c r="C72" s="19" t="s">
        <v>108</v>
      </c>
      <c r="D72" s="582" t="s">
        <v>139</v>
      </c>
      <c r="E72" s="582" t="s">
        <v>243</v>
      </c>
      <c r="F72" s="584" t="s">
        <v>250</v>
      </c>
      <c r="G72" s="565">
        <f>IF(F72="Y", 'read first'!$G$23, 0)</f>
        <v>0</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80">
        <f>SUM(G68:G73)/2</f>
        <v>0</v>
      </c>
      <c r="H74" s="5"/>
      <c r="J74" s="59"/>
      <c r="K74" s="59"/>
      <c r="L74" s="59"/>
      <c r="M74" s="59"/>
    </row>
    <row r="75" spans="1:13" s="4" customFormat="1" x14ac:dyDescent="0.25">
      <c r="A75" s="3"/>
      <c r="B75" s="37"/>
      <c r="C75" s="3"/>
      <c r="D75" s="3"/>
      <c r="E75" s="3"/>
      <c r="F75" s="3"/>
      <c r="G75" s="22">
        <f>G74/'read first'!$G$24</f>
        <v>0</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79" t="s">
        <v>187</v>
      </c>
      <c r="B79" s="79" t="s">
        <v>114</v>
      </c>
      <c r="C79" s="36" t="s">
        <v>145</v>
      </c>
      <c r="D79" s="140" t="s">
        <v>164</v>
      </c>
      <c r="E79" s="140" t="s">
        <v>244</v>
      </c>
      <c r="F79" s="82" t="s">
        <v>205</v>
      </c>
      <c r="G79" s="44">
        <f>IF(F79="Y", 'read first'!$F$23, 0)</f>
        <v>0</v>
      </c>
      <c r="H79" s="45" t="s">
        <v>146</v>
      </c>
    </row>
    <row r="80" spans="1:13" ht="45" x14ac:dyDescent="0.25">
      <c r="A80" s="77" t="s">
        <v>188</v>
      </c>
      <c r="B80" s="77" t="s">
        <v>115</v>
      </c>
      <c r="C80" s="36" t="s">
        <v>145</v>
      </c>
      <c r="D80" s="78" t="s">
        <v>116</v>
      </c>
      <c r="E80" s="78" t="s">
        <v>245</v>
      </c>
      <c r="F80" s="82" t="s">
        <v>205</v>
      </c>
      <c r="G80" s="44">
        <f>IF(F80="Y", 'read first'!$F$23, 0)</f>
        <v>0</v>
      </c>
      <c r="H80" s="47" t="s">
        <v>147</v>
      </c>
    </row>
    <row r="81" spans="1:8" x14ac:dyDescent="0.25">
      <c r="A81" s="555" t="s">
        <v>189</v>
      </c>
      <c r="B81" s="587" t="s">
        <v>117</v>
      </c>
      <c r="C81" s="48" t="s">
        <v>118</v>
      </c>
      <c r="D81" s="140" t="s">
        <v>51</v>
      </c>
      <c r="E81" s="140" t="s">
        <v>246</v>
      </c>
      <c r="F81" s="82" t="s">
        <v>205</v>
      </c>
      <c r="G81" s="44">
        <f>IF(F81="Y", 1, 0)</f>
        <v>0</v>
      </c>
      <c r="H81" s="551" t="s">
        <v>52</v>
      </c>
    </row>
    <row r="82" spans="1:8" x14ac:dyDescent="0.25">
      <c r="A82" s="586"/>
      <c r="B82" s="588"/>
      <c r="C82" s="48" t="s">
        <v>119</v>
      </c>
      <c r="D82" s="582" t="s">
        <v>53</v>
      </c>
      <c r="E82" s="590" t="s">
        <v>247</v>
      </c>
      <c r="F82" s="590" t="s">
        <v>205</v>
      </c>
      <c r="G82" s="593">
        <f t="shared" ref="G82:G83" si="0">IF(F82="Y", 1, 0)</f>
        <v>0</v>
      </c>
      <c r="H82" s="586"/>
    </row>
    <row r="83" spans="1:8" x14ac:dyDescent="0.25">
      <c r="A83" s="586"/>
      <c r="B83" s="589"/>
      <c r="C83" s="48" t="s">
        <v>130</v>
      </c>
      <c r="D83" s="552"/>
      <c r="E83" s="591"/>
      <c r="F83" s="592"/>
      <c r="G83" s="594">
        <f t="shared" si="0"/>
        <v>0</v>
      </c>
      <c r="H83" s="552"/>
    </row>
    <row r="84" spans="1:8" ht="58.5" customHeight="1" x14ac:dyDescent="0.25">
      <c r="A84" s="552"/>
      <c r="B84" s="79" t="s">
        <v>138</v>
      </c>
      <c r="C84" s="19" t="s">
        <v>148</v>
      </c>
      <c r="D84" s="140" t="s">
        <v>149</v>
      </c>
      <c r="E84" s="140" t="s">
        <v>248</v>
      </c>
      <c r="F84" s="82" t="s">
        <v>205</v>
      </c>
      <c r="G84" s="44">
        <f>IF(F84="Y", 'read first'!$F$23, 0)</f>
        <v>0</v>
      </c>
      <c r="H84" s="83" t="s">
        <v>150</v>
      </c>
    </row>
    <row r="85" spans="1:8" ht="60" x14ac:dyDescent="0.25">
      <c r="A85" s="77" t="s">
        <v>190</v>
      </c>
      <c r="B85" s="49" t="s">
        <v>151</v>
      </c>
      <c r="C85" s="76" t="s">
        <v>152</v>
      </c>
      <c r="D85" s="20" t="s">
        <v>162</v>
      </c>
      <c r="E85" s="20" t="s">
        <v>227</v>
      </c>
      <c r="F85" s="82" t="s">
        <v>205</v>
      </c>
      <c r="G85" s="44">
        <f>IF(F85="Y", 'read first'!$F$23, 0)</f>
        <v>0</v>
      </c>
      <c r="H85" s="20" t="s">
        <v>153</v>
      </c>
    </row>
    <row r="86" spans="1:8" ht="45" x14ac:dyDescent="0.25">
      <c r="A86" s="79" t="s">
        <v>191</v>
      </c>
      <c r="B86" s="79" t="s">
        <v>154</v>
      </c>
      <c r="C86" s="79" t="s">
        <v>155</v>
      </c>
      <c r="D86" s="20" t="s">
        <v>163</v>
      </c>
      <c r="E86" s="20" t="s">
        <v>227</v>
      </c>
      <c r="F86" s="82" t="s">
        <v>205</v>
      </c>
      <c r="G86" s="44">
        <f>IF(F86="Y", 'read first'!$F$23, 0)</f>
        <v>0</v>
      </c>
      <c r="H86" s="20" t="s">
        <v>156</v>
      </c>
    </row>
    <row r="87" spans="1:8" ht="47.25" customHeight="1" x14ac:dyDescent="0.25">
      <c r="A87" s="587" t="s">
        <v>192</v>
      </c>
      <c r="B87" s="554" t="s">
        <v>22</v>
      </c>
      <c r="C87" s="19" t="s">
        <v>23</v>
      </c>
      <c r="D87" s="140" t="s">
        <v>24</v>
      </c>
      <c r="E87" s="140" t="s">
        <v>226</v>
      </c>
      <c r="F87" s="82" t="s">
        <v>205</v>
      </c>
      <c r="G87" s="272">
        <f>IF(F87="Y", 'read first'!$F$23, 0)</f>
        <v>0</v>
      </c>
      <c r="H87" s="76" t="s">
        <v>25</v>
      </c>
    </row>
    <row r="88" spans="1:8" ht="67.5" customHeight="1" x14ac:dyDescent="0.25">
      <c r="A88" s="595"/>
      <c r="B88" s="554"/>
      <c r="C88" s="76" t="s">
        <v>26</v>
      </c>
      <c r="D88" s="20" t="s">
        <v>27</v>
      </c>
      <c r="E88" s="20" t="s">
        <v>227</v>
      </c>
      <c r="F88" s="82" t="s">
        <v>205</v>
      </c>
      <c r="G88" s="44">
        <f>IF(F88="Y", 'read first'!$F$23, 0)</f>
        <v>0</v>
      </c>
      <c r="H88" s="20" t="s">
        <v>157</v>
      </c>
    </row>
    <row r="89" spans="1:8" ht="38.25" customHeight="1" x14ac:dyDescent="0.25">
      <c r="A89" s="555" t="s">
        <v>193</v>
      </c>
      <c r="B89" s="555" t="s">
        <v>65</v>
      </c>
      <c r="C89" s="19" t="s">
        <v>66</v>
      </c>
      <c r="D89" s="140" t="s">
        <v>67</v>
      </c>
      <c r="E89" s="140" t="s">
        <v>235</v>
      </c>
      <c r="F89" s="82" t="s">
        <v>205</v>
      </c>
      <c r="G89" s="44">
        <f>IF(F89="Y", 'read first'!$F$23, 0)</f>
        <v>0</v>
      </c>
      <c r="H89" s="76" t="s">
        <v>68</v>
      </c>
    </row>
    <row r="90" spans="1:8" ht="30" customHeight="1" x14ac:dyDescent="0.25">
      <c r="A90" s="586"/>
      <c r="B90" s="549"/>
      <c r="C90" s="19" t="s">
        <v>69</v>
      </c>
      <c r="D90" s="78" t="s">
        <v>70</v>
      </c>
      <c r="E90" s="74" t="s">
        <v>227</v>
      </c>
      <c r="F90" s="82" t="s">
        <v>205</v>
      </c>
      <c r="G90" s="44">
        <f>IF(F90="Y", 'read first'!$F$23, 0)</f>
        <v>0</v>
      </c>
      <c r="H90" s="76" t="s">
        <v>71</v>
      </c>
    </row>
    <row r="91" spans="1:8" ht="36.75" customHeight="1" x14ac:dyDescent="0.25">
      <c r="A91" s="586"/>
      <c r="B91" s="550"/>
      <c r="C91" s="19" t="s">
        <v>72</v>
      </c>
      <c r="D91" s="140" t="s">
        <v>73</v>
      </c>
      <c r="E91" s="140" t="s">
        <v>227</v>
      </c>
      <c r="F91" s="82" t="s">
        <v>205</v>
      </c>
      <c r="G91" s="44">
        <f>IF(F91="Y", 'read first'!$F$23, 0)</f>
        <v>0</v>
      </c>
      <c r="H91" s="76" t="s">
        <v>74</v>
      </c>
    </row>
    <row r="92" spans="1:8" ht="28.5" customHeight="1" x14ac:dyDescent="0.25">
      <c r="A92" s="596" t="s">
        <v>194</v>
      </c>
      <c r="B92" s="551" t="s">
        <v>6</v>
      </c>
      <c r="C92" s="553" t="s">
        <v>7</v>
      </c>
      <c r="D92" s="140" t="s">
        <v>173</v>
      </c>
      <c r="E92" s="140" t="s">
        <v>220</v>
      </c>
      <c r="F92" s="82" t="s">
        <v>205</v>
      </c>
      <c r="G92" s="44">
        <f>IF(F92="Y", 'read first'!$F$23, 0)</f>
        <v>0</v>
      </c>
      <c r="H92" s="76" t="s">
        <v>8</v>
      </c>
    </row>
    <row r="93" spans="1:8" ht="30" x14ac:dyDescent="0.25">
      <c r="A93" s="597"/>
      <c r="B93" s="552"/>
      <c r="C93" s="548"/>
      <c r="D93" s="140" t="s">
        <v>179</v>
      </c>
      <c r="E93" s="140" t="s">
        <v>221</v>
      </c>
      <c r="F93" s="82" t="s">
        <v>205</v>
      </c>
      <c r="G93" s="44">
        <f>IF(F93="Y", 'read first'!$F$23, 0)</f>
        <v>0</v>
      </c>
      <c r="H93" s="76" t="s">
        <v>9</v>
      </c>
    </row>
    <row r="94" spans="1:8" ht="30" x14ac:dyDescent="0.25">
      <c r="A94" s="597"/>
      <c r="B94" s="76" t="s">
        <v>10</v>
      </c>
      <c r="C94" s="19" t="s">
        <v>11</v>
      </c>
      <c r="D94" s="140" t="s">
        <v>12</v>
      </c>
      <c r="E94" s="140" t="s">
        <v>222</v>
      </c>
      <c r="F94" s="82" t="s">
        <v>205</v>
      </c>
      <c r="G94" s="44">
        <f>IF(F94="Y", 'read first'!$F$23, 0)</f>
        <v>0</v>
      </c>
      <c r="H94" s="76" t="s">
        <v>13</v>
      </c>
    </row>
    <row r="95" spans="1:8" ht="45" x14ac:dyDescent="0.25">
      <c r="A95" s="597"/>
      <c r="B95" s="76" t="s">
        <v>19</v>
      </c>
      <c r="C95" s="19" t="s">
        <v>20</v>
      </c>
      <c r="D95" s="140" t="s">
        <v>181</v>
      </c>
      <c r="E95" s="140" t="s">
        <v>225</v>
      </c>
      <c r="F95" s="82" t="s">
        <v>205</v>
      </c>
      <c r="G95" s="44">
        <f>IF(F95="Y", 'read first'!$F$23, 0)</f>
        <v>0</v>
      </c>
      <c r="H95" s="76" t="s">
        <v>21</v>
      </c>
    </row>
    <row r="96" spans="1:8" ht="30" x14ac:dyDescent="0.25">
      <c r="A96" s="597"/>
      <c r="B96" s="554" t="s">
        <v>22</v>
      </c>
      <c r="C96" s="19" t="s">
        <v>23</v>
      </c>
      <c r="D96" s="140" t="s">
        <v>24</v>
      </c>
      <c r="E96" s="140" t="s">
        <v>226</v>
      </c>
      <c r="F96" s="82" t="s">
        <v>205</v>
      </c>
      <c r="G96" s="44">
        <f>IF(F96="Y", 'read first'!$F$23, 0)</f>
        <v>0</v>
      </c>
      <c r="H96" s="76" t="s">
        <v>25</v>
      </c>
    </row>
    <row r="97" spans="1:8" ht="34.5" customHeight="1" x14ac:dyDescent="0.25">
      <c r="A97" s="598"/>
      <c r="B97" s="554"/>
      <c r="C97" s="76" t="s">
        <v>26</v>
      </c>
      <c r="D97" s="20" t="s">
        <v>27</v>
      </c>
      <c r="E97" s="20" t="s">
        <v>227</v>
      </c>
      <c r="F97" s="82" t="s">
        <v>205</v>
      </c>
      <c r="G97" s="44">
        <f>IF(F97="Y", 'read first'!$F$23, 0)</f>
        <v>0</v>
      </c>
      <c r="H97" s="20" t="s">
        <v>174</v>
      </c>
    </row>
    <row r="98" spans="1:8" ht="33.75" customHeight="1" x14ac:dyDescent="0.25">
      <c r="A98" s="76" t="s">
        <v>195</v>
      </c>
      <c r="B98" s="76" t="s">
        <v>158</v>
      </c>
      <c r="C98" s="76" t="s">
        <v>159</v>
      </c>
      <c r="D98" s="140" t="s">
        <v>160</v>
      </c>
      <c r="E98" s="75" t="s">
        <v>227</v>
      </c>
      <c r="F98" s="82" t="s">
        <v>205</v>
      </c>
      <c r="G98" s="44">
        <f>IF(F98="Y", 'read first'!$F$23, 0)</f>
        <v>0</v>
      </c>
      <c r="H98" s="83" t="s">
        <v>161</v>
      </c>
    </row>
    <row r="99" spans="1:8" x14ac:dyDescent="0.25">
      <c r="G99" s="44">
        <f>SUM(G79:G98)</f>
        <v>0</v>
      </c>
    </row>
    <row r="100" spans="1:8" x14ac:dyDescent="0.25">
      <c r="G100" s="22" t="s">
        <v>227</v>
      </c>
    </row>
  </sheetData>
  <mergeCells count="58">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049674DD-D5C6-4E88-8664-75385E67618E}">
      <formula1>"-,H, M, L, NEG"</formula1>
    </dataValidation>
    <dataValidation type="list" allowBlank="1" showInputMessage="1" showErrorMessage="1" sqref="F5:F13 F25:F26 F42:F49 F79:F81 F84:F95 F29:F30 F32:F36 F19:F22 F55:F56 F59:F62 F68:F73 F97:F98" xr:uid="{5C94BB97-DB03-4C2D-9EDC-EA28D0A91727}">
      <formula1>"-,Y,N"</formula1>
    </dataValidation>
    <dataValidation type="list" allowBlank="1" showInputMessage="1" showErrorMessage="1" sqref="H23" xr:uid="{6478E95E-782C-445A-AB14-C852FE024235}">
      <formula1>"[Choose from list], Regional Boulevard, Community Boulevard, Regional Street, Community Street, Industrial Street, Regional Trail, Greenway"</formula1>
    </dataValidation>
  </dataValidations>
  <hyperlinks>
    <hyperlink ref="C5:C6" r:id="rId1" display="Equity Focus Area map layer" xr:uid="{F8F196FD-BE5D-4365-82F6-C1AA3A4C2E34}"/>
    <hyperlink ref="C7" r:id="rId2" display="Economic Value Atlas walkability and Community Service accessibility score" xr:uid="{2ABD9047-7F95-4704-BD3B-A97E6F929F02}"/>
    <hyperlink ref="C8" r:id="rId3" display="Regional Barometer: Life expectancy at birth layer" xr:uid="{CD5EFAFD-85EA-4382-A1E4-B53BFBB1C271}"/>
    <hyperlink ref="C10" r:id="rId4" display="Economic Value Atlas: Job access layers (for both low and middle/high wage jobs)" xr:uid="{6578BACA-3C78-4EE0-A007-D47D898CCB71}"/>
    <hyperlink ref="C11" r:id="rId5" display="·         Regional Investment Measure project list" xr:uid="{7A8140F1-9784-4678-8EAC-D3325E46C75E}"/>
    <hyperlink ref="C19" r:id="rId6" display="HCC network map" xr:uid="{A7025C62-B692-4A0E-BEA1-9A45754A4050}"/>
    <hyperlink ref="C23" r:id="rId7" display="Regional Trails and Greenways network" xr:uid="{891CAFAA-9527-483F-B51F-348BC6FA1C28}"/>
    <hyperlink ref="C29" r:id="rId8" display="·         Regional Bike Network Map" xr:uid="{CBCC8AE3-9E71-4577-B5ED-D49C47600767}"/>
    <hyperlink ref="C26" r:id="rId9" display="·         Livable Streets design guide" xr:uid="{2F649137-208C-4030-A56F-F14DC8D21C2B}"/>
    <hyperlink ref="C32" r:id="rId10" display="·         Economic Value Atlas Mobility map layer" xr:uid="{F0A84CA5-40CB-4B97-9827-60DD685232F7}"/>
    <hyperlink ref="C36" r:id="rId11" display="Safe Routes to School Regional Framework school map" xr:uid="{9CF8A303-6C0F-40AE-90CE-51941E6581FA}"/>
    <hyperlink ref="C45" r:id="rId12" xr:uid="{3ECB2017-9C93-478E-834E-F4D94ECA4F42}"/>
    <hyperlink ref="C47" r:id="rId13" xr:uid="{826EE109-5F3E-4E75-B4C6-89A109ECE048}"/>
    <hyperlink ref="C48" r:id="rId14" xr:uid="{B4C67892-254F-42EF-9E20-C8349B4DC49C}"/>
    <hyperlink ref="C49" r:id="rId15" xr:uid="{69924B8D-6E10-422F-8CAB-6314212C10CC}"/>
    <hyperlink ref="C55" r:id="rId16" xr:uid="{F83975D0-3306-4409-B01F-7572AB79522E}"/>
    <hyperlink ref="C58" r:id="rId17" xr:uid="{75E423AA-54D2-45B9-9ABF-1D6A57109AAD}"/>
    <hyperlink ref="C56" r:id="rId18" display="Congestion Management Process network" xr:uid="{CA038A5E-194F-4D54-A60B-89CE18950B38}"/>
    <hyperlink ref="C60" r:id="rId19" display="Congestion Management Process network map" xr:uid="{F2738EE4-BA8C-4D42-85EB-D14FF4BC56B7}"/>
    <hyperlink ref="C62" r:id="rId20" xr:uid="{4F63649B-552E-4DE2-81D5-D56E8A8B95B8}"/>
    <hyperlink ref="C61" r:id="rId21" xr:uid="{B718F80A-EC03-4AC5-AB24-46A8DE169F07}"/>
    <hyperlink ref="C44" r:id="rId22" xr:uid="{71150B51-9ABA-4505-8DE6-F06B997CF90B}"/>
    <hyperlink ref="C42" r:id="rId23" location="/" display="TriMet Prioritzed Access to Transit map" xr:uid="{513DB322-2001-4DCB-9BD1-995986DF7F15}"/>
    <hyperlink ref="C43" r:id="rId24" xr:uid="{0E964574-C55D-40C8-A106-4C057CFF6456}"/>
    <hyperlink ref="C9" r:id="rId25" display="Regional Barometer: Diesel particulate matter concentration layer" xr:uid="{C7E6B145-3F84-41E8-A435-6C601CA56AD9}"/>
    <hyperlink ref="C21" r:id="rId26" display="https://tooledesign.maps.arcgis.com/apps/MapSeries/index.html?appid=69225c1c028c440bbcef6ca40365f854" xr:uid="{BAA88D14-99DB-439B-83A8-4B8A80BF051E}"/>
    <hyperlink ref="C13" r:id="rId27" xr:uid="{101A333E-EA85-47DF-BAAC-21572A3BF12A}"/>
    <hyperlink ref="C30" r:id="rId28" xr:uid="{AD25B2D5-616D-4E09-AB71-D8D349A41BE3}"/>
    <hyperlink ref="C31" r:id="rId29" xr:uid="{5F6815CB-5C2D-446E-9109-DEF2097256DA}"/>
    <hyperlink ref="C57" r:id="rId30" display="·         Livable Streets design guide" xr:uid="{3CCCB8C1-B563-42D5-9CA5-5CDD18C4A6E0}"/>
    <hyperlink ref="C59" r:id="rId31" xr:uid="{4A1C9A01-9BF4-4F50-B814-ED76EA259239}"/>
    <hyperlink ref="C72" r:id="rId32" xr:uid="{5BD91877-4CC3-4CD0-82DE-D226D6554DFB}"/>
    <hyperlink ref="C73" r:id="rId33" display="FHWA: Intermodal connector list" xr:uid="{0557E103-BB52-479E-8691-0A5298B84081}"/>
    <hyperlink ref="C71" r:id="rId34" xr:uid="{2EE8EE0A-BAEA-4D7B-BB48-FA33080476AA}"/>
    <hyperlink ref="C70" r:id="rId35" xr:uid="{399ED78C-7547-4BF9-8669-B7B8A366B1A0}"/>
    <hyperlink ref="C69" r:id="rId36" xr:uid="{E0A4E582-B058-4929-8B35-88C0C2CD1940}"/>
    <hyperlink ref="C81" r:id="rId37" display="·         Regional Bike Network Map" xr:uid="{9D5EB506-628C-4A3F-80EC-A70FBB47A73C}"/>
    <hyperlink ref="C82" r:id="rId38" xr:uid="{0C2225A9-CDDF-4023-9AB7-61EB6A4D235B}"/>
    <hyperlink ref="C83" r:id="rId39" xr:uid="{58DC34B8-05C7-4847-A75D-2B047C08561F}"/>
    <hyperlink ref="C92:C93" r:id="rId40" display="Equity Focus Area map layer" xr:uid="{3BE33083-C853-4F7F-927A-12EE8707C73A}"/>
    <hyperlink ref="C94" r:id="rId41" display="Economic Value Atlas walkability and Community Service accessibility score" xr:uid="{E37CFD43-A953-459C-8D6C-8FF48414CC53}"/>
    <hyperlink ref="C95" r:id="rId42" display="Economic Value Atlas: Job access layers (for both low and middle/high wage jobs)" xr:uid="{65156F52-2525-48E8-8727-274E36A1A3D1}"/>
    <hyperlink ref="C96" r:id="rId43" display="·         Regional Investment Measure project list" xr:uid="{0EC28C4C-8E44-4F40-892E-EA70B9368D0E}"/>
    <hyperlink ref="C91" r:id="rId44" xr:uid="{7960DCA6-F03B-4773-8CCA-6CB146BD07FB}"/>
    <hyperlink ref="C89" r:id="rId45" location="/" display="TriMet Prioritzed Access to Transit map" xr:uid="{F162B7AA-99D2-4976-AD8A-6B8E76612425}"/>
    <hyperlink ref="C90" r:id="rId46" xr:uid="{58ACA56F-027B-498B-8D9E-EBBC8C146085}"/>
    <hyperlink ref="C87" r:id="rId47" display="·         Regional Investment Measure project list" xr:uid="{15A558CE-B794-4385-846C-042200FA6A41}"/>
    <hyperlink ref="C84" r:id="rId48" display="Bond trail acquisition prioritization tool " xr:uid="{F784C10F-2C30-4D01-B574-B69919EEDBF1}"/>
    <hyperlink ref="C68" r:id="rId49" display="On Regional Investment Measure project list " xr:uid="{B91B5747-9174-4E2B-835E-719DD3949AD4}"/>
    <hyperlink ref="C20" r:id="rId50" xr:uid="{EFC956ED-53ED-441B-BACF-FD3971495552}"/>
  </hyperlinks>
  <pageMargins left="0.7" right="0.7" top="0.75" bottom="0.75" header="0.3" footer="0.3"/>
  <pageSetup orientation="portrait" r:id="rId51"/>
  <legacyDrawing r:id="rId5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33A0-4ACE-4059-AE41-410BE4B0ECFD}">
  <dimension ref="A1:O153"/>
  <sheetViews>
    <sheetView workbookViewId="0">
      <pane ySplit="1" topLeftCell="A132" activePane="bottomLeft" state="frozen"/>
      <selection activeCell="G75" sqref="G75"/>
      <selection pane="bottomLeft" activeCell="G75" sqref="G75"/>
    </sheetView>
  </sheetViews>
  <sheetFormatPr defaultColWidth="9" defaultRowHeight="12.75" x14ac:dyDescent="0.2"/>
  <cols>
    <col min="1" max="1" width="45.5" style="60" customWidth="1"/>
    <col min="2" max="7" width="4.625" style="89" customWidth="1"/>
    <col min="8" max="9" width="4.625" style="88" customWidth="1"/>
    <col min="10" max="13" width="4.625" style="89" customWidth="1"/>
    <col min="14" max="16384" width="9" style="60"/>
  </cols>
  <sheetData>
    <row r="1" spans="1:13" s="86" customFormat="1" ht="25.5" customHeight="1" thickBot="1" x14ac:dyDescent="0.3">
      <c r="A1" s="85" t="s">
        <v>424</v>
      </c>
      <c r="B1" s="601" t="s">
        <v>253</v>
      </c>
      <c r="C1" s="601"/>
      <c r="D1" s="602" t="s">
        <v>254</v>
      </c>
      <c r="E1" s="602"/>
      <c r="F1" s="603" t="s">
        <v>255</v>
      </c>
      <c r="G1" s="603"/>
      <c r="H1" s="604" t="s">
        <v>256</v>
      </c>
      <c r="I1" s="604"/>
      <c r="J1" s="605" t="s">
        <v>257</v>
      </c>
      <c r="K1" s="606"/>
      <c r="L1" s="599" t="s">
        <v>258</v>
      </c>
      <c r="M1" s="600"/>
    </row>
    <row r="2" spans="1:13" ht="13.5" thickBot="1" x14ac:dyDescent="0.25">
      <c r="A2" s="87" t="s">
        <v>259</v>
      </c>
    </row>
    <row r="3" spans="1:13" x14ac:dyDescent="0.2">
      <c r="A3" s="90" t="s">
        <v>260</v>
      </c>
      <c r="B3" s="141"/>
      <c r="C3" s="142"/>
      <c r="D3" s="143"/>
      <c r="E3" s="142"/>
      <c r="F3" s="178"/>
      <c r="G3" s="142"/>
      <c r="H3" s="93"/>
      <c r="I3" s="91"/>
      <c r="J3" s="164"/>
      <c r="K3" s="165"/>
    </row>
    <row r="4" spans="1:13" x14ac:dyDescent="0.2">
      <c r="A4" s="95" t="s">
        <v>261</v>
      </c>
      <c r="B4" s="144" t="s">
        <v>205</v>
      </c>
      <c r="C4" s="145">
        <f>IF(B4="Y", 2, 0)</f>
        <v>0</v>
      </c>
      <c r="D4" s="146" t="s">
        <v>205</v>
      </c>
      <c r="E4" s="145">
        <f t="shared" ref="E4:E5" si="0">IF(D4="Y", 2, 0)</f>
        <v>0</v>
      </c>
      <c r="F4" s="179" t="s">
        <v>205</v>
      </c>
      <c r="G4" s="145">
        <f t="shared" ref="G4:G7" si="1">IF(F4="Y", 1, 0)</f>
        <v>0</v>
      </c>
      <c r="H4" s="98" t="s">
        <v>205</v>
      </c>
      <c r="I4" s="96">
        <f t="shared" ref="I4:I5" si="2">IF(H4="Y", 1, 0)</f>
        <v>0</v>
      </c>
      <c r="J4" s="166" t="s">
        <v>205</v>
      </c>
      <c r="K4" s="167">
        <f>IF(J4="Y", -1, 0)</f>
        <v>0</v>
      </c>
    </row>
    <row r="5" spans="1:13" x14ac:dyDescent="0.2">
      <c r="A5" s="95" t="s">
        <v>262</v>
      </c>
      <c r="B5" s="144" t="s">
        <v>205</v>
      </c>
      <c r="C5" s="145">
        <f>IF(B5="Y", 1, 0)</f>
        <v>0</v>
      </c>
      <c r="D5" s="146" t="s">
        <v>205</v>
      </c>
      <c r="E5" s="145">
        <f t="shared" si="0"/>
        <v>0</v>
      </c>
      <c r="F5" s="179" t="s">
        <v>205</v>
      </c>
      <c r="G5" s="145">
        <f t="shared" si="1"/>
        <v>0</v>
      </c>
      <c r="H5" s="98" t="s">
        <v>205</v>
      </c>
      <c r="I5" s="96">
        <f t="shared" si="2"/>
        <v>0</v>
      </c>
      <c r="J5" s="166" t="s">
        <v>205</v>
      </c>
      <c r="K5" s="167">
        <f>IF(J5="Y", -1, 0)</f>
        <v>0</v>
      </c>
    </row>
    <row r="6" spans="1:13" x14ac:dyDescent="0.2">
      <c r="A6" s="100" t="s">
        <v>403</v>
      </c>
      <c r="B6" s="144"/>
      <c r="C6" s="145"/>
      <c r="D6" s="146"/>
      <c r="E6" s="145"/>
      <c r="F6" s="179"/>
      <c r="G6" s="145"/>
      <c r="H6" s="98"/>
      <c r="I6" s="96"/>
      <c r="J6" s="166"/>
      <c r="K6" s="167"/>
    </row>
    <row r="7" spans="1:13" x14ac:dyDescent="0.2">
      <c r="A7" s="101" t="s">
        <v>263</v>
      </c>
      <c r="B7" s="144" t="s">
        <v>205</v>
      </c>
      <c r="C7" s="145">
        <f>IF(B7="Y", -1, 0)</f>
        <v>0</v>
      </c>
      <c r="D7" s="146" t="s">
        <v>205</v>
      </c>
      <c r="E7" s="145">
        <f>IF(D7="Y", -1, 0)</f>
        <v>0</v>
      </c>
      <c r="F7" s="179" t="s">
        <v>205</v>
      </c>
      <c r="G7" s="145">
        <f t="shared" si="1"/>
        <v>0</v>
      </c>
      <c r="H7" s="98" t="s">
        <v>251</v>
      </c>
      <c r="I7" s="96">
        <f t="shared" ref="I7" si="3">IF(H7="Y", 2, 0)</f>
        <v>2</v>
      </c>
      <c r="J7" s="166" t="s">
        <v>205</v>
      </c>
      <c r="K7" s="167">
        <f>IF(J7="Y", 2, 0)</f>
        <v>0</v>
      </c>
    </row>
    <row r="8" spans="1:13" x14ac:dyDescent="0.2">
      <c r="A8" s="101" t="s">
        <v>264</v>
      </c>
      <c r="B8" s="144" t="s">
        <v>205</v>
      </c>
      <c r="C8" s="145">
        <f t="shared" ref="C8:K9" si="4">IF(B8="Y", 1, 0)</f>
        <v>0</v>
      </c>
      <c r="D8" s="146" t="s">
        <v>205</v>
      </c>
      <c r="E8" s="145">
        <f t="shared" si="4"/>
        <v>0</v>
      </c>
      <c r="F8" s="179" t="s">
        <v>205</v>
      </c>
      <c r="G8" s="145">
        <f t="shared" si="4"/>
        <v>0</v>
      </c>
      <c r="H8" s="98" t="s">
        <v>205</v>
      </c>
      <c r="I8" s="96">
        <f t="shared" si="4"/>
        <v>0</v>
      </c>
      <c r="J8" s="166" t="s">
        <v>205</v>
      </c>
      <c r="K8" s="167">
        <f t="shared" si="4"/>
        <v>0</v>
      </c>
    </row>
    <row r="9" spans="1:13" x14ac:dyDescent="0.2">
      <c r="A9" s="101" t="s">
        <v>265</v>
      </c>
      <c r="B9" s="144" t="s">
        <v>205</v>
      </c>
      <c r="C9" s="145">
        <f t="shared" ref="C9" si="5">IF(B9="Y", 2, 0)</f>
        <v>0</v>
      </c>
      <c r="D9" s="146" t="s">
        <v>205</v>
      </c>
      <c r="E9" s="145">
        <f t="shared" ref="E9" si="6">IF(D9="Y", 2, 0)</f>
        <v>0</v>
      </c>
      <c r="F9" s="179" t="s">
        <v>205</v>
      </c>
      <c r="G9" s="145">
        <f t="shared" si="4"/>
        <v>0</v>
      </c>
      <c r="H9" s="98" t="s">
        <v>205</v>
      </c>
      <c r="I9" s="96">
        <f t="shared" si="4"/>
        <v>0</v>
      </c>
      <c r="J9" s="166" t="s">
        <v>205</v>
      </c>
      <c r="K9" s="167">
        <f t="shared" si="4"/>
        <v>0</v>
      </c>
    </row>
    <row r="10" spans="1:13" x14ac:dyDescent="0.2">
      <c r="A10" s="102" t="s">
        <v>266</v>
      </c>
      <c r="B10" s="144" t="s">
        <v>205</v>
      </c>
      <c r="C10" s="145">
        <f>IF(B10="Y", 1, 0)</f>
        <v>0</v>
      </c>
      <c r="D10" s="146" t="s">
        <v>205</v>
      </c>
      <c r="E10" s="145">
        <f>IF(D10="Y", 1, 0)</f>
        <v>0</v>
      </c>
      <c r="F10" s="179" t="s">
        <v>205</v>
      </c>
      <c r="G10" s="145">
        <f>IF(F10="Y", 1, 0)</f>
        <v>0</v>
      </c>
      <c r="H10" s="98" t="s">
        <v>205</v>
      </c>
      <c r="I10" s="96">
        <f>IF(H10="Y", 1, 0)</f>
        <v>0</v>
      </c>
      <c r="J10" s="166" t="s">
        <v>205</v>
      </c>
      <c r="K10" s="167">
        <f>IF(J10="Y", 1, 0)</f>
        <v>0</v>
      </c>
    </row>
    <row r="11" spans="1:13" x14ac:dyDescent="0.2">
      <c r="A11" s="100" t="s">
        <v>404</v>
      </c>
      <c r="B11" s="144"/>
      <c r="C11" s="145"/>
      <c r="D11" s="146"/>
      <c r="E11" s="145"/>
      <c r="F11" s="179"/>
      <c r="G11" s="145"/>
      <c r="H11" s="98"/>
      <c r="I11" s="96"/>
      <c r="J11" s="166"/>
      <c r="K11" s="167"/>
    </row>
    <row r="12" spans="1:13" x14ac:dyDescent="0.2">
      <c r="A12" s="101" t="s">
        <v>267</v>
      </c>
      <c r="B12" s="144" t="s">
        <v>205</v>
      </c>
      <c r="C12" s="145">
        <f>IF(B12="Y", -1, 0)</f>
        <v>0</v>
      </c>
      <c r="D12" s="146" t="s">
        <v>205</v>
      </c>
      <c r="E12" s="145">
        <f>IF(D12="Y", -1, 0)</f>
        <v>0</v>
      </c>
      <c r="F12" s="179" t="s">
        <v>205</v>
      </c>
      <c r="G12" s="145">
        <f>IF(F12="Y", -1, 0)</f>
        <v>0</v>
      </c>
      <c r="H12" s="98" t="s">
        <v>205</v>
      </c>
      <c r="I12" s="96">
        <f>IF(H12="Y", -1, 0)</f>
        <v>0</v>
      </c>
      <c r="J12" s="166" t="s">
        <v>205</v>
      </c>
      <c r="K12" s="167">
        <f>IF(J12="Y", 1, 0)</f>
        <v>0</v>
      </c>
    </row>
    <row r="13" spans="1:13" ht="13.5" thickBot="1" x14ac:dyDescent="0.25">
      <c r="A13" s="103" t="s">
        <v>268</v>
      </c>
      <c r="B13" s="147" t="s">
        <v>205</v>
      </c>
      <c r="C13" s="148">
        <f t="shared" ref="C13" si="7">IF(B13="Y", 2, 0)</f>
        <v>0</v>
      </c>
      <c r="D13" s="149" t="s">
        <v>205</v>
      </c>
      <c r="E13" s="148">
        <f t="shared" ref="E13" si="8">IF(D13="Y", 2, 0)</f>
        <v>0</v>
      </c>
      <c r="F13" s="180" t="s">
        <v>205</v>
      </c>
      <c r="G13" s="148">
        <f t="shared" ref="G13" si="9">IF(F13="Y", 2, 0)</f>
        <v>0</v>
      </c>
      <c r="H13" s="106" t="s">
        <v>205</v>
      </c>
      <c r="I13" s="104">
        <f t="shared" ref="I13" si="10">IF(H13="Y", 2, 0)</f>
        <v>0</v>
      </c>
      <c r="J13" s="168" t="s">
        <v>205</v>
      </c>
      <c r="K13" s="169">
        <f t="shared" ref="K13" si="11">IF(J13="Y", 2, 0)</f>
        <v>0</v>
      </c>
    </row>
    <row r="14" spans="1:13" ht="13.5" thickBot="1" x14ac:dyDescent="0.25">
      <c r="A14" s="87" t="s">
        <v>269</v>
      </c>
      <c r="B14" s="150"/>
      <c r="D14" s="151"/>
      <c r="F14" s="181"/>
      <c r="H14" s="109"/>
      <c r="J14" s="170"/>
    </row>
    <row r="15" spans="1:13" x14ac:dyDescent="0.2">
      <c r="A15" s="90" t="s">
        <v>270</v>
      </c>
      <c r="B15" s="141" t="s">
        <v>205</v>
      </c>
      <c r="C15" s="142">
        <f>IF(B15="Y", -1, 0)</f>
        <v>0</v>
      </c>
      <c r="D15" s="143" t="s">
        <v>205</v>
      </c>
      <c r="E15" s="142">
        <f>IF(D15="Y", -1, 0)</f>
        <v>0</v>
      </c>
      <c r="F15" s="178" t="s">
        <v>205</v>
      </c>
      <c r="G15" s="142">
        <f>IF(F15="Y", -1, 0)</f>
        <v>0</v>
      </c>
      <c r="H15" s="93" t="s">
        <v>205</v>
      </c>
      <c r="I15" s="91">
        <f>IF(H15="Y", -1, 0)</f>
        <v>0</v>
      </c>
      <c r="J15" s="164" t="s">
        <v>205</v>
      </c>
      <c r="K15" s="165">
        <f>IF(J15="Y", -1, 0)</f>
        <v>0</v>
      </c>
    </row>
    <row r="16" spans="1:13" x14ac:dyDescent="0.2">
      <c r="A16" s="100" t="s">
        <v>271</v>
      </c>
      <c r="B16" s="144" t="s">
        <v>205</v>
      </c>
      <c r="C16" s="145">
        <f>IF(B16="Y", 2, 0)</f>
        <v>0</v>
      </c>
      <c r="D16" s="146" t="s">
        <v>205</v>
      </c>
      <c r="E16" s="145">
        <f>IF(D16="Y", 2, 0)</f>
        <v>0</v>
      </c>
      <c r="F16" s="179" t="s">
        <v>205</v>
      </c>
      <c r="G16" s="145">
        <f>IF(F16="Y", 2, 0)</f>
        <v>0</v>
      </c>
      <c r="H16" s="98" t="s">
        <v>251</v>
      </c>
      <c r="I16" s="96">
        <f>IF(H16="Y", 2, 0)</f>
        <v>2</v>
      </c>
      <c r="J16" s="166" t="s">
        <v>205</v>
      </c>
      <c r="K16" s="167">
        <f>IF(J16="Y", 2, 0)</f>
        <v>0</v>
      </c>
    </row>
    <row r="17" spans="1:11" x14ac:dyDescent="0.2">
      <c r="A17" s="100" t="s">
        <v>272</v>
      </c>
      <c r="B17" s="144" t="s">
        <v>205</v>
      </c>
      <c r="C17" s="145">
        <f>IF(B17="Y", 2, 0)</f>
        <v>0</v>
      </c>
      <c r="D17" s="146" t="s">
        <v>205</v>
      </c>
      <c r="E17" s="145">
        <f>IF(D17="Y", 2, 0)</f>
        <v>0</v>
      </c>
      <c r="F17" s="179" t="s">
        <v>205</v>
      </c>
      <c r="G17" s="145">
        <f t="shared" ref="G17" si="12">IF(F17="Y", 1, 0)</f>
        <v>0</v>
      </c>
      <c r="H17" s="98" t="s">
        <v>205</v>
      </c>
      <c r="I17" s="96">
        <f t="shared" ref="I17" si="13">IF(H17="Y", 1, 0)</f>
        <v>0</v>
      </c>
      <c r="J17" s="166" t="s">
        <v>205</v>
      </c>
      <c r="K17" s="167">
        <f>IF(J17="Y", -1, 0)</f>
        <v>0</v>
      </c>
    </row>
    <row r="18" spans="1:11" x14ac:dyDescent="0.2">
      <c r="A18" s="100" t="s">
        <v>273</v>
      </c>
      <c r="B18" s="144" t="s">
        <v>205</v>
      </c>
      <c r="C18" s="145">
        <f>IF(B18="Y", -1, 0)</f>
        <v>0</v>
      </c>
      <c r="D18" s="146" t="s">
        <v>205</v>
      </c>
      <c r="E18" s="145">
        <f>IF(D18="Y", -1, 0)</f>
        <v>0</v>
      </c>
      <c r="F18" s="179" t="s">
        <v>205</v>
      </c>
      <c r="G18" s="145">
        <f>IF(F18="Y", -1, 0)</f>
        <v>0</v>
      </c>
      <c r="H18" s="98" t="s">
        <v>205</v>
      </c>
      <c r="I18" s="96">
        <f>IF(H18="Y", -1, 0)</f>
        <v>0</v>
      </c>
      <c r="J18" s="166" t="s">
        <v>205</v>
      </c>
      <c r="K18" s="167">
        <f>IF(J18="Y", 2, 0)</f>
        <v>0</v>
      </c>
    </row>
    <row r="19" spans="1:11" x14ac:dyDescent="0.2">
      <c r="A19" s="100" t="s">
        <v>274</v>
      </c>
      <c r="B19" s="144" t="s">
        <v>205</v>
      </c>
      <c r="C19" s="145">
        <f>IF(B19="Y", 2, 0)</f>
        <v>0</v>
      </c>
      <c r="D19" s="146" t="s">
        <v>205</v>
      </c>
      <c r="E19" s="145">
        <f>IF(D19="Y", 2, 0)</f>
        <v>0</v>
      </c>
      <c r="F19" s="179" t="s">
        <v>205</v>
      </c>
      <c r="G19" s="145">
        <f>IF(F19="Y", 2, 0)</f>
        <v>0</v>
      </c>
      <c r="H19" s="98" t="s">
        <v>205</v>
      </c>
      <c r="I19" s="96">
        <f>IF(H19="Y", 2, 0)</f>
        <v>0</v>
      </c>
      <c r="J19" s="166" t="s">
        <v>205</v>
      </c>
      <c r="K19" s="167">
        <f>IF(J19="Y", 1, 0)</f>
        <v>0</v>
      </c>
    </row>
    <row r="20" spans="1:11" x14ac:dyDescent="0.2">
      <c r="A20" s="100" t="s">
        <v>275</v>
      </c>
      <c r="B20" s="144" t="s">
        <v>205</v>
      </c>
      <c r="C20" s="145">
        <f>IF(B20="Y", 2, 0)</f>
        <v>0</v>
      </c>
      <c r="D20" s="146" t="s">
        <v>205</v>
      </c>
      <c r="E20" s="145">
        <f>IF(D20="Y", 2, 0)</f>
        <v>0</v>
      </c>
      <c r="F20" s="179" t="s">
        <v>205</v>
      </c>
      <c r="G20" s="145">
        <f>IF(F20="Y", 2, 0)</f>
        <v>0</v>
      </c>
      <c r="H20" s="98" t="s">
        <v>205</v>
      </c>
      <c r="I20" s="96">
        <f>IF(H20="Y", 2, 0)</f>
        <v>0</v>
      </c>
      <c r="J20" s="166" t="s">
        <v>205</v>
      </c>
      <c r="K20" s="167">
        <f>IF(J20="Y", 2, 0)</f>
        <v>0</v>
      </c>
    </row>
    <row r="21" spans="1:11" ht="13.5" thickBot="1" x14ac:dyDescent="0.25">
      <c r="A21" s="110" t="s">
        <v>276</v>
      </c>
      <c r="B21" s="147" t="s">
        <v>205</v>
      </c>
      <c r="C21" s="148">
        <f>IF(B21="Y", 2, 0)</f>
        <v>0</v>
      </c>
      <c r="D21" s="149" t="s">
        <v>205</v>
      </c>
      <c r="E21" s="148">
        <f>IF(D21="Y", 2, 0)</f>
        <v>0</v>
      </c>
      <c r="F21" s="180" t="s">
        <v>205</v>
      </c>
      <c r="G21" s="148">
        <f>IF(F21="Y", 2, 0)</f>
        <v>0</v>
      </c>
      <c r="H21" s="106" t="s">
        <v>205</v>
      </c>
      <c r="I21" s="104">
        <f>IF(H21="Y", 2, 0)</f>
        <v>0</v>
      </c>
      <c r="J21" s="168" t="s">
        <v>205</v>
      </c>
      <c r="K21" s="169">
        <f>IF(J21="Y", 1, 0)</f>
        <v>0</v>
      </c>
    </row>
    <row r="22" spans="1:11" ht="13.5" thickBot="1" x14ac:dyDescent="0.25">
      <c r="A22" s="87" t="s">
        <v>277</v>
      </c>
      <c r="F22" s="181"/>
      <c r="H22" s="109"/>
      <c r="J22" s="170"/>
    </row>
    <row r="23" spans="1:11" x14ac:dyDescent="0.2">
      <c r="A23" s="90" t="s">
        <v>278</v>
      </c>
      <c r="B23" s="141" t="s">
        <v>205</v>
      </c>
      <c r="C23" s="142">
        <f>IF(B23="Y", 1, 0)</f>
        <v>0</v>
      </c>
      <c r="D23" s="143" t="s">
        <v>205</v>
      </c>
      <c r="E23" s="142">
        <f>IF(D23="Y", 2, 0)</f>
        <v>0</v>
      </c>
      <c r="F23" s="178" t="s">
        <v>205</v>
      </c>
      <c r="G23" s="142">
        <f>IF(F23="Y", 1, 0)</f>
        <v>0</v>
      </c>
      <c r="H23" s="93" t="s">
        <v>205</v>
      </c>
      <c r="I23" s="91">
        <f>IF(H23="Y", 1, 0)</f>
        <v>0</v>
      </c>
      <c r="J23" s="164" t="s">
        <v>205</v>
      </c>
      <c r="K23" s="165">
        <f>IF(J23="Y", 1, 0)</f>
        <v>0</v>
      </c>
    </row>
    <row r="24" spans="1:11" x14ac:dyDescent="0.2">
      <c r="A24" s="100" t="s">
        <v>279</v>
      </c>
      <c r="B24" s="144" t="s">
        <v>205</v>
      </c>
      <c r="C24" s="145">
        <f>IF(B24="Y", 2, 0)</f>
        <v>0</v>
      </c>
      <c r="D24" s="146" t="s">
        <v>205</v>
      </c>
      <c r="E24" s="145">
        <f>IF(D24="Y", 2, 0)</f>
        <v>0</v>
      </c>
      <c r="F24" s="179" t="s">
        <v>205</v>
      </c>
      <c r="G24" s="145">
        <f>IF(F24="Y", -1, 0)</f>
        <v>0</v>
      </c>
      <c r="H24" s="98" t="s">
        <v>205</v>
      </c>
      <c r="I24" s="96">
        <f>IF(H24="Y", 1, 0)</f>
        <v>0</v>
      </c>
      <c r="J24" s="166" t="s">
        <v>205</v>
      </c>
      <c r="K24" s="167">
        <f>IF(J24="Y", -1, 0)</f>
        <v>0</v>
      </c>
    </row>
    <row r="25" spans="1:11" x14ac:dyDescent="0.2">
      <c r="A25" s="100" t="s">
        <v>280</v>
      </c>
      <c r="B25" s="144" t="s">
        <v>205</v>
      </c>
      <c r="C25" s="145">
        <f>IF(B25="Y", 1, 0)</f>
        <v>0</v>
      </c>
      <c r="D25" s="146" t="s">
        <v>205</v>
      </c>
      <c r="E25" s="145">
        <f>IF(D25="Y", 1, 0)</f>
        <v>0</v>
      </c>
      <c r="F25" s="179" t="s">
        <v>205</v>
      </c>
      <c r="G25" s="145">
        <f>IF(F25="Y", 1, 0)</f>
        <v>0</v>
      </c>
      <c r="H25" s="98" t="s">
        <v>205</v>
      </c>
      <c r="I25" s="96">
        <f>IF(H25="Y", 1, 0)</f>
        <v>0</v>
      </c>
      <c r="J25" s="166" t="s">
        <v>205</v>
      </c>
      <c r="K25" s="167">
        <f>IF(J25="Y", 1, 0)</f>
        <v>0</v>
      </c>
    </row>
    <row r="26" spans="1:11" x14ac:dyDescent="0.2">
      <c r="A26" s="100" t="s">
        <v>281</v>
      </c>
      <c r="B26" s="144" t="s">
        <v>205</v>
      </c>
      <c r="C26" s="145">
        <f>IF(B26="Y", 1, 0)</f>
        <v>0</v>
      </c>
      <c r="D26" s="146" t="s">
        <v>205</v>
      </c>
      <c r="E26" s="145">
        <f>IF(D26="Y", 1, 0)</f>
        <v>0</v>
      </c>
      <c r="F26" s="179" t="s">
        <v>205</v>
      </c>
      <c r="G26" s="145">
        <f>IF(F26="Y", 1, 0)</f>
        <v>0</v>
      </c>
      <c r="H26" s="98" t="s">
        <v>205</v>
      </c>
      <c r="I26" s="96">
        <f>IF(H26="Y", 1, 0)</f>
        <v>0</v>
      </c>
      <c r="J26" s="166" t="s">
        <v>205</v>
      </c>
      <c r="K26" s="167">
        <f>IF(J26="Y", -1, 0)</f>
        <v>0</v>
      </c>
    </row>
    <row r="27" spans="1:11" x14ac:dyDescent="0.2">
      <c r="A27" s="100" t="s">
        <v>282</v>
      </c>
      <c r="B27" s="144" t="s">
        <v>205</v>
      </c>
      <c r="C27" s="145">
        <f>IF(B27="Y", 1, 0)</f>
        <v>0</v>
      </c>
      <c r="D27" s="146" t="s">
        <v>205</v>
      </c>
      <c r="E27" s="145">
        <f>IF(D27="Y", 1, 0)</f>
        <v>0</v>
      </c>
      <c r="F27" s="179" t="s">
        <v>205</v>
      </c>
      <c r="G27" s="145">
        <f>IF(F27="Y", -1, 0)</f>
        <v>0</v>
      </c>
      <c r="H27" s="98" t="s">
        <v>205</v>
      </c>
      <c r="I27" s="96">
        <f>IF(H27="Y", -1, 0)</f>
        <v>0</v>
      </c>
      <c r="J27" s="166" t="s">
        <v>205</v>
      </c>
      <c r="K27" s="167">
        <f>IF(J27="Y", -1, 0)</f>
        <v>0</v>
      </c>
    </row>
    <row r="28" spans="1:11" x14ac:dyDescent="0.2">
      <c r="A28" s="100" t="s">
        <v>283</v>
      </c>
      <c r="B28" s="144" t="s">
        <v>205</v>
      </c>
      <c r="C28" s="145">
        <f>IF(B28="Y", 1, 0)</f>
        <v>0</v>
      </c>
      <c r="D28" s="146" t="s">
        <v>205</v>
      </c>
      <c r="E28" s="145">
        <f>IF(D28="Y", 1, 0)</f>
        <v>0</v>
      </c>
      <c r="F28" s="179" t="s">
        <v>205</v>
      </c>
      <c r="G28" s="145">
        <f>IF(F28="Y", 1, 0)</f>
        <v>0</v>
      </c>
      <c r="H28" s="98" t="s">
        <v>205</v>
      </c>
      <c r="I28" s="96">
        <f>IF(H28="Y", 1, 0)</f>
        <v>0</v>
      </c>
      <c r="J28" s="166" t="s">
        <v>205</v>
      </c>
      <c r="K28" s="167">
        <f>IF(J28="Y", 1, 0)</f>
        <v>0</v>
      </c>
    </row>
    <row r="29" spans="1:11" x14ac:dyDescent="0.2">
      <c r="A29" s="100" t="s">
        <v>284</v>
      </c>
      <c r="B29" s="144" t="s">
        <v>205</v>
      </c>
      <c r="C29" s="145">
        <f>IF(B29="Y", 2, 0)</f>
        <v>0</v>
      </c>
      <c r="D29" s="146" t="s">
        <v>205</v>
      </c>
      <c r="E29" s="145">
        <f>IF(D29="Y", 2, 0)</f>
        <v>0</v>
      </c>
      <c r="F29" s="179" t="s">
        <v>205</v>
      </c>
      <c r="G29" s="145">
        <f>IF(F29="Y", 2, 0)</f>
        <v>0</v>
      </c>
      <c r="H29" s="98" t="s">
        <v>205</v>
      </c>
      <c r="I29" s="96">
        <f>IF(H29="Y", 2, 0)</f>
        <v>0</v>
      </c>
      <c r="J29" s="166" t="s">
        <v>205</v>
      </c>
      <c r="K29" s="167">
        <f>IF(J29="Y", 2, 0)</f>
        <v>0</v>
      </c>
    </row>
    <row r="30" spans="1:11" x14ac:dyDescent="0.2">
      <c r="A30" s="100" t="s">
        <v>285</v>
      </c>
      <c r="B30" s="144" t="s">
        <v>205</v>
      </c>
      <c r="C30" s="145">
        <f>IF(B30="Y", 2, 0)</f>
        <v>0</v>
      </c>
      <c r="D30" s="146" t="s">
        <v>205</v>
      </c>
      <c r="E30" s="145">
        <f>IF(D30="Y", 2, 0)</f>
        <v>0</v>
      </c>
      <c r="F30" s="179" t="s">
        <v>205</v>
      </c>
      <c r="G30" s="145">
        <f>IF(F30="Y", 1, 0)</f>
        <v>0</v>
      </c>
      <c r="H30" s="98" t="s">
        <v>205</v>
      </c>
      <c r="I30" s="96">
        <f>IF(H30="Y", 1, 0)</f>
        <v>0</v>
      </c>
      <c r="J30" s="166" t="s">
        <v>205</v>
      </c>
      <c r="K30" s="167">
        <f>IF(J30="Y", 2, 0)</f>
        <v>0</v>
      </c>
    </row>
    <row r="31" spans="1:11" x14ac:dyDescent="0.2">
      <c r="A31" s="100" t="s">
        <v>286</v>
      </c>
      <c r="B31" s="144" t="s">
        <v>205</v>
      </c>
      <c r="C31" s="145">
        <f>IF(B31="Y", 1, 0)</f>
        <v>0</v>
      </c>
      <c r="D31" s="146" t="s">
        <v>205</v>
      </c>
      <c r="E31" s="145">
        <f>IF(D31="Y", 2, 0)</f>
        <v>0</v>
      </c>
      <c r="F31" s="179" t="s">
        <v>205</v>
      </c>
      <c r="G31" s="145">
        <f>IF(F31="Y", 2, 0)</f>
        <v>0</v>
      </c>
      <c r="H31" s="98" t="s">
        <v>205</v>
      </c>
      <c r="I31" s="96">
        <f>IF(H31="Y", 2, 0)</f>
        <v>0</v>
      </c>
      <c r="J31" s="166" t="s">
        <v>205</v>
      </c>
      <c r="K31" s="167">
        <f>IF(J31="Y", 1, 0)</f>
        <v>0</v>
      </c>
    </row>
    <row r="32" spans="1:11" ht="13.5" thickBot="1" x14ac:dyDescent="0.25">
      <c r="A32" s="110" t="s">
        <v>287</v>
      </c>
      <c r="B32" s="147" t="s">
        <v>205</v>
      </c>
      <c r="C32" s="148">
        <f>IF(B32="Y", -1, 0)</f>
        <v>0</v>
      </c>
      <c r="D32" s="149" t="s">
        <v>205</v>
      </c>
      <c r="E32" s="148">
        <f>IF(D32="Y", -1, 0)</f>
        <v>0</v>
      </c>
      <c r="F32" s="180" t="s">
        <v>205</v>
      </c>
      <c r="G32" s="148">
        <f>IF(F32="Y", 1, 0)</f>
        <v>0</v>
      </c>
      <c r="H32" s="106" t="s">
        <v>205</v>
      </c>
      <c r="I32" s="104">
        <f>IF(H32="Y", 1, 0)</f>
        <v>0</v>
      </c>
      <c r="J32" s="168" t="s">
        <v>205</v>
      </c>
      <c r="K32" s="169">
        <f>IF(J32="Y", 1, 0)</f>
        <v>0</v>
      </c>
    </row>
    <row r="33" spans="1:14" ht="13.5" thickBot="1" x14ac:dyDescent="0.25">
      <c r="A33" s="87" t="s">
        <v>288</v>
      </c>
      <c r="B33" s="152"/>
      <c r="D33" s="153"/>
      <c r="F33" s="182"/>
      <c r="H33" s="112"/>
      <c r="J33" s="171"/>
    </row>
    <row r="34" spans="1:14" x14ac:dyDescent="0.2">
      <c r="A34" s="113" t="s">
        <v>289</v>
      </c>
      <c r="B34" s="141"/>
      <c r="C34" s="142"/>
      <c r="D34" s="143"/>
      <c r="E34" s="142"/>
      <c r="F34" s="178"/>
      <c r="G34" s="142"/>
      <c r="H34" s="93"/>
      <c r="I34" s="91"/>
      <c r="J34" s="164"/>
      <c r="K34" s="165"/>
    </row>
    <row r="35" spans="1:14" x14ac:dyDescent="0.2">
      <c r="A35" s="101" t="s">
        <v>290</v>
      </c>
      <c r="B35" s="144" t="s">
        <v>205</v>
      </c>
      <c r="C35" s="145">
        <f>IF(B35="Y", 1, 0)</f>
        <v>0</v>
      </c>
      <c r="D35" s="146" t="s">
        <v>205</v>
      </c>
      <c r="E35" s="145">
        <f>IF(D35="Y", 1, 0)</f>
        <v>0</v>
      </c>
      <c r="F35" s="179" t="s">
        <v>205</v>
      </c>
      <c r="G35" s="145">
        <f>IF(F35="Y", 1, 0)</f>
        <v>0</v>
      </c>
      <c r="H35" s="98" t="s">
        <v>205</v>
      </c>
      <c r="I35" s="96">
        <f>IF(H35="Y", 1, 0)</f>
        <v>0</v>
      </c>
      <c r="J35" s="166" t="s">
        <v>205</v>
      </c>
      <c r="K35" s="167">
        <f>IF(J35="Y", -1, 0)</f>
        <v>0</v>
      </c>
    </row>
    <row r="36" spans="1:14" x14ac:dyDescent="0.2">
      <c r="A36" s="101" t="s">
        <v>291</v>
      </c>
      <c r="B36" s="144" t="s">
        <v>205</v>
      </c>
      <c r="C36" s="145">
        <f>IF(B36="Y", 2, 0)</f>
        <v>0</v>
      </c>
      <c r="D36" s="146" t="s">
        <v>205</v>
      </c>
      <c r="E36" s="145">
        <f>IF(D36="Y", 2, 0)</f>
        <v>0</v>
      </c>
      <c r="F36" s="179" t="s">
        <v>205</v>
      </c>
      <c r="G36" s="145">
        <f>IF(F36="Y", 2, 0)</f>
        <v>0</v>
      </c>
      <c r="H36" s="98" t="s">
        <v>205</v>
      </c>
      <c r="I36" s="96">
        <f>IF(H36="Y", 2, 0)</f>
        <v>0</v>
      </c>
      <c r="J36" s="166" t="s">
        <v>205</v>
      </c>
      <c r="K36" s="167">
        <f>IF(J36="Y", -1, 0)</f>
        <v>0</v>
      </c>
    </row>
    <row r="37" spans="1:14" x14ac:dyDescent="0.2">
      <c r="A37" s="101" t="s">
        <v>292</v>
      </c>
      <c r="B37" s="144" t="s">
        <v>205</v>
      </c>
      <c r="C37" s="145">
        <f>IF(B37="Y", 1, 0)</f>
        <v>0</v>
      </c>
      <c r="D37" s="146" t="s">
        <v>205</v>
      </c>
      <c r="E37" s="145">
        <f>IF(D37="Y", 1, 0)</f>
        <v>0</v>
      </c>
      <c r="F37" s="179" t="s">
        <v>205</v>
      </c>
      <c r="G37" s="145">
        <f>IF(F37="Y", 2, 0)</f>
        <v>0</v>
      </c>
      <c r="H37" s="98" t="s">
        <v>251</v>
      </c>
      <c r="I37" s="96">
        <f>IF(H37="Y", 2, 0)</f>
        <v>2</v>
      </c>
      <c r="J37" s="166" t="s">
        <v>205</v>
      </c>
      <c r="K37" s="167">
        <f>IF(J37="Y", 2, 0)</f>
        <v>0</v>
      </c>
      <c r="N37" s="60" t="s">
        <v>425</v>
      </c>
    </row>
    <row r="38" spans="1:14" x14ac:dyDescent="0.2">
      <c r="A38" s="101" t="s">
        <v>293</v>
      </c>
      <c r="B38" s="144" t="s">
        <v>205</v>
      </c>
      <c r="C38" s="145">
        <f>IF(B38="Y", 1, 0)</f>
        <v>0</v>
      </c>
      <c r="D38" s="146" t="s">
        <v>205</v>
      </c>
      <c r="E38" s="145">
        <f>IF(D38="Y", 1, 0)</f>
        <v>0</v>
      </c>
      <c r="F38" s="179" t="s">
        <v>205</v>
      </c>
      <c r="G38" s="145">
        <f>IF(F38="Y", 1, 0)</f>
        <v>0</v>
      </c>
      <c r="H38" s="98" t="s">
        <v>205</v>
      </c>
      <c r="I38" s="96">
        <f>IF(H38="Y", 1, 0)</f>
        <v>0</v>
      </c>
      <c r="J38" s="166" t="s">
        <v>205</v>
      </c>
      <c r="K38" s="167">
        <f>IF(J38="Y", 2, 0)</f>
        <v>0</v>
      </c>
    </row>
    <row r="39" spans="1:14" ht="13.5" thickBot="1" x14ac:dyDescent="0.25">
      <c r="A39" s="114" t="s">
        <v>294</v>
      </c>
      <c r="B39" s="154" t="s">
        <v>205</v>
      </c>
      <c r="C39" s="155">
        <f>IF(B39="Y", -1, 0)</f>
        <v>0</v>
      </c>
      <c r="D39" s="156" t="s">
        <v>205</v>
      </c>
      <c r="E39" s="155">
        <f>IF(D39="Y", -1, 0)</f>
        <v>0</v>
      </c>
      <c r="F39" s="183" t="s">
        <v>205</v>
      </c>
      <c r="G39" s="155">
        <f>IF(F39="Y", -1, 0)</f>
        <v>0</v>
      </c>
      <c r="H39" s="117" t="s">
        <v>205</v>
      </c>
      <c r="I39" s="115">
        <f>IF(H39="Y", -1, 0)</f>
        <v>0</v>
      </c>
      <c r="J39" s="172" t="s">
        <v>205</v>
      </c>
      <c r="K39" s="173">
        <f>IF(J39="Y", 1, 0)</f>
        <v>0</v>
      </c>
    </row>
    <row r="40" spans="1:14" ht="13.5" thickTop="1" x14ac:dyDescent="0.2">
      <c r="A40" s="118" t="s">
        <v>295</v>
      </c>
      <c r="B40" s="157" t="s">
        <v>205</v>
      </c>
      <c r="C40" s="158">
        <f>IF(B40="Y", 1, 0)</f>
        <v>0</v>
      </c>
      <c r="D40" s="159" t="s">
        <v>205</v>
      </c>
      <c r="E40" s="158">
        <f>IF(D40="Y", 1, 0)</f>
        <v>0</v>
      </c>
      <c r="F40" s="184" t="s">
        <v>205</v>
      </c>
      <c r="G40" s="158">
        <f>IF(F40="Y", 1, 0)</f>
        <v>0</v>
      </c>
      <c r="H40" s="121" t="s">
        <v>205</v>
      </c>
      <c r="I40" s="119">
        <f>IF(H40="Y", 1, 0)</f>
        <v>0</v>
      </c>
      <c r="J40" s="174" t="s">
        <v>205</v>
      </c>
      <c r="K40" s="175">
        <f>IF(J40="Y", 2, 0)</f>
        <v>0</v>
      </c>
    </row>
    <row r="41" spans="1:14" ht="13.5" thickBot="1" x14ac:dyDescent="0.25">
      <c r="A41" s="122" t="s">
        <v>296</v>
      </c>
      <c r="B41" s="147" t="s">
        <v>205</v>
      </c>
      <c r="C41" s="148">
        <f>IF(B41="Y", -1, 0)</f>
        <v>0</v>
      </c>
      <c r="D41" s="149" t="s">
        <v>205</v>
      </c>
      <c r="E41" s="148">
        <f>IF(D41="Y", -1, 0)</f>
        <v>0</v>
      </c>
      <c r="F41" s="180" t="s">
        <v>205</v>
      </c>
      <c r="G41" s="148">
        <f>IF(F41="Y", 1, 0)</f>
        <v>0</v>
      </c>
      <c r="H41" s="106" t="s">
        <v>205</v>
      </c>
      <c r="I41" s="104">
        <f>IF(H41="Y", 1, 0)</f>
        <v>0</v>
      </c>
      <c r="J41" s="168" t="s">
        <v>205</v>
      </c>
      <c r="K41" s="169">
        <f>IF(J41="Y", 2, 0)</f>
        <v>0</v>
      </c>
    </row>
    <row r="42" spans="1:14" ht="13.5" thickBot="1" x14ac:dyDescent="0.25">
      <c r="A42" s="87" t="s">
        <v>297</v>
      </c>
      <c r="B42" s="150"/>
      <c r="D42" s="151"/>
      <c r="F42" s="181"/>
      <c r="H42" s="109"/>
      <c r="J42" s="170"/>
    </row>
    <row r="43" spans="1:14" x14ac:dyDescent="0.2">
      <c r="A43" s="113" t="s">
        <v>298</v>
      </c>
      <c r="B43" s="141" t="s">
        <v>205</v>
      </c>
      <c r="C43" s="142">
        <f>IF(B43="Y", 2, 0)</f>
        <v>0</v>
      </c>
      <c r="D43" s="143" t="s">
        <v>205</v>
      </c>
      <c r="E43" s="142">
        <f>IF(D43="Y", 1, 0)</f>
        <v>0</v>
      </c>
      <c r="F43" s="178" t="s">
        <v>205</v>
      </c>
      <c r="G43" s="142">
        <f>IF(F43="Y", 2, 0)</f>
        <v>0</v>
      </c>
      <c r="H43" s="93" t="s">
        <v>205</v>
      </c>
      <c r="I43" s="91">
        <f>IF(H43="Y", 1, 0)</f>
        <v>0</v>
      </c>
      <c r="J43" s="164" t="s">
        <v>205</v>
      </c>
      <c r="K43" s="165">
        <f>IF(J43="Y", 1, 0)</f>
        <v>0</v>
      </c>
    </row>
    <row r="44" spans="1:14" x14ac:dyDescent="0.2">
      <c r="A44" s="102" t="s">
        <v>299</v>
      </c>
      <c r="B44" s="144" t="s">
        <v>205</v>
      </c>
      <c r="C44" s="145">
        <f>IF(B44="Y", 2, 0)</f>
        <v>0</v>
      </c>
      <c r="D44" s="146" t="s">
        <v>205</v>
      </c>
      <c r="E44" s="145">
        <f>IF(D44="Y", 2, 0)</f>
        <v>0</v>
      </c>
      <c r="F44" s="179" t="s">
        <v>205</v>
      </c>
      <c r="G44" s="145">
        <f>IF(F44="Y", 2, 0)</f>
        <v>0</v>
      </c>
      <c r="H44" s="98" t="s">
        <v>205</v>
      </c>
      <c r="I44" s="96">
        <f>IF(H44="Y", 2, 0)</f>
        <v>0</v>
      </c>
      <c r="J44" s="166" t="s">
        <v>205</v>
      </c>
      <c r="K44" s="167">
        <f>IF(J44="Y", 2, 0)</f>
        <v>0</v>
      </c>
    </row>
    <row r="45" spans="1:14" x14ac:dyDescent="0.2">
      <c r="A45" s="102" t="s">
        <v>295</v>
      </c>
      <c r="B45" s="144" t="s">
        <v>205</v>
      </c>
      <c r="C45" s="145">
        <f>IF(B45="Y", 1, 0)</f>
        <v>0</v>
      </c>
      <c r="D45" s="146" t="s">
        <v>205</v>
      </c>
      <c r="E45" s="145">
        <f>IF(D45="Y", 1, 0)</f>
        <v>0</v>
      </c>
      <c r="F45" s="179" t="s">
        <v>205</v>
      </c>
      <c r="G45" s="145">
        <f>IF(F45="Y", 1, 0)</f>
        <v>0</v>
      </c>
      <c r="H45" s="98" t="s">
        <v>205</v>
      </c>
      <c r="I45" s="96">
        <f>IF(H45="Y", 1, 0)</f>
        <v>0</v>
      </c>
      <c r="J45" s="166" t="s">
        <v>205</v>
      </c>
      <c r="K45" s="167">
        <f>IF(J45="Y", 2, 0)</f>
        <v>0</v>
      </c>
    </row>
    <row r="46" spans="1:14" x14ac:dyDescent="0.2">
      <c r="A46" s="102" t="s">
        <v>300</v>
      </c>
      <c r="B46" s="144" t="s">
        <v>205</v>
      </c>
      <c r="C46" s="145">
        <f>IF(B46="Y", -1, 0)</f>
        <v>0</v>
      </c>
      <c r="D46" s="146" t="s">
        <v>205</v>
      </c>
      <c r="E46" s="145">
        <f>IF(D46="Y", -1, 0)</f>
        <v>0</v>
      </c>
      <c r="F46" s="179" t="s">
        <v>205</v>
      </c>
      <c r="G46" s="145">
        <f>IF(F46="Y", 1, 0)</f>
        <v>0</v>
      </c>
      <c r="H46" s="98" t="s">
        <v>205</v>
      </c>
      <c r="I46" s="96">
        <f>IF(H46="Y", 1, 0)</f>
        <v>0</v>
      </c>
      <c r="J46" s="166" t="s">
        <v>205</v>
      </c>
      <c r="K46" s="167">
        <f>IF(J46="Y", 2, 0)</f>
        <v>0</v>
      </c>
    </row>
    <row r="47" spans="1:14" x14ac:dyDescent="0.2">
      <c r="A47" s="102" t="s">
        <v>301</v>
      </c>
      <c r="B47" s="144" t="s">
        <v>205</v>
      </c>
      <c r="C47" s="145">
        <f>IF(B47="Y", 2, 0)</f>
        <v>0</v>
      </c>
      <c r="D47" s="146" t="s">
        <v>205</v>
      </c>
      <c r="E47" s="145">
        <f>IF(D47="Y", 2, 0)</f>
        <v>0</v>
      </c>
      <c r="F47" s="179" t="s">
        <v>205</v>
      </c>
      <c r="G47" s="145">
        <f>IF(F47="Y", 2, 0)</f>
        <v>0</v>
      </c>
      <c r="H47" s="98" t="s">
        <v>205</v>
      </c>
      <c r="I47" s="96">
        <f>IF(H47="Y", 2, 0)</f>
        <v>0</v>
      </c>
      <c r="J47" s="166" t="s">
        <v>205</v>
      </c>
      <c r="K47" s="167">
        <f>IF(J47="Y", -1, 0)</f>
        <v>0</v>
      </c>
    </row>
    <row r="48" spans="1:14" x14ac:dyDescent="0.2">
      <c r="A48" s="102" t="s">
        <v>302</v>
      </c>
      <c r="B48" s="144" t="s">
        <v>205</v>
      </c>
      <c r="C48" s="145">
        <f>IF(B48="Y", 1, 0)</f>
        <v>0</v>
      </c>
      <c r="D48" s="146" t="s">
        <v>205</v>
      </c>
      <c r="E48" s="145">
        <f>IF(D48="Y", -1, 0)</f>
        <v>0</v>
      </c>
      <c r="F48" s="179" t="s">
        <v>205</v>
      </c>
      <c r="G48" s="145">
        <f>IF(F48="Y", 1, 0)</f>
        <v>0</v>
      </c>
      <c r="H48" s="98" t="s">
        <v>205</v>
      </c>
      <c r="I48" s="96">
        <f>IF(H48="Y", -1, 0)</f>
        <v>0</v>
      </c>
      <c r="J48" s="166" t="s">
        <v>205</v>
      </c>
      <c r="K48" s="167">
        <f>IF(J48="Y", 1, 0)</f>
        <v>0</v>
      </c>
    </row>
    <row r="49" spans="1:11" x14ac:dyDescent="0.2">
      <c r="A49" s="102" t="s">
        <v>303</v>
      </c>
      <c r="B49" s="144" t="s">
        <v>205</v>
      </c>
      <c r="C49" s="145">
        <f>IF(B49="Y", 2, 0)</f>
        <v>0</v>
      </c>
      <c r="D49" s="146" t="s">
        <v>205</v>
      </c>
      <c r="E49" s="145">
        <f>IF(D49="Y", 2, 0)</f>
        <v>0</v>
      </c>
      <c r="F49" s="179" t="s">
        <v>205</v>
      </c>
      <c r="G49" s="145">
        <f>IF(F49="Y", 2, 0)</f>
        <v>0</v>
      </c>
      <c r="H49" s="98" t="s">
        <v>205</v>
      </c>
      <c r="I49" s="96">
        <f>IF(H49="Y", 2, 0)</f>
        <v>0</v>
      </c>
      <c r="J49" s="166" t="s">
        <v>205</v>
      </c>
      <c r="K49" s="167">
        <f>IF(J49="Y", -1, 0)</f>
        <v>0</v>
      </c>
    </row>
    <row r="50" spans="1:11" x14ac:dyDescent="0.2">
      <c r="A50" s="102" t="s">
        <v>304</v>
      </c>
      <c r="B50" s="144" t="s">
        <v>205</v>
      </c>
      <c r="C50" s="145">
        <f>IF(B50="Y", -1, 0)</f>
        <v>0</v>
      </c>
      <c r="D50" s="146" t="s">
        <v>205</v>
      </c>
      <c r="E50" s="145">
        <f>IF(D50="Y", -1, 0)</f>
        <v>0</v>
      </c>
      <c r="F50" s="179" t="s">
        <v>205</v>
      </c>
      <c r="G50" s="145">
        <f>IF(F50="Y", -1, 0)</f>
        <v>0</v>
      </c>
      <c r="H50" s="98" t="s">
        <v>205</v>
      </c>
      <c r="I50" s="96">
        <f>IF(H50="Y", -1, 0)</f>
        <v>0</v>
      </c>
      <c r="J50" s="166" t="s">
        <v>205</v>
      </c>
      <c r="K50" s="167">
        <f>IF(J50="Y", 1, 0)</f>
        <v>0</v>
      </c>
    </row>
    <row r="51" spans="1:11" ht="13.5" thickBot="1" x14ac:dyDescent="0.25">
      <c r="A51" s="122" t="s">
        <v>305</v>
      </c>
      <c r="B51" s="147" t="s">
        <v>205</v>
      </c>
      <c r="C51" s="148">
        <f>IF(B51="Y", 1, 0)</f>
        <v>0</v>
      </c>
      <c r="D51" s="149" t="s">
        <v>205</v>
      </c>
      <c r="E51" s="148">
        <f>IF(D51="Y", 2, 0)</f>
        <v>0</v>
      </c>
      <c r="F51" s="180" t="s">
        <v>205</v>
      </c>
      <c r="G51" s="148">
        <f>IF(F51="Y", 1, 0)</f>
        <v>0</v>
      </c>
      <c r="H51" s="106" t="s">
        <v>205</v>
      </c>
      <c r="I51" s="104">
        <f>IF(H51="Y", 2, 0)</f>
        <v>0</v>
      </c>
      <c r="J51" s="168" t="s">
        <v>205</v>
      </c>
      <c r="K51" s="169">
        <f>IF(J51="Y", 1, 0)</f>
        <v>0</v>
      </c>
    </row>
    <row r="52" spans="1:11" ht="13.5" thickBot="1" x14ac:dyDescent="0.25">
      <c r="A52" s="87" t="s">
        <v>306</v>
      </c>
      <c r="B52" s="150"/>
      <c r="D52" s="151"/>
      <c r="F52" s="181"/>
      <c r="H52" s="109"/>
      <c r="J52" s="170"/>
    </row>
    <row r="53" spans="1:11" x14ac:dyDescent="0.2">
      <c r="A53" s="113" t="s">
        <v>307</v>
      </c>
      <c r="B53" s="141" t="s">
        <v>205</v>
      </c>
      <c r="C53" s="142">
        <f>IF(B53="Y", 2, 0)</f>
        <v>0</v>
      </c>
      <c r="D53" s="143" t="s">
        <v>205</v>
      </c>
      <c r="E53" s="142">
        <f t="shared" ref="E53:E58" si="14">IF(D53="Y", 1, 0)</f>
        <v>0</v>
      </c>
      <c r="F53" s="178" t="s">
        <v>205</v>
      </c>
      <c r="G53" s="142">
        <f>IF(F53="Y", 2, 0)</f>
        <v>0</v>
      </c>
      <c r="H53" s="93" t="s">
        <v>205</v>
      </c>
      <c r="I53" s="91">
        <f>IF(H53="Y", 2, 0)</f>
        <v>0</v>
      </c>
      <c r="J53" s="164" t="s">
        <v>205</v>
      </c>
      <c r="K53" s="165">
        <f>IF(J53="Y", 1, 0)</f>
        <v>0</v>
      </c>
    </row>
    <row r="54" spans="1:11" x14ac:dyDescent="0.2">
      <c r="A54" s="102" t="s">
        <v>308</v>
      </c>
      <c r="B54" s="144" t="s">
        <v>205</v>
      </c>
      <c r="C54" s="145">
        <f>IF(B54="Y", 2, 0)</f>
        <v>0</v>
      </c>
      <c r="D54" s="146" t="s">
        <v>205</v>
      </c>
      <c r="E54" s="145">
        <f t="shared" si="14"/>
        <v>0</v>
      </c>
      <c r="F54" s="179" t="s">
        <v>205</v>
      </c>
      <c r="G54" s="145">
        <f>IF(F54="Y", 2, 0)</f>
        <v>0</v>
      </c>
      <c r="H54" s="98" t="s">
        <v>205</v>
      </c>
      <c r="I54" s="96">
        <f>IF(H54="Y", 1, 0)</f>
        <v>0</v>
      </c>
      <c r="J54" s="166" t="s">
        <v>205</v>
      </c>
      <c r="K54" s="167">
        <f>IF(J54="Y", 1, 0)</f>
        <v>0</v>
      </c>
    </row>
    <row r="55" spans="1:11" x14ac:dyDescent="0.2">
      <c r="A55" s="102" t="s">
        <v>309</v>
      </c>
      <c r="B55" s="144" t="s">
        <v>205</v>
      </c>
      <c r="C55" s="145">
        <f>IF(B55="Y", 2, 0)</f>
        <v>0</v>
      </c>
      <c r="D55" s="146" t="s">
        <v>205</v>
      </c>
      <c r="E55" s="145">
        <f t="shared" si="14"/>
        <v>0</v>
      </c>
      <c r="F55" s="179" t="s">
        <v>205</v>
      </c>
      <c r="G55" s="145">
        <f>IF(F55="Y", 2, 0)</f>
        <v>0</v>
      </c>
      <c r="H55" s="98" t="s">
        <v>205</v>
      </c>
      <c r="I55" s="96">
        <f>IF(H55="Y", 2, 0)</f>
        <v>0</v>
      </c>
      <c r="J55" s="166" t="s">
        <v>205</v>
      </c>
      <c r="K55" s="167">
        <f>IF(J55="Y", 2, 0)</f>
        <v>0</v>
      </c>
    </row>
    <row r="56" spans="1:11" x14ac:dyDescent="0.2">
      <c r="A56" s="102" t="s">
        <v>310</v>
      </c>
      <c r="B56" s="144" t="s">
        <v>205</v>
      </c>
      <c r="C56" s="145">
        <f>IF(B56="Y", 2, 0)</f>
        <v>0</v>
      </c>
      <c r="D56" s="146" t="s">
        <v>205</v>
      </c>
      <c r="E56" s="145">
        <f t="shared" si="14"/>
        <v>0</v>
      </c>
      <c r="F56" s="179" t="s">
        <v>205</v>
      </c>
      <c r="G56" s="145">
        <f>IF(F56="Y", 2, 0)</f>
        <v>0</v>
      </c>
      <c r="H56" s="98" t="s">
        <v>205</v>
      </c>
      <c r="I56" s="96">
        <f>IF(H56="Y", 1, 0)</f>
        <v>0</v>
      </c>
      <c r="J56" s="166" t="s">
        <v>205</v>
      </c>
      <c r="K56" s="167">
        <f>IF(J56="Y", -1, 0)</f>
        <v>0</v>
      </c>
    </row>
    <row r="57" spans="1:11" x14ac:dyDescent="0.2">
      <c r="A57" s="102" t="s">
        <v>311</v>
      </c>
      <c r="B57" s="144" t="s">
        <v>205</v>
      </c>
      <c r="C57" s="145">
        <f>IF(B57="Y", 2, 0)</f>
        <v>0</v>
      </c>
      <c r="D57" s="146" t="s">
        <v>205</v>
      </c>
      <c r="E57" s="145">
        <f t="shared" si="14"/>
        <v>0</v>
      </c>
      <c r="F57" s="179" t="s">
        <v>205</v>
      </c>
      <c r="G57" s="145">
        <f>IF(F57="Y", 2, 0)</f>
        <v>0</v>
      </c>
      <c r="H57" s="98" t="s">
        <v>205</v>
      </c>
      <c r="I57" s="96">
        <f>IF(H57="Y", 1, 0)</f>
        <v>0</v>
      </c>
      <c r="J57" s="166" t="s">
        <v>205</v>
      </c>
      <c r="K57" s="167">
        <f>IF(J57="Y", 1, 0)</f>
        <v>0</v>
      </c>
    </row>
    <row r="58" spans="1:11" x14ac:dyDescent="0.2">
      <c r="A58" s="102" t="s">
        <v>312</v>
      </c>
      <c r="B58" s="144" t="s">
        <v>205</v>
      </c>
      <c r="C58" s="145">
        <f>IF(B58="Y", 1, 0)</f>
        <v>0</v>
      </c>
      <c r="D58" s="146" t="s">
        <v>205</v>
      </c>
      <c r="E58" s="145">
        <f t="shared" si="14"/>
        <v>0</v>
      </c>
      <c r="F58" s="179" t="s">
        <v>205</v>
      </c>
      <c r="G58" s="145">
        <f>IF(F58="Y", 1, 0)</f>
        <v>0</v>
      </c>
      <c r="H58" s="98" t="s">
        <v>205</v>
      </c>
      <c r="I58" s="96">
        <f>IF(H58="Y", 1, 0)</f>
        <v>0</v>
      </c>
      <c r="J58" s="166" t="s">
        <v>205</v>
      </c>
      <c r="K58" s="167">
        <f>IF(J58="Y", 2, 0)</f>
        <v>0</v>
      </c>
    </row>
    <row r="59" spans="1:11" ht="13.5" thickBot="1" x14ac:dyDescent="0.25">
      <c r="A59" s="122" t="s">
        <v>313</v>
      </c>
      <c r="B59" s="147" t="s">
        <v>205</v>
      </c>
      <c r="C59" s="148">
        <f>IF(B59="Y", -1, 0)</f>
        <v>0</v>
      </c>
      <c r="D59" s="149" t="s">
        <v>205</v>
      </c>
      <c r="E59" s="148">
        <f>IF(D59="Y", -1, 0)</f>
        <v>0</v>
      </c>
      <c r="F59" s="180" t="s">
        <v>205</v>
      </c>
      <c r="G59" s="148">
        <f>IF(F59="Y", -1, 0)</f>
        <v>0</v>
      </c>
      <c r="H59" s="106" t="s">
        <v>205</v>
      </c>
      <c r="I59" s="104">
        <f>IF(H59="Y", -1, 0)</f>
        <v>0</v>
      </c>
      <c r="J59" s="168" t="s">
        <v>205</v>
      </c>
      <c r="K59" s="169">
        <f>IF(J59="Y", 1, 0)</f>
        <v>0</v>
      </c>
    </row>
    <row r="60" spans="1:11" ht="13.5" thickBot="1" x14ac:dyDescent="0.25">
      <c r="A60" s="87" t="s">
        <v>314</v>
      </c>
      <c r="B60" s="150"/>
      <c r="D60" s="151"/>
      <c r="F60" s="181"/>
      <c r="H60" s="109"/>
      <c r="J60" s="170"/>
    </row>
    <row r="61" spans="1:11" x14ac:dyDescent="0.2">
      <c r="A61" s="123" t="s">
        <v>315</v>
      </c>
      <c r="B61" s="141" t="s">
        <v>205</v>
      </c>
      <c r="C61" s="142">
        <f>IF(B61="Y", 2, 0)</f>
        <v>0</v>
      </c>
      <c r="D61" s="143" t="s">
        <v>205</v>
      </c>
      <c r="E61" s="142">
        <f>IF(D61="Y", 1, 0)</f>
        <v>0</v>
      </c>
      <c r="F61" s="178" t="s">
        <v>205</v>
      </c>
      <c r="G61" s="142">
        <f>IF(F61="Y", 2, 0)</f>
        <v>0</v>
      </c>
      <c r="H61" s="93" t="s">
        <v>205</v>
      </c>
      <c r="I61" s="91">
        <f>IF(H61="Y", 1, 0)</f>
        <v>0</v>
      </c>
      <c r="J61" s="164" t="s">
        <v>205</v>
      </c>
      <c r="K61" s="165">
        <f>IF(J61="Y", 1, 0)</f>
        <v>0</v>
      </c>
    </row>
    <row r="62" spans="1:11" x14ac:dyDescent="0.2">
      <c r="A62" s="102" t="s">
        <v>276</v>
      </c>
      <c r="B62" s="144" t="s">
        <v>205</v>
      </c>
      <c r="C62" s="145">
        <f>IF(B62="Y", 2, 0)</f>
        <v>0</v>
      </c>
      <c r="D62" s="146" t="s">
        <v>205</v>
      </c>
      <c r="E62" s="145">
        <f>IF(D62="Y", 2, 0)</f>
        <v>0</v>
      </c>
      <c r="F62" s="179" t="s">
        <v>205</v>
      </c>
      <c r="G62" s="145">
        <f>IF(F62="Y", 2, 0)</f>
        <v>0</v>
      </c>
      <c r="H62" s="98" t="s">
        <v>205</v>
      </c>
      <c r="I62" s="96">
        <f>IF(H62="Y", 2, 0)</f>
        <v>0</v>
      </c>
      <c r="J62" s="166" t="s">
        <v>205</v>
      </c>
      <c r="K62" s="167">
        <f>IF(J62="Y", 1, 0)</f>
        <v>0</v>
      </c>
    </row>
    <row r="63" spans="1:11" x14ac:dyDescent="0.2">
      <c r="A63" s="102" t="s">
        <v>316</v>
      </c>
      <c r="B63" s="144" t="s">
        <v>205</v>
      </c>
      <c r="C63" s="145">
        <f>IF(B63="Y", 1, 0)</f>
        <v>0</v>
      </c>
      <c r="D63" s="146" t="s">
        <v>205</v>
      </c>
      <c r="E63" s="145">
        <f>IF(D63="Y", 1, 0)</f>
        <v>0</v>
      </c>
      <c r="F63" s="179" t="s">
        <v>205</v>
      </c>
      <c r="G63" s="145">
        <f>IF(F63="Y", 1, 0)</f>
        <v>0</v>
      </c>
      <c r="H63" s="98" t="s">
        <v>205</v>
      </c>
      <c r="I63" s="96">
        <f>IF(H63="Y", 1, 0)</f>
        <v>0</v>
      </c>
      <c r="J63" s="166" t="s">
        <v>205</v>
      </c>
      <c r="K63" s="167">
        <f>IF(J63="Y", 1, 0)</f>
        <v>0</v>
      </c>
    </row>
    <row r="64" spans="1:11" x14ac:dyDescent="0.2">
      <c r="A64" s="102" t="s">
        <v>317</v>
      </c>
      <c r="B64" s="144" t="s">
        <v>205</v>
      </c>
      <c r="C64" s="145">
        <f>IF(B64="Y", 2, 0)</f>
        <v>0</v>
      </c>
      <c r="D64" s="146" t="s">
        <v>205</v>
      </c>
      <c r="E64" s="145">
        <f>IF(D64="Y", 2, 0)</f>
        <v>0</v>
      </c>
      <c r="F64" s="179" t="s">
        <v>205</v>
      </c>
      <c r="G64" s="145">
        <f>IF(F64="Y", 2, 0)</f>
        <v>0</v>
      </c>
      <c r="H64" s="98" t="s">
        <v>205</v>
      </c>
      <c r="I64" s="96">
        <f>IF(H64="Y", 2, 0)</f>
        <v>0</v>
      </c>
      <c r="J64" s="166" t="s">
        <v>205</v>
      </c>
      <c r="K64" s="167">
        <f>IF(J64="Y", -1, 0)</f>
        <v>0</v>
      </c>
    </row>
    <row r="65" spans="1:14" x14ac:dyDescent="0.2">
      <c r="A65" s="102" t="s">
        <v>305</v>
      </c>
      <c r="B65" s="144" t="s">
        <v>205</v>
      </c>
      <c r="C65" s="145">
        <f>IF(B65="Y", 1, 0)</f>
        <v>0</v>
      </c>
      <c r="D65" s="146" t="s">
        <v>205</v>
      </c>
      <c r="E65" s="145">
        <f>IF(D65="Y", 2, 0)</f>
        <v>0</v>
      </c>
      <c r="F65" s="179" t="s">
        <v>205</v>
      </c>
      <c r="G65" s="145">
        <f>IF(F65="Y", 1, 0)</f>
        <v>0</v>
      </c>
      <c r="H65" s="98" t="s">
        <v>205</v>
      </c>
      <c r="I65" s="96">
        <f>IF(H65="Y", 2, 0)</f>
        <v>0</v>
      </c>
      <c r="J65" s="166" t="s">
        <v>205</v>
      </c>
      <c r="K65" s="167">
        <f>IF(J65="Y", 1, 0)</f>
        <v>0</v>
      </c>
    </row>
    <row r="66" spans="1:14" x14ac:dyDescent="0.2">
      <c r="A66" s="102" t="s">
        <v>318</v>
      </c>
      <c r="B66" s="144" t="s">
        <v>205</v>
      </c>
      <c r="C66" s="145">
        <f>IF(B66="Y", 2, 0)</f>
        <v>0</v>
      </c>
      <c r="D66" s="146" t="s">
        <v>205</v>
      </c>
      <c r="E66" s="145">
        <f>IF(D66="Y", 1, 0)</f>
        <v>0</v>
      </c>
      <c r="F66" s="179" t="s">
        <v>205</v>
      </c>
      <c r="G66" s="145">
        <f>IF(F66="Y", 2, 0)</f>
        <v>0</v>
      </c>
      <c r="H66" s="98" t="s">
        <v>205</v>
      </c>
      <c r="I66" s="96">
        <f>IF(H66="Y", 1, 0)</f>
        <v>0</v>
      </c>
      <c r="J66" s="166" t="s">
        <v>205</v>
      </c>
      <c r="K66" s="167">
        <f>IF(J66="Y", 1, 0)</f>
        <v>0</v>
      </c>
    </row>
    <row r="67" spans="1:14" x14ac:dyDescent="0.2">
      <c r="A67" s="102" t="s">
        <v>319</v>
      </c>
      <c r="B67" s="144" t="s">
        <v>205</v>
      </c>
      <c r="C67" s="145">
        <f>IF(B67="Y", 2, 0)</f>
        <v>0</v>
      </c>
      <c r="D67" s="146" t="s">
        <v>205</v>
      </c>
      <c r="E67" s="145">
        <f>IF(D67="Y", 2, 0)</f>
        <v>0</v>
      </c>
      <c r="F67" s="179" t="s">
        <v>205</v>
      </c>
      <c r="G67" s="145">
        <f>IF(F67="Y", 2, 0)</f>
        <v>0</v>
      </c>
      <c r="H67" s="98" t="s">
        <v>205</v>
      </c>
      <c r="I67" s="96">
        <f>IF(H67="Y", 2, 0)</f>
        <v>0</v>
      </c>
      <c r="J67" s="166" t="s">
        <v>205</v>
      </c>
      <c r="K67" s="167">
        <f>IF(J67="Y", -1, 0)</f>
        <v>0</v>
      </c>
    </row>
    <row r="68" spans="1:14" x14ac:dyDescent="0.2">
      <c r="A68" s="102" t="s">
        <v>320</v>
      </c>
      <c r="B68" s="144" t="s">
        <v>205</v>
      </c>
      <c r="C68" s="145">
        <f>IF(B68="Y", 2, 0)</f>
        <v>0</v>
      </c>
      <c r="D68" s="146" t="s">
        <v>205</v>
      </c>
      <c r="E68" s="145">
        <f>IF(D68="Y", 2, 0)</f>
        <v>0</v>
      </c>
      <c r="F68" s="179" t="s">
        <v>205</v>
      </c>
      <c r="G68" s="145">
        <f>IF(F68="Y", 2, 0)</f>
        <v>0</v>
      </c>
      <c r="H68" s="98" t="s">
        <v>205</v>
      </c>
      <c r="I68" s="96">
        <f>IF(H68="Y", 2, 0)</f>
        <v>0</v>
      </c>
      <c r="J68" s="166" t="s">
        <v>205</v>
      </c>
      <c r="K68" s="167">
        <f>IF(J68="Y", 1, 0)</f>
        <v>0</v>
      </c>
    </row>
    <row r="69" spans="1:14" x14ac:dyDescent="0.2">
      <c r="A69" s="102" t="s">
        <v>321</v>
      </c>
      <c r="B69" s="144" t="s">
        <v>205</v>
      </c>
      <c r="C69" s="145">
        <f>IF(B69="Y", 2, 0)</f>
        <v>0</v>
      </c>
      <c r="D69" s="146" t="s">
        <v>205</v>
      </c>
      <c r="E69" s="145">
        <f>IF(D69="Y", 2, 0)</f>
        <v>0</v>
      </c>
      <c r="F69" s="179" t="s">
        <v>205</v>
      </c>
      <c r="G69" s="145">
        <f>IF(F69="Y", 1, 0)</f>
        <v>0</v>
      </c>
      <c r="H69" s="98" t="s">
        <v>205</v>
      </c>
      <c r="I69" s="96">
        <f>IF(H69="Y", 1, 0)</f>
        <v>0</v>
      </c>
      <c r="J69" s="166" t="s">
        <v>205</v>
      </c>
      <c r="K69" s="167">
        <f>IF(J69="Y", 1, 0)</f>
        <v>0</v>
      </c>
    </row>
    <row r="70" spans="1:14" x14ac:dyDescent="0.2">
      <c r="A70" s="102" t="s">
        <v>322</v>
      </c>
      <c r="B70" s="144" t="s">
        <v>205</v>
      </c>
      <c r="C70" s="145">
        <f>IF(B70="Y", 2, 0)</f>
        <v>0</v>
      </c>
      <c r="D70" s="146" t="s">
        <v>205</v>
      </c>
      <c r="E70" s="145">
        <f>IF(D70="Y", 2, 0)</f>
        <v>0</v>
      </c>
      <c r="F70" s="179" t="s">
        <v>205</v>
      </c>
      <c r="G70" s="145">
        <f>IF(F70="Y", 2, 0)</f>
        <v>0</v>
      </c>
      <c r="H70" s="98" t="s">
        <v>205</v>
      </c>
      <c r="I70" s="96">
        <f>IF(H70="Y", 2, 0)</f>
        <v>0</v>
      </c>
      <c r="J70" s="166" t="s">
        <v>205</v>
      </c>
      <c r="K70" s="167">
        <f t="shared" ref="K70:K71" si="15">IF(J70="Y", 1, 0)</f>
        <v>0</v>
      </c>
    </row>
    <row r="71" spans="1:14" x14ac:dyDescent="0.2">
      <c r="A71" s="102" t="s">
        <v>323</v>
      </c>
      <c r="B71" s="144" t="s">
        <v>205</v>
      </c>
      <c r="C71" s="145">
        <f>IF(B71="Y", 1, 0)</f>
        <v>0</v>
      </c>
      <c r="D71" s="146" t="s">
        <v>205</v>
      </c>
      <c r="E71" s="145">
        <f>IF(D71="Y", 2, 0)</f>
        <v>0</v>
      </c>
      <c r="F71" s="179" t="s">
        <v>205</v>
      </c>
      <c r="G71" s="145">
        <f>IF(F71="Y", 1, 0)</f>
        <v>0</v>
      </c>
      <c r="H71" s="98" t="s">
        <v>205</v>
      </c>
      <c r="I71" s="96">
        <f>IF(H71="Y", 2, 0)</f>
        <v>0</v>
      </c>
      <c r="J71" s="166" t="s">
        <v>205</v>
      </c>
      <c r="K71" s="167">
        <f t="shared" si="15"/>
        <v>0</v>
      </c>
    </row>
    <row r="72" spans="1:14" x14ac:dyDescent="0.2">
      <c r="A72" s="102" t="s">
        <v>324</v>
      </c>
      <c r="B72" s="144" t="s">
        <v>205</v>
      </c>
      <c r="C72" s="145">
        <f>IF(B72="Y", -1, 0)</f>
        <v>0</v>
      </c>
      <c r="D72" s="146" t="s">
        <v>205</v>
      </c>
      <c r="E72" s="145">
        <f>IF(D72="Y", -1, 0)</f>
        <v>0</v>
      </c>
      <c r="F72" s="179" t="s">
        <v>205</v>
      </c>
      <c r="G72" s="145">
        <f>IF(F72="Y", -1, 0)</f>
        <v>0</v>
      </c>
      <c r="H72" s="98" t="s">
        <v>205</v>
      </c>
      <c r="I72" s="96">
        <f>IF(H72="Y", -1, 0)</f>
        <v>0</v>
      </c>
      <c r="J72" s="166" t="s">
        <v>205</v>
      </c>
      <c r="K72" s="167">
        <f>IF(J72="Y", -1, 0)</f>
        <v>0</v>
      </c>
      <c r="N72" s="88"/>
    </row>
    <row r="73" spans="1:14" x14ac:dyDescent="0.2">
      <c r="A73" s="102" t="s">
        <v>325</v>
      </c>
      <c r="B73" s="144" t="s">
        <v>205</v>
      </c>
      <c r="C73" s="145">
        <f>IF(B73="Y", -1, 0)</f>
        <v>0</v>
      </c>
      <c r="D73" s="146" t="s">
        <v>205</v>
      </c>
      <c r="E73" s="145">
        <f>IF(D73="Y", -1, 0)</f>
        <v>0</v>
      </c>
      <c r="F73" s="179" t="s">
        <v>205</v>
      </c>
      <c r="G73" s="145">
        <f>IF(F73="Y", -1, 0)</f>
        <v>0</v>
      </c>
      <c r="H73" s="98" t="s">
        <v>205</v>
      </c>
      <c r="I73" s="96">
        <f>IF(H73="Y", -1, 0)</f>
        <v>0</v>
      </c>
      <c r="J73" s="166" t="s">
        <v>205</v>
      </c>
      <c r="K73" s="167">
        <f>IF(J73="Y", -1, 0)</f>
        <v>0</v>
      </c>
      <c r="N73" s="88"/>
    </row>
    <row r="74" spans="1:14" ht="13.5" thickBot="1" x14ac:dyDescent="0.25">
      <c r="A74" s="122" t="s">
        <v>326</v>
      </c>
      <c r="B74" s="147" t="s">
        <v>205</v>
      </c>
      <c r="C74" s="148">
        <f>IF(B74="Y", -1, 0)</f>
        <v>0</v>
      </c>
      <c r="D74" s="149" t="s">
        <v>205</v>
      </c>
      <c r="E74" s="148">
        <f>IF(D74="Y", -1, 0)</f>
        <v>0</v>
      </c>
      <c r="F74" s="180" t="s">
        <v>205</v>
      </c>
      <c r="G74" s="148">
        <f>IF(F74="Y", -1, 0)</f>
        <v>0</v>
      </c>
      <c r="H74" s="106" t="s">
        <v>205</v>
      </c>
      <c r="I74" s="104">
        <f>IF(H74="Y", -1, 0)</f>
        <v>0</v>
      </c>
      <c r="J74" s="168" t="s">
        <v>205</v>
      </c>
      <c r="K74" s="169">
        <f>IF(J74="Y", -1, 0)</f>
        <v>0</v>
      </c>
      <c r="N74" s="88"/>
    </row>
    <row r="75" spans="1:14" ht="13.5" thickBot="1" x14ac:dyDescent="0.25">
      <c r="A75" s="87" t="s">
        <v>327</v>
      </c>
      <c r="B75" s="150"/>
      <c r="D75" s="151"/>
      <c r="F75" s="181"/>
      <c r="H75" s="109"/>
      <c r="J75" s="170"/>
      <c r="N75" s="88"/>
    </row>
    <row r="76" spans="1:14" x14ac:dyDescent="0.2">
      <c r="A76" s="124" t="s">
        <v>328</v>
      </c>
      <c r="B76" s="141" t="s">
        <v>205</v>
      </c>
      <c r="C76" s="142">
        <f>IF(B76="Y", -1, 0)</f>
        <v>0</v>
      </c>
      <c r="D76" s="143" t="s">
        <v>205</v>
      </c>
      <c r="E76" s="142">
        <f>IF(D76="Y", 1, 0)</f>
        <v>0</v>
      </c>
      <c r="F76" s="178" t="s">
        <v>205</v>
      </c>
      <c r="G76" s="142">
        <f>IF(F76="Y", -1, 0)</f>
        <v>0</v>
      </c>
      <c r="H76" s="93" t="s">
        <v>205</v>
      </c>
      <c r="I76" s="91">
        <f>IF(H76="Y", 1, 0)</f>
        <v>0</v>
      </c>
      <c r="J76" s="164" t="s">
        <v>205</v>
      </c>
      <c r="K76" s="165">
        <f>IF(J76="Y", -1, 0)</f>
        <v>0</v>
      </c>
      <c r="N76" s="88"/>
    </row>
    <row r="77" spans="1:14" x14ac:dyDescent="0.2">
      <c r="A77" s="101" t="s">
        <v>329</v>
      </c>
      <c r="B77" s="144"/>
      <c r="C77" s="145">
        <f>IF(B77="Y", -1, 0)</f>
        <v>0</v>
      </c>
      <c r="D77" s="146"/>
      <c r="E77" s="145">
        <f>IF(D77="Y", -1, 0)</f>
        <v>0</v>
      </c>
      <c r="F77" s="179"/>
      <c r="G77" s="145">
        <f>IF(F77="Y", -1, 0)</f>
        <v>0</v>
      </c>
      <c r="H77" s="98"/>
      <c r="I77" s="96">
        <f>IF(H77="Y", -1, 0)</f>
        <v>0</v>
      </c>
      <c r="J77" s="166"/>
      <c r="K77" s="167">
        <f>IF(J77="Y", -1, 0)</f>
        <v>0</v>
      </c>
      <c r="N77" s="88"/>
    </row>
    <row r="78" spans="1:14" x14ac:dyDescent="0.2">
      <c r="A78" s="101" t="s">
        <v>330</v>
      </c>
      <c r="B78" s="144" t="s">
        <v>205</v>
      </c>
      <c r="C78" s="145">
        <f>IF(B78="Y", 1, 0)</f>
        <v>0</v>
      </c>
      <c r="D78" s="146" t="s">
        <v>205</v>
      </c>
      <c r="E78" s="145">
        <f>IF(D78="Y", 1, 0)</f>
        <v>0</v>
      </c>
      <c r="F78" s="179" t="s">
        <v>205</v>
      </c>
      <c r="G78" s="145">
        <f>IF(F78="Y", 1, 0)</f>
        <v>0</v>
      </c>
      <c r="H78" s="98" t="s">
        <v>251</v>
      </c>
      <c r="I78" s="96">
        <f>IF(H78="Y", 1, 0)</f>
        <v>1</v>
      </c>
      <c r="J78" s="166" t="s">
        <v>205</v>
      </c>
      <c r="K78" s="167">
        <f>IF(J78="Y", 1, 0)</f>
        <v>0</v>
      </c>
      <c r="N78" s="88"/>
    </row>
    <row r="79" spans="1:14" x14ac:dyDescent="0.2">
      <c r="A79" s="101" t="s">
        <v>331</v>
      </c>
      <c r="B79" s="144" t="s">
        <v>205</v>
      </c>
      <c r="C79" s="145">
        <f>IF(B79="Y", 2, 0)</f>
        <v>0</v>
      </c>
      <c r="D79" s="146" t="s">
        <v>205</v>
      </c>
      <c r="E79" s="145">
        <f>IF(D79="Y", 2, 0)</f>
        <v>0</v>
      </c>
      <c r="F79" s="179" t="s">
        <v>205</v>
      </c>
      <c r="G79" s="145">
        <f>IF(F79="Y", 2, 0)</f>
        <v>0</v>
      </c>
      <c r="H79" s="98" t="s">
        <v>205</v>
      </c>
      <c r="I79" s="96">
        <f>IF(H79="Y", 2, 0)</f>
        <v>0</v>
      </c>
      <c r="J79" s="166" t="s">
        <v>205</v>
      </c>
      <c r="K79" s="167">
        <f>IF(J79="Y", 2, 0)</f>
        <v>0</v>
      </c>
      <c r="N79" s="88"/>
    </row>
    <row r="80" spans="1:14" x14ac:dyDescent="0.2">
      <c r="A80" s="101" t="s">
        <v>332</v>
      </c>
      <c r="B80" s="144" t="s">
        <v>205</v>
      </c>
      <c r="C80" s="145">
        <f>IF(B80="Y", 1, 0)</f>
        <v>0</v>
      </c>
      <c r="D80" s="146" t="s">
        <v>205</v>
      </c>
      <c r="E80" s="145">
        <f>IF(D80="Y", 1, 0)</f>
        <v>0</v>
      </c>
      <c r="F80" s="179" t="s">
        <v>205</v>
      </c>
      <c r="G80" s="145">
        <f>IF(F80="Y", 1, 0)</f>
        <v>0</v>
      </c>
      <c r="H80" s="98" t="s">
        <v>205</v>
      </c>
      <c r="I80" s="96">
        <f>IF(H80="Y", 1, 0)</f>
        <v>0</v>
      </c>
      <c r="J80" s="166" t="s">
        <v>205</v>
      </c>
      <c r="K80" s="167">
        <f>IF(J80="Y", 1, 0)</f>
        <v>0</v>
      </c>
      <c r="N80" s="88"/>
    </row>
    <row r="81" spans="1:14" x14ac:dyDescent="0.2">
      <c r="A81" s="101" t="s">
        <v>333</v>
      </c>
      <c r="B81" s="144" t="s">
        <v>205</v>
      </c>
      <c r="C81" s="145">
        <f>IF(B81="Y", 1, 0)</f>
        <v>0</v>
      </c>
      <c r="D81" s="146" t="s">
        <v>205</v>
      </c>
      <c r="E81" s="145">
        <f>IF(D81="Y", 1, 0)</f>
        <v>0</v>
      </c>
      <c r="F81" s="179" t="s">
        <v>205</v>
      </c>
      <c r="G81" s="145">
        <f>IF(F81="Y", 1, 0)</f>
        <v>0</v>
      </c>
      <c r="H81" s="98" t="s">
        <v>205</v>
      </c>
      <c r="I81" s="96">
        <f>IF(H81="Y", 1, 0)</f>
        <v>0</v>
      </c>
      <c r="J81" s="166" t="s">
        <v>205</v>
      </c>
      <c r="K81" s="167">
        <f>IF(J81="Y", -1, 0)</f>
        <v>0</v>
      </c>
      <c r="N81" s="88"/>
    </row>
    <row r="82" spans="1:14" x14ac:dyDescent="0.2">
      <c r="A82" s="125" t="s">
        <v>334</v>
      </c>
      <c r="B82" s="144" t="s">
        <v>205</v>
      </c>
      <c r="C82" s="145">
        <f>IF(B82="Y", 1, 0)</f>
        <v>0</v>
      </c>
      <c r="D82" s="146" t="s">
        <v>205</v>
      </c>
      <c r="E82" s="145">
        <f>IF(D82="Y", 1, 0)</f>
        <v>0</v>
      </c>
      <c r="F82" s="179" t="s">
        <v>205</v>
      </c>
      <c r="G82" s="145">
        <f>IF(F82="Y", 1, 0)</f>
        <v>0</v>
      </c>
      <c r="H82" s="98" t="s">
        <v>205</v>
      </c>
      <c r="I82" s="96">
        <f>IF(H82="Y", 1, 0)</f>
        <v>0</v>
      </c>
      <c r="J82" s="166" t="s">
        <v>205</v>
      </c>
      <c r="K82" s="167">
        <f>IF(J82="Y", 2, 0)</f>
        <v>0</v>
      </c>
      <c r="N82" s="88"/>
    </row>
    <row r="83" spans="1:14" ht="13.5" thickBot="1" x14ac:dyDescent="0.25">
      <c r="A83" s="114" t="s">
        <v>335</v>
      </c>
      <c r="B83" s="154" t="s">
        <v>205</v>
      </c>
      <c r="C83" s="155">
        <f>IF(B83="Y", 1, 0)</f>
        <v>0</v>
      </c>
      <c r="D83" s="156" t="s">
        <v>205</v>
      </c>
      <c r="E83" s="155">
        <f>IF(D83="Y", 1, 0)</f>
        <v>0</v>
      </c>
      <c r="F83" s="183" t="s">
        <v>205</v>
      </c>
      <c r="G83" s="155">
        <f>IF(F83="Y", 1, 0)</f>
        <v>0</v>
      </c>
      <c r="H83" s="117" t="s">
        <v>205</v>
      </c>
      <c r="I83" s="115">
        <f>IF(H83="Y", 1, 0)</f>
        <v>0</v>
      </c>
      <c r="J83" s="172" t="s">
        <v>205</v>
      </c>
      <c r="K83" s="173">
        <f>IF(J83="Y", 2, 0)</f>
        <v>0</v>
      </c>
      <c r="N83" s="88"/>
    </row>
    <row r="84" spans="1:14" ht="14.25" thickTop="1" thickBot="1" x14ac:dyDescent="0.25">
      <c r="A84" s="126" t="s">
        <v>336</v>
      </c>
      <c r="B84" s="160" t="s">
        <v>205</v>
      </c>
      <c r="C84" s="161">
        <f>IF(B84="Y", 1, 0)</f>
        <v>0</v>
      </c>
      <c r="D84" s="162" t="s">
        <v>205</v>
      </c>
      <c r="E84" s="161">
        <f>IF(D84="Y", 1, 0)</f>
        <v>0</v>
      </c>
      <c r="F84" s="185" t="s">
        <v>205</v>
      </c>
      <c r="G84" s="161">
        <f>IF(F84="Y", 1, 0)</f>
        <v>0</v>
      </c>
      <c r="H84" s="129" t="s">
        <v>205</v>
      </c>
      <c r="I84" s="127">
        <f>IF(H84="Y", 1, 0)</f>
        <v>0</v>
      </c>
      <c r="J84" s="176" t="s">
        <v>205</v>
      </c>
      <c r="K84" s="177">
        <f>IF(J84="Y", 1, 0)</f>
        <v>0</v>
      </c>
      <c r="N84" s="88"/>
    </row>
    <row r="85" spans="1:14" ht="13.5" thickBot="1" x14ac:dyDescent="0.25">
      <c r="A85" s="87" t="s">
        <v>337</v>
      </c>
      <c r="B85" s="150"/>
      <c r="D85" s="151"/>
      <c r="F85" s="181"/>
      <c r="H85" s="109"/>
      <c r="J85" s="170"/>
      <c r="N85" s="88"/>
    </row>
    <row r="86" spans="1:14" x14ac:dyDescent="0.2">
      <c r="A86" s="90" t="s">
        <v>338</v>
      </c>
      <c r="B86" s="141"/>
      <c r="C86" s="142"/>
      <c r="D86" s="143"/>
      <c r="E86" s="142"/>
      <c r="F86" s="178"/>
      <c r="G86" s="142"/>
      <c r="H86" s="93"/>
      <c r="I86" s="91"/>
      <c r="J86" s="164"/>
      <c r="K86" s="165"/>
      <c r="N86" s="88"/>
    </row>
    <row r="87" spans="1:14" x14ac:dyDescent="0.2">
      <c r="A87" s="101" t="s">
        <v>339</v>
      </c>
      <c r="B87" s="144" t="s">
        <v>205</v>
      </c>
      <c r="C87" s="145">
        <f>IF(B87="Y", 2, 0)</f>
        <v>0</v>
      </c>
      <c r="D87" s="146" t="s">
        <v>205</v>
      </c>
      <c r="E87" s="145">
        <f>IF(D87="Y", 2, 0)</f>
        <v>0</v>
      </c>
      <c r="F87" s="179" t="s">
        <v>205</v>
      </c>
      <c r="G87" s="145">
        <f>IF(F87="Y", 2, 0)</f>
        <v>0</v>
      </c>
      <c r="H87" s="98" t="s">
        <v>205</v>
      </c>
      <c r="I87" s="96">
        <f>IF(H87="Y", 2, 0)</f>
        <v>0</v>
      </c>
      <c r="J87" s="166" t="s">
        <v>205</v>
      </c>
      <c r="K87" s="167">
        <f>IF(J87="Y", 2, 0)</f>
        <v>0</v>
      </c>
      <c r="N87" s="88"/>
    </row>
    <row r="88" spans="1:14" x14ac:dyDescent="0.2">
      <c r="A88" s="101" t="s">
        <v>340</v>
      </c>
      <c r="B88" s="144" t="s">
        <v>205</v>
      </c>
      <c r="C88" s="145">
        <f>IF(B88="Y", 1, 0)</f>
        <v>0</v>
      </c>
      <c r="D88" s="146" t="s">
        <v>205</v>
      </c>
      <c r="E88" s="145">
        <f>IF(D88="Y", 1, 0)</f>
        <v>0</v>
      </c>
      <c r="F88" s="179" t="s">
        <v>205</v>
      </c>
      <c r="G88" s="145">
        <f>IF(F88="Y", 1, 0)</f>
        <v>0</v>
      </c>
      <c r="H88" s="98" t="s">
        <v>205</v>
      </c>
      <c r="I88" s="96">
        <f>IF(H88="Y", 1, 0)</f>
        <v>0</v>
      </c>
      <c r="J88" s="166" t="s">
        <v>205</v>
      </c>
      <c r="K88" s="167">
        <f>IF(J88="Y", 1, 0)</f>
        <v>0</v>
      </c>
      <c r="N88" s="88"/>
    </row>
    <row r="89" spans="1:14" x14ac:dyDescent="0.2">
      <c r="A89" s="101" t="s">
        <v>341</v>
      </c>
      <c r="B89" s="144" t="s">
        <v>205</v>
      </c>
      <c r="C89" s="145">
        <f>IF(B89="Y", 1, 0)</f>
        <v>0</v>
      </c>
      <c r="D89" s="146" t="s">
        <v>205</v>
      </c>
      <c r="E89" s="145">
        <f>IF(D89="Y", 1, 0)</f>
        <v>0</v>
      </c>
      <c r="F89" s="179" t="s">
        <v>205</v>
      </c>
      <c r="G89" s="145">
        <f>IF(F89="Y", 1, 0)</f>
        <v>0</v>
      </c>
      <c r="H89" s="98" t="s">
        <v>205</v>
      </c>
      <c r="I89" s="96">
        <f>IF(H89="Y", 1, 0)</f>
        <v>0</v>
      </c>
      <c r="J89" s="166" t="s">
        <v>205</v>
      </c>
      <c r="K89" s="167">
        <f>IF(J89="Y", 1, 0)</f>
        <v>0</v>
      </c>
      <c r="N89" s="88"/>
    </row>
    <row r="90" spans="1:14" x14ac:dyDescent="0.2">
      <c r="A90" s="101" t="s">
        <v>342</v>
      </c>
      <c r="B90" s="144" t="s">
        <v>205</v>
      </c>
      <c r="C90" s="145">
        <f>IF(B90="Y", 2, 0)</f>
        <v>0</v>
      </c>
      <c r="D90" s="146" t="s">
        <v>205</v>
      </c>
      <c r="E90" s="145">
        <f>IF(D90="Y", 2, 0)</f>
        <v>0</v>
      </c>
      <c r="F90" s="179" t="s">
        <v>205</v>
      </c>
      <c r="G90" s="145">
        <f>IF(F90="Y", 2, 0)</f>
        <v>0</v>
      </c>
      <c r="H90" s="98" t="s">
        <v>251</v>
      </c>
      <c r="I90" s="96">
        <f>IF(H90="Y", 2, 0)</f>
        <v>2</v>
      </c>
      <c r="J90" s="166" t="s">
        <v>205</v>
      </c>
      <c r="K90" s="167">
        <f>IF(J90="Y", 2, 0)</f>
        <v>0</v>
      </c>
      <c r="N90" s="88"/>
    </row>
    <row r="91" spans="1:14" ht="13.5" thickBot="1" x14ac:dyDescent="0.25">
      <c r="A91" s="114" t="s">
        <v>343</v>
      </c>
      <c r="B91" s="154" t="s">
        <v>205</v>
      </c>
      <c r="C91" s="155">
        <f>IF(B91="Y", 1, 0)</f>
        <v>0</v>
      </c>
      <c r="D91" s="156" t="s">
        <v>205</v>
      </c>
      <c r="E91" s="155">
        <f>IF(D91="Y", 1, 0)</f>
        <v>0</v>
      </c>
      <c r="F91" s="183" t="s">
        <v>205</v>
      </c>
      <c r="G91" s="155">
        <f>IF(F91="Y", 1, 0)</f>
        <v>0</v>
      </c>
      <c r="H91" s="117" t="s">
        <v>205</v>
      </c>
      <c r="I91" s="115">
        <f>IF(H91="Y", 1, 0)</f>
        <v>0</v>
      </c>
      <c r="J91" s="172" t="s">
        <v>205</v>
      </c>
      <c r="K91" s="173">
        <f>IF(J91="Y", 1, 0)</f>
        <v>0</v>
      </c>
    </row>
    <row r="92" spans="1:14" ht="13.5" thickTop="1" x14ac:dyDescent="0.2">
      <c r="A92" s="130" t="s">
        <v>344</v>
      </c>
      <c r="B92" s="157"/>
      <c r="C92" s="158"/>
      <c r="D92" s="159"/>
      <c r="E92" s="158"/>
      <c r="F92" s="184"/>
      <c r="G92" s="158"/>
      <c r="H92" s="121"/>
      <c r="I92" s="119"/>
      <c r="J92" s="174"/>
      <c r="K92" s="175"/>
    </row>
    <row r="93" spans="1:14" x14ac:dyDescent="0.2">
      <c r="A93" s="101" t="s">
        <v>345</v>
      </c>
      <c r="B93" s="144" t="s">
        <v>205</v>
      </c>
      <c r="C93" s="145">
        <f>IF(B93="Y", 2, 0)</f>
        <v>0</v>
      </c>
      <c r="D93" s="146" t="s">
        <v>205</v>
      </c>
      <c r="E93" s="145">
        <f>IF(D93="Y", 2, 0)</f>
        <v>0</v>
      </c>
      <c r="F93" s="179" t="s">
        <v>205</v>
      </c>
      <c r="G93" s="145">
        <f>IF(F93="Y", 2, 0)</f>
        <v>0</v>
      </c>
      <c r="H93" s="98" t="s">
        <v>205</v>
      </c>
      <c r="I93" s="96">
        <f>IF(H93="Y", 2, 0)</f>
        <v>0</v>
      </c>
      <c r="J93" s="166" t="s">
        <v>205</v>
      </c>
      <c r="K93" s="167">
        <f>IF(J93="Y", 2, 0)</f>
        <v>0</v>
      </c>
    </row>
    <row r="94" spans="1:14" x14ac:dyDescent="0.2">
      <c r="A94" s="101" t="s">
        <v>346</v>
      </c>
      <c r="B94" s="144" t="s">
        <v>205</v>
      </c>
      <c r="C94" s="145">
        <f>IF(B94="Y", 2, 0)</f>
        <v>0</v>
      </c>
      <c r="D94" s="146" t="s">
        <v>205</v>
      </c>
      <c r="E94" s="145">
        <f>IF(D94="Y", 2, 0)</f>
        <v>0</v>
      </c>
      <c r="F94" s="179" t="s">
        <v>205</v>
      </c>
      <c r="G94" s="145">
        <f>IF(F94="Y", 2, 0)</f>
        <v>0</v>
      </c>
      <c r="H94" s="98" t="s">
        <v>205</v>
      </c>
      <c r="I94" s="96">
        <f>IF(H94="Y", 2, 0)</f>
        <v>0</v>
      </c>
      <c r="J94" s="166" t="s">
        <v>205</v>
      </c>
      <c r="K94" s="167">
        <f>IF(J94="Y", 2, 0)</f>
        <v>0</v>
      </c>
      <c r="N94" s="88"/>
    </row>
    <row r="95" spans="1:14" x14ac:dyDescent="0.2">
      <c r="A95" s="101" t="s">
        <v>347</v>
      </c>
      <c r="B95" s="144" t="s">
        <v>205</v>
      </c>
      <c r="C95" s="145">
        <f>IF(B95="Y", 1, 0)</f>
        <v>0</v>
      </c>
      <c r="D95" s="146" t="s">
        <v>205</v>
      </c>
      <c r="E95" s="145">
        <f>IF(D95="Y", 1, 0)</f>
        <v>0</v>
      </c>
      <c r="F95" s="179" t="s">
        <v>205</v>
      </c>
      <c r="G95" s="145">
        <f>IF(F95="Y", 1, 0)</f>
        <v>0</v>
      </c>
      <c r="H95" s="98" t="s">
        <v>205</v>
      </c>
      <c r="I95" s="96">
        <f>IF(H95="Y", 1, 0)</f>
        <v>0</v>
      </c>
      <c r="J95" s="166" t="s">
        <v>205</v>
      </c>
      <c r="K95" s="167">
        <f>IF(J95="Y", 1, 0)</f>
        <v>0</v>
      </c>
    </row>
    <row r="96" spans="1:14" ht="13.5" thickBot="1" x14ac:dyDescent="0.25">
      <c r="A96" s="103" t="s">
        <v>348</v>
      </c>
      <c r="B96" s="147" t="s">
        <v>205</v>
      </c>
      <c r="C96" s="148">
        <f>IF(B96="Y", -1, 0)</f>
        <v>0</v>
      </c>
      <c r="D96" s="149" t="s">
        <v>205</v>
      </c>
      <c r="E96" s="148">
        <f>IF(D96="Y", 1, 0)</f>
        <v>0</v>
      </c>
      <c r="F96" s="180" t="s">
        <v>205</v>
      </c>
      <c r="G96" s="148">
        <f>IF(F96="Y", -1, 0)</f>
        <v>0</v>
      </c>
      <c r="H96" s="106" t="s">
        <v>205</v>
      </c>
      <c r="I96" s="104">
        <f>IF(H96="Y", 1, 0)</f>
        <v>0</v>
      </c>
      <c r="J96" s="168" t="s">
        <v>205</v>
      </c>
      <c r="K96" s="169">
        <f>IF(J96="Y", 1, 0)</f>
        <v>0</v>
      </c>
    </row>
    <row r="97" spans="1:13" ht="13.5" thickBot="1" x14ac:dyDescent="0.25">
      <c r="A97" s="131" t="s">
        <v>349</v>
      </c>
      <c r="B97" s="150"/>
      <c r="D97" s="151"/>
      <c r="F97" s="181"/>
      <c r="H97" s="109"/>
      <c r="J97" s="170"/>
    </row>
    <row r="98" spans="1:13" x14ac:dyDescent="0.2">
      <c r="A98" s="90" t="s">
        <v>350</v>
      </c>
      <c r="B98" s="141"/>
      <c r="C98" s="142"/>
      <c r="D98" s="143"/>
      <c r="E98" s="142"/>
      <c r="F98" s="178"/>
      <c r="G98" s="142"/>
      <c r="H98" s="93"/>
      <c r="I98" s="91"/>
      <c r="J98" s="164"/>
      <c r="K98" s="165"/>
    </row>
    <row r="99" spans="1:13" x14ac:dyDescent="0.2">
      <c r="A99" s="101" t="s">
        <v>351</v>
      </c>
      <c r="B99" s="144" t="s">
        <v>205</v>
      </c>
      <c r="C99" s="145">
        <f>IF(B99="Y", 1, 0)</f>
        <v>0</v>
      </c>
      <c r="D99" s="146" t="s">
        <v>205</v>
      </c>
      <c r="E99" s="145">
        <f>IF(D99="Y", 1, 0)</f>
        <v>0</v>
      </c>
      <c r="F99" s="179" t="s">
        <v>205</v>
      </c>
      <c r="G99" s="145">
        <f>IF(F99="Y", 1, 0)</f>
        <v>0</v>
      </c>
      <c r="H99" s="98" t="s">
        <v>205</v>
      </c>
      <c r="I99" s="96">
        <f>IF(H99="Y", 1, 0)</f>
        <v>0</v>
      </c>
      <c r="J99" s="166" t="s">
        <v>205</v>
      </c>
      <c r="K99" s="167">
        <f t="shared" ref="K99:K104" si="16">IF(J99="Y", 1, 0)</f>
        <v>0</v>
      </c>
    </row>
    <row r="100" spans="1:13" x14ac:dyDescent="0.2">
      <c r="A100" s="101" t="s">
        <v>352</v>
      </c>
      <c r="B100" s="144" t="s">
        <v>205</v>
      </c>
      <c r="C100" s="145">
        <f>IF(B100="Y", 2, 0)</f>
        <v>0</v>
      </c>
      <c r="D100" s="146" t="s">
        <v>205</v>
      </c>
      <c r="E100" s="145">
        <f>IF(D100="Y", 1, 0)</f>
        <v>0</v>
      </c>
      <c r="F100" s="179" t="s">
        <v>205</v>
      </c>
      <c r="G100" s="145">
        <f>IF(F100="Y", 2, 0)</f>
        <v>0</v>
      </c>
      <c r="H100" s="98" t="s">
        <v>205</v>
      </c>
      <c r="I100" s="96">
        <f>IF(H100="Y", 1, 0)</f>
        <v>0</v>
      </c>
      <c r="J100" s="166" t="s">
        <v>205</v>
      </c>
      <c r="K100" s="167">
        <f t="shared" si="16"/>
        <v>0</v>
      </c>
    </row>
    <row r="101" spans="1:13" x14ac:dyDescent="0.2">
      <c r="A101" s="101" t="s">
        <v>353</v>
      </c>
      <c r="B101" s="144" t="s">
        <v>205</v>
      </c>
      <c r="C101" s="145">
        <f>IF(B101="Y", 2, 0)</f>
        <v>0</v>
      </c>
      <c r="D101" s="146" t="s">
        <v>205</v>
      </c>
      <c r="E101" s="145">
        <f>IF(D101="Y", 2, 0)</f>
        <v>0</v>
      </c>
      <c r="F101" s="179" t="s">
        <v>205</v>
      </c>
      <c r="G101" s="145">
        <f>IF(F101="Y", 2, 0)</f>
        <v>0</v>
      </c>
      <c r="H101" s="98" t="s">
        <v>205</v>
      </c>
      <c r="I101" s="96">
        <f>IF(H101="Y", 2, 0)</f>
        <v>0</v>
      </c>
      <c r="J101" s="166" t="s">
        <v>205</v>
      </c>
      <c r="K101" s="167">
        <f t="shared" si="16"/>
        <v>0</v>
      </c>
    </row>
    <row r="102" spans="1:13" ht="13.5" thickBot="1" x14ac:dyDescent="0.25">
      <c r="A102" s="103" t="s">
        <v>354</v>
      </c>
      <c r="B102" s="147" t="s">
        <v>205</v>
      </c>
      <c r="C102" s="148">
        <f>IF(B102="Y", 1, 0)</f>
        <v>0</v>
      </c>
      <c r="D102" s="149" t="s">
        <v>205</v>
      </c>
      <c r="E102" s="148">
        <f>IF(D102="Y", 1, 0)</f>
        <v>0</v>
      </c>
      <c r="F102" s="180" t="s">
        <v>205</v>
      </c>
      <c r="G102" s="148">
        <f>IF(F102="Y", 1, 0)</f>
        <v>0</v>
      </c>
      <c r="H102" s="106" t="s">
        <v>205</v>
      </c>
      <c r="I102" s="104">
        <f>IF(H102="Y", 1, 0)</f>
        <v>0</v>
      </c>
      <c r="J102" s="168" t="s">
        <v>205</v>
      </c>
      <c r="K102" s="169">
        <f t="shared" si="16"/>
        <v>0</v>
      </c>
    </row>
    <row r="103" spans="1:13" x14ac:dyDescent="0.2">
      <c r="A103" s="118" t="s">
        <v>355</v>
      </c>
      <c r="B103" s="157" t="s">
        <v>205</v>
      </c>
      <c r="C103" s="158">
        <f>IF(B103="Y", 2, 0)</f>
        <v>0</v>
      </c>
      <c r="D103" s="159" t="s">
        <v>205</v>
      </c>
      <c r="E103" s="158">
        <f>IF(D103="Y", 1, 0)</f>
        <v>0</v>
      </c>
      <c r="F103" s="184" t="s">
        <v>205</v>
      </c>
      <c r="G103" s="158">
        <f>IF(F103="Y", 2, 0)</f>
        <v>0</v>
      </c>
      <c r="H103" s="121" t="s">
        <v>205</v>
      </c>
      <c r="I103" s="119">
        <f>IF(H103="Y", 1, 0)</f>
        <v>0</v>
      </c>
      <c r="J103" s="174" t="s">
        <v>205</v>
      </c>
      <c r="K103" s="175">
        <f t="shared" si="16"/>
        <v>0</v>
      </c>
    </row>
    <row r="104" spans="1:13" x14ac:dyDescent="0.2">
      <c r="A104" s="102" t="s">
        <v>356</v>
      </c>
      <c r="B104" s="144" t="s">
        <v>205</v>
      </c>
      <c r="C104" s="145">
        <f>IF(B104="Y", 2, 0)</f>
        <v>0</v>
      </c>
      <c r="D104" s="146" t="s">
        <v>205</v>
      </c>
      <c r="E104" s="145">
        <f>IF(D104="Y", 2, 0)</f>
        <v>0</v>
      </c>
      <c r="F104" s="179" t="s">
        <v>205</v>
      </c>
      <c r="G104" s="145">
        <f>IF(F104="Y", 2, 0)</f>
        <v>0</v>
      </c>
      <c r="H104" s="98" t="s">
        <v>205</v>
      </c>
      <c r="I104" s="96">
        <f>IF(H104="Y", 2, 0)</f>
        <v>0</v>
      </c>
      <c r="J104" s="166" t="s">
        <v>205</v>
      </c>
      <c r="K104" s="167">
        <f t="shared" si="16"/>
        <v>0</v>
      </c>
    </row>
    <row r="105" spans="1:13" x14ac:dyDescent="0.2">
      <c r="A105" s="102" t="s">
        <v>357</v>
      </c>
      <c r="B105" s="144" t="s">
        <v>205</v>
      </c>
      <c r="C105" s="145">
        <f>IF(B105="Y", 2, 0)</f>
        <v>0</v>
      </c>
      <c r="D105" s="146" t="s">
        <v>205</v>
      </c>
      <c r="E105" s="145">
        <f>IF(D105="Y", 1, 0)</f>
        <v>0</v>
      </c>
      <c r="F105" s="179" t="s">
        <v>205</v>
      </c>
      <c r="G105" s="145">
        <f>IF(F105="Y", 2, 0)</f>
        <v>0</v>
      </c>
      <c r="H105" s="98" t="s">
        <v>205</v>
      </c>
      <c r="I105" s="96">
        <f>IF(H105="Y", 1, 0)</f>
        <v>0</v>
      </c>
      <c r="J105" s="166" t="s">
        <v>205</v>
      </c>
      <c r="K105" s="167">
        <f>IF(J105="Y", 2, 0)</f>
        <v>0</v>
      </c>
    </row>
    <row r="106" spans="1:13" x14ac:dyDescent="0.2">
      <c r="A106" s="102" t="s">
        <v>358</v>
      </c>
      <c r="B106" s="144" t="s">
        <v>205</v>
      </c>
      <c r="C106" s="145" t="s">
        <v>359</v>
      </c>
      <c r="D106" s="146" t="s">
        <v>205</v>
      </c>
      <c r="E106" s="145" t="s">
        <v>359</v>
      </c>
      <c r="F106" s="179" t="s">
        <v>205</v>
      </c>
      <c r="G106" s="145" t="s">
        <v>359</v>
      </c>
      <c r="H106" s="98" t="s">
        <v>205</v>
      </c>
      <c r="I106" s="96" t="s">
        <v>359</v>
      </c>
      <c r="J106" s="166" t="s">
        <v>205</v>
      </c>
      <c r="K106" s="167">
        <f>IF(J106="Y", -1, 0)</f>
        <v>0</v>
      </c>
    </row>
    <row r="107" spans="1:13" x14ac:dyDescent="0.2">
      <c r="A107" s="102" t="s">
        <v>360</v>
      </c>
      <c r="B107" s="144" t="s">
        <v>205</v>
      </c>
      <c r="C107" s="145">
        <f>IF(B107="Y", 2, 0)</f>
        <v>0</v>
      </c>
      <c r="D107" s="146" t="s">
        <v>205</v>
      </c>
      <c r="E107" s="145">
        <f>IF(D107="Y", 2, 0)</f>
        <v>0</v>
      </c>
      <c r="F107" s="179" t="s">
        <v>205</v>
      </c>
      <c r="G107" s="145">
        <f>IF(F107="Y", 1, 0)</f>
        <v>0</v>
      </c>
      <c r="H107" s="98" t="s">
        <v>205</v>
      </c>
      <c r="I107" s="96">
        <f>IF(H107="Y", 1, 0)</f>
        <v>0</v>
      </c>
      <c r="J107" s="166" t="s">
        <v>205</v>
      </c>
      <c r="K107" s="167">
        <f>IF(J107="Y", 1, 0)</f>
        <v>0</v>
      </c>
    </row>
    <row r="108" spans="1:13" x14ac:dyDescent="0.2">
      <c r="A108" s="102" t="s">
        <v>361</v>
      </c>
      <c r="B108" s="144" t="s">
        <v>205</v>
      </c>
      <c r="C108" s="145">
        <f>IF(B108="Y", 2, 0)</f>
        <v>0</v>
      </c>
      <c r="D108" s="146" t="s">
        <v>205</v>
      </c>
      <c r="E108" s="145">
        <f>IF(D108="Y", 2, 0)</f>
        <v>0</v>
      </c>
      <c r="F108" s="179" t="s">
        <v>205</v>
      </c>
      <c r="G108" s="145">
        <f>IF(F108="Y", 1, 0)</f>
        <v>0</v>
      </c>
      <c r="H108" s="98" t="s">
        <v>205</v>
      </c>
      <c r="I108" s="96">
        <f>IF(H108="Y", 1, 0)</f>
        <v>0</v>
      </c>
      <c r="J108" s="166" t="s">
        <v>205</v>
      </c>
      <c r="K108" s="167">
        <f>IF(J108="Y", 1, 0)</f>
        <v>0</v>
      </c>
    </row>
    <row r="109" spans="1:13" ht="13.5" thickBot="1" x14ac:dyDescent="0.25">
      <c r="A109" s="122" t="s">
        <v>362</v>
      </c>
      <c r="B109" s="147" t="s">
        <v>205</v>
      </c>
      <c r="C109" s="148">
        <f>IF(B109="Y", 1, 0)</f>
        <v>0</v>
      </c>
      <c r="D109" s="149" t="s">
        <v>205</v>
      </c>
      <c r="E109" s="148">
        <f>IF(D109="Y", 1, 0)</f>
        <v>0</v>
      </c>
      <c r="F109" s="180" t="s">
        <v>205</v>
      </c>
      <c r="G109" s="148">
        <f>IF(F109="Y", 1, 0)</f>
        <v>0</v>
      </c>
      <c r="H109" s="106" t="s">
        <v>205</v>
      </c>
      <c r="I109" s="104">
        <f>IF(H109="Y", 1, 0)</f>
        <v>0</v>
      </c>
      <c r="J109" s="168" t="s">
        <v>205</v>
      </c>
      <c r="K109" s="169">
        <f>IF(J109="Y", 2, 0)</f>
        <v>0</v>
      </c>
    </row>
    <row r="110" spans="1:13" ht="13.5" thickBot="1" x14ac:dyDescent="0.25">
      <c r="A110" s="131" t="s">
        <v>363</v>
      </c>
      <c r="B110" s="150"/>
      <c r="D110" s="151"/>
      <c r="F110" s="181"/>
      <c r="H110" s="109"/>
      <c r="J110" s="170"/>
    </row>
    <row r="111" spans="1:13" x14ac:dyDescent="0.2">
      <c r="A111" s="113" t="s">
        <v>364</v>
      </c>
      <c r="B111" s="141" t="s">
        <v>205</v>
      </c>
      <c r="C111" s="142">
        <f>IF(B111="Y", -1, 0)</f>
        <v>0</v>
      </c>
      <c r="D111" s="143" t="s">
        <v>205</v>
      </c>
      <c r="E111" s="142">
        <f>IF(D111="Y", -1, 0)</f>
        <v>0</v>
      </c>
      <c r="F111" s="178" t="s">
        <v>205</v>
      </c>
      <c r="G111" s="142">
        <f t="shared" ref="G111:G126" si="17">IF(F111="Y", 1, 0)</f>
        <v>0</v>
      </c>
      <c r="H111" s="93" t="s">
        <v>205</v>
      </c>
      <c r="I111" s="91">
        <f>IF(H111="Y", -1, 0)</f>
        <v>0</v>
      </c>
      <c r="J111" s="164" t="s">
        <v>205</v>
      </c>
      <c r="K111" s="142">
        <f t="shared" ref="K111:K127" si="18">IF(J111="Y", 1, 0)</f>
        <v>0</v>
      </c>
      <c r="L111" s="187" t="s">
        <v>205</v>
      </c>
      <c r="M111" s="165">
        <f>IF(L111="Y", 2, 0)</f>
        <v>0</v>
      </c>
    </row>
    <row r="112" spans="1:13" x14ac:dyDescent="0.2">
      <c r="A112" s="102" t="s">
        <v>365</v>
      </c>
      <c r="B112" s="144" t="s">
        <v>205</v>
      </c>
      <c r="C112" s="145">
        <f>IF(B112="Y", 2, 0)</f>
        <v>0</v>
      </c>
      <c r="D112" s="146" t="s">
        <v>205</v>
      </c>
      <c r="E112" s="145">
        <f>IF(D112="Y", 2, 0)</f>
        <v>0</v>
      </c>
      <c r="F112" s="179" t="s">
        <v>205</v>
      </c>
      <c r="G112" s="145">
        <f>IF(F112="Y", 2, 0)</f>
        <v>0</v>
      </c>
      <c r="H112" s="98" t="s">
        <v>205</v>
      </c>
      <c r="I112" s="96">
        <f>IF(H112="Y", 2, 0)</f>
        <v>0</v>
      </c>
      <c r="J112" s="166" t="s">
        <v>205</v>
      </c>
      <c r="K112" s="145">
        <f>IF(J112="Y", 2, 0)</f>
        <v>0</v>
      </c>
      <c r="L112" s="188" t="s">
        <v>205</v>
      </c>
      <c r="M112" s="167">
        <f t="shared" ref="M112:M113" si="19">IF(L112="Y", 2, 0)</f>
        <v>0</v>
      </c>
    </row>
    <row r="113" spans="1:13" x14ac:dyDescent="0.2">
      <c r="A113" s="102" t="s">
        <v>366</v>
      </c>
      <c r="B113" s="144" t="s">
        <v>205</v>
      </c>
      <c r="C113" s="145">
        <f t="shared" ref="C113:C126" si="20">IF(B113="Y", 1, 0)</f>
        <v>0</v>
      </c>
      <c r="D113" s="146" t="s">
        <v>205</v>
      </c>
      <c r="E113" s="145">
        <f t="shared" ref="E113:E126" si="21">IF(D113="Y", 1, 0)</f>
        <v>0</v>
      </c>
      <c r="F113" s="179" t="s">
        <v>205</v>
      </c>
      <c r="G113" s="145">
        <f t="shared" si="17"/>
        <v>0</v>
      </c>
      <c r="H113" s="98" t="s">
        <v>205</v>
      </c>
      <c r="I113" s="96">
        <f t="shared" ref="I113:I126" si="22">IF(H113="Y", 1, 0)</f>
        <v>0</v>
      </c>
      <c r="J113" s="166" t="s">
        <v>205</v>
      </c>
      <c r="K113" s="145">
        <f t="shared" si="18"/>
        <v>0</v>
      </c>
      <c r="L113" s="188" t="s">
        <v>205</v>
      </c>
      <c r="M113" s="167">
        <f t="shared" si="19"/>
        <v>0</v>
      </c>
    </row>
    <row r="114" spans="1:13" x14ac:dyDescent="0.2">
      <c r="A114" s="102" t="s">
        <v>367</v>
      </c>
      <c r="B114" s="144" t="s">
        <v>205</v>
      </c>
      <c r="C114" s="145">
        <f t="shared" si="20"/>
        <v>0</v>
      </c>
      <c r="D114" s="146" t="s">
        <v>205</v>
      </c>
      <c r="E114" s="145">
        <f t="shared" si="21"/>
        <v>0</v>
      </c>
      <c r="F114" s="179" t="s">
        <v>205</v>
      </c>
      <c r="G114" s="145">
        <f t="shared" si="17"/>
        <v>0</v>
      </c>
      <c r="H114" s="98" t="s">
        <v>205</v>
      </c>
      <c r="I114" s="96">
        <f t="shared" si="22"/>
        <v>0</v>
      </c>
      <c r="J114" s="166" t="s">
        <v>205</v>
      </c>
      <c r="K114" s="145">
        <f t="shared" si="18"/>
        <v>0</v>
      </c>
      <c r="L114" s="188" t="s">
        <v>205</v>
      </c>
      <c r="M114" s="167">
        <f t="shared" ref="M114:M132" si="23">IF(L114="Y", 1, 0)</f>
        <v>0</v>
      </c>
    </row>
    <row r="115" spans="1:13" x14ac:dyDescent="0.2">
      <c r="A115" s="102" t="s">
        <v>368</v>
      </c>
      <c r="B115" s="144" t="s">
        <v>205</v>
      </c>
      <c r="C115" s="145">
        <f>IF(B115="Y", 2, 0)</f>
        <v>0</v>
      </c>
      <c r="D115" s="146" t="s">
        <v>205</v>
      </c>
      <c r="E115" s="145">
        <f>IF(D115="Y", 2, 0)</f>
        <v>0</v>
      </c>
      <c r="F115" s="179" t="s">
        <v>205</v>
      </c>
      <c r="G115" s="145">
        <f>IF(F115="Y", 2, 0)</f>
        <v>0</v>
      </c>
      <c r="H115" s="98" t="s">
        <v>205</v>
      </c>
      <c r="I115" s="96">
        <f>IF(H115="Y", 2, 0)</f>
        <v>0</v>
      </c>
      <c r="J115" s="166" t="s">
        <v>205</v>
      </c>
      <c r="K115" s="145">
        <f>IF(J115="Y", 2, 0)</f>
        <v>0</v>
      </c>
      <c r="L115" s="188" t="s">
        <v>205</v>
      </c>
      <c r="M115" s="167">
        <f>IF(L115="Y", 2, 0)</f>
        <v>0</v>
      </c>
    </row>
    <row r="116" spans="1:13" x14ac:dyDescent="0.2">
      <c r="A116" s="102" t="s">
        <v>369</v>
      </c>
      <c r="B116" s="144" t="s">
        <v>205</v>
      </c>
      <c r="C116" s="145">
        <f>IF(B116="Y", 2, 0)</f>
        <v>0</v>
      </c>
      <c r="D116" s="146" t="s">
        <v>205</v>
      </c>
      <c r="E116" s="145">
        <f>IF(D116="Y", 2, 0)</f>
        <v>0</v>
      </c>
      <c r="F116" s="179" t="s">
        <v>205</v>
      </c>
      <c r="G116" s="145">
        <f>IF(F116="Y", 2, 0)</f>
        <v>0</v>
      </c>
      <c r="H116" s="98" t="s">
        <v>205</v>
      </c>
      <c r="I116" s="96">
        <f>IF(H116="Y", 2, 0)</f>
        <v>0</v>
      </c>
      <c r="J116" s="166" t="s">
        <v>205</v>
      </c>
      <c r="K116" s="145">
        <f>IF(J116="Y", 2, 0)</f>
        <v>0</v>
      </c>
      <c r="L116" s="188" t="s">
        <v>205</v>
      </c>
      <c r="M116" s="167">
        <f>IF(L116="Y", 2, 0)</f>
        <v>0</v>
      </c>
    </row>
    <row r="117" spans="1:13" x14ac:dyDescent="0.2">
      <c r="A117" s="102" t="s">
        <v>370</v>
      </c>
      <c r="B117" s="144" t="s">
        <v>205</v>
      </c>
      <c r="C117" s="145">
        <f>IF(B117="Y", 2, 0)</f>
        <v>0</v>
      </c>
      <c r="D117" s="146" t="s">
        <v>205</v>
      </c>
      <c r="E117" s="145">
        <f>IF(D117="Y", 2, 0)</f>
        <v>0</v>
      </c>
      <c r="F117" s="179" t="s">
        <v>205</v>
      </c>
      <c r="G117" s="145">
        <f>IF(F117="Y", 2, 0)</f>
        <v>0</v>
      </c>
      <c r="H117" s="98" t="s">
        <v>205</v>
      </c>
      <c r="I117" s="96">
        <f>IF(H117="Y", 2, 0)</f>
        <v>0</v>
      </c>
      <c r="J117" s="166" t="s">
        <v>205</v>
      </c>
      <c r="K117" s="145">
        <f>IF(J117="Y", 2, 0)</f>
        <v>0</v>
      </c>
      <c r="L117" s="188" t="s">
        <v>205</v>
      </c>
      <c r="M117" s="167">
        <f>IF(L117="Y", 2, 0)</f>
        <v>0</v>
      </c>
    </row>
    <row r="118" spans="1:13" x14ac:dyDescent="0.2">
      <c r="A118" s="102" t="s">
        <v>371</v>
      </c>
      <c r="B118" s="144" t="s">
        <v>205</v>
      </c>
      <c r="C118" s="145">
        <f>IF(B118="Y", 2, 0)</f>
        <v>0</v>
      </c>
      <c r="D118" s="146" t="s">
        <v>205</v>
      </c>
      <c r="E118" s="145">
        <f>IF(D118="Y", 2, 0)</f>
        <v>0</v>
      </c>
      <c r="F118" s="179" t="s">
        <v>205</v>
      </c>
      <c r="G118" s="145">
        <f>IF(F118="Y", 2, 0)</f>
        <v>0</v>
      </c>
      <c r="H118" s="98" t="s">
        <v>205</v>
      </c>
      <c r="I118" s="96">
        <f>IF(H118="Y", 2, 0)</f>
        <v>0</v>
      </c>
      <c r="J118" s="166" t="s">
        <v>205</v>
      </c>
      <c r="K118" s="145">
        <f>IF(J118="Y", 2, 0)</f>
        <v>0</v>
      </c>
      <c r="L118" s="188" t="s">
        <v>205</v>
      </c>
      <c r="M118" s="167">
        <f>IF(L118="Y", 2, 0)</f>
        <v>0</v>
      </c>
    </row>
    <row r="119" spans="1:13" x14ac:dyDescent="0.2">
      <c r="A119" s="102" t="s">
        <v>372</v>
      </c>
      <c r="B119" s="144" t="s">
        <v>205</v>
      </c>
      <c r="C119" s="145">
        <f t="shared" si="20"/>
        <v>0</v>
      </c>
      <c r="D119" s="146" t="s">
        <v>205</v>
      </c>
      <c r="E119" s="145">
        <f t="shared" si="21"/>
        <v>0</v>
      </c>
      <c r="F119" s="179" t="s">
        <v>205</v>
      </c>
      <c r="G119" s="145">
        <f t="shared" si="17"/>
        <v>0</v>
      </c>
      <c r="H119" s="98" t="s">
        <v>205</v>
      </c>
      <c r="I119" s="96">
        <f t="shared" si="22"/>
        <v>0</v>
      </c>
      <c r="J119" s="166" t="s">
        <v>205</v>
      </c>
      <c r="K119" s="145">
        <f t="shared" si="18"/>
        <v>0</v>
      </c>
      <c r="L119" s="188" t="s">
        <v>205</v>
      </c>
      <c r="M119" s="167">
        <f t="shared" si="23"/>
        <v>0</v>
      </c>
    </row>
    <row r="120" spans="1:13" x14ac:dyDescent="0.2">
      <c r="A120" s="102" t="s">
        <v>373</v>
      </c>
      <c r="B120" s="144" t="s">
        <v>205</v>
      </c>
      <c r="C120" s="145">
        <f t="shared" si="20"/>
        <v>0</v>
      </c>
      <c r="D120" s="146" t="s">
        <v>205</v>
      </c>
      <c r="E120" s="145">
        <f t="shared" si="21"/>
        <v>0</v>
      </c>
      <c r="F120" s="179" t="s">
        <v>205</v>
      </c>
      <c r="G120" s="145">
        <f t="shared" si="17"/>
        <v>0</v>
      </c>
      <c r="H120" s="98" t="s">
        <v>205</v>
      </c>
      <c r="I120" s="96">
        <f t="shared" si="22"/>
        <v>0</v>
      </c>
      <c r="J120" s="166" t="s">
        <v>205</v>
      </c>
      <c r="K120" s="145">
        <f t="shared" si="18"/>
        <v>0</v>
      </c>
      <c r="L120" s="188" t="s">
        <v>205</v>
      </c>
      <c r="M120" s="167">
        <f t="shared" si="23"/>
        <v>0</v>
      </c>
    </row>
    <row r="121" spans="1:13" x14ac:dyDescent="0.2">
      <c r="A121" s="102" t="s">
        <v>374</v>
      </c>
      <c r="B121" s="144" t="s">
        <v>205</v>
      </c>
      <c r="C121" s="145">
        <f t="shared" si="20"/>
        <v>0</v>
      </c>
      <c r="D121" s="146" t="s">
        <v>205</v>
      </c>
      <c r="E121" s="145">
        <f t="shared" si="21"/>
        <v>0</v>
      </c>
      <c r="F121" s="179" t="s">
        <v>205</v>
      </c>
      <c r="G121" s="145">
        <f t="shared" si="17"/>
        <v>0</v>
      </c>
      <c r="H121" s="98" t="s">
        <v>205</v>
      </c>
      <c r="I121" s="96">
        <f t="shared" si="22"/>
        <v>0</v>
      </c>
      <c r="J121" s="166" t="s">
        <v>205</v>
      </c>
      <c r="K121" s="145">
        <f t="shared" si="18"/>
        <v>0</v>
      </c>
      <c r="L121" s="188" t="s">
        <v>205</v>
      </c>
      <c r="M121" s="167">
        <f t="shared" si="23"/>
        <v>0</v>
      </c>
    </row>
    <row r="122" spans="1:13" x14ac:dyDescent="0.2">
      <c r="A122" s="102" t="s">
        <v>375</v>
      </c>
      <c r="B122" s="144" t="s">
        <v>205</v>
      </c>
      <c r="C122" s="145">
        <f>IF(B122="Y", -1, 0)</f>
        <v>0</v>
      </c>
      <c r="D122" s="146" t="s">
        <v>205</v>
      </c>
      <c r="E122" s="145">
        <f>IF(D122="Y", -1, 0)</f>
        <v>0</v>
      </c>
      <c r="F122" s="179" t="s">
        <v>205</v>
      </c>
      <c r="G122" s="145">
        <f>IF(F122="Y", -1, 0)</f>
        <v>0</v>
      </c>
      <c r="H122" s="98" t="s">
        <v>205</v>
      </c>
      <c r="I122" s="96">
        <f>IF(H122="Y", -1, 0)</f>
        <v>0</v>
      </c>
      <c r="J122" s="166" t="s">
        <v>205</v>
      </c>
      <c r="K122" s="145">
        <f t="shared" si="18"/>
        <v>0</v>
      </c>
      <c r="L122" s="188" t="s">
        <v>205</v>
      </c>
      <c r="M122" s="167">
        <f t="shared" si="23"/>
        <v>0</v>
      </c>
    </row>
    <row r="123" spans="1:13" x14ac:dyDescent="0.2">
      <c r="A123" s="102" t="s">
        <v>376</v>
      </c>
      <c r="B123" s="144" t="s">
        <v>205</v>
      </c>
      <c r="C123" s="145">
        <f t="shared" ref="C123:C124" si="24">IF(B123="Y", 2, 0)</f>
        <v>0</v>
      </c>
      <c r="D123" s="146" t="s">
        <v>205</v>
      </c>
      <c r="E123" s="145">
        <f t="shared" ref="E123:E124" si="25">IF(D123="Y", 2, 0)</f>
        <v>0</v>
      </c>
      <c r="F123" s="179" t="s">
        <v>205</v>
      </c>
      <c r="G123" s="145">
        <f t="shared" ref="G123:G124" si="26">IF(F123="Y", 2, 0)</f>
        <v>0</v>
      </c>
      <c r="H123" s="98" t="s">
        <v>205</v>
      </c>
      <c r="I123" s="96">
        <f t="shared" ref="I123:I124" si="27">IF(H123="Y", 2, 0)</f>
        <v>0</v>
      </c>
      <c r="J123" s="166" t="s">
        <v>205</v>
      </c>
      <c r="K123" s="145">
        <f t="shared" ref="K123:K124" si="28">IF(J123="Y", 2, 0)</f>
        <v>0</v>
      </c>
      <c r="L123" s="188" t="s">
        <v>205</v>
      </c>
      <c r="M123" s="167">
        <f t="shared" ref="M123:M124" si="29">IF(L123="Y", 2, 0)</f>
        <v>0</v>
      </c>
    </row>
    <row r="124" spans="1:13" x14ac:dyDescent="0.2">
      <c r="A124" s="102" t="s">
        <v>377</v>
      </c>
      <c r="B124" s="144" t="s">
        <v>205</v>
      </c>
      <c r="C124" s="145">
        <f t="shared" si="24"/>
        <v>0</v>
      </c>
      <c r="D124" s="146" t="s">
        <v>205</v>
      </c>
      <c r="E124" s="145">
        <f t="shared" si="25"/>
        <v>0</v>
      </c>
      <c r="F124" s="179" t="s">
        <v>205</v>
      </c>
      <c r="G124" s="145">
        <f t="shared" si="26"/>
        <v>0</v>
      </c>
      <c r="H124" s="98" t="s">
        <v>205</v>
      </c>
      <c r="I124" s="96">
        <f t="shared" si="27"/>
        <v>0</v>
      </c>
      <c r="J124" s="166" t="s">
        <v>205</v>
      </c>
      <c r="K124" s="145">
        <f t="shared" si="28"/>
        <v>0</v>
      </c>
      <c r="L124" s="188" t="s">
        <v>205</v>
      </c>
      <c r="M124" s="167">
        <f t="shared" si="29"/>
        <v>0</v>
      </c>
    </row>
    <row r="125" spans="1:13" x14ac:dyDescent="0.2">
      <c r="A125" s="102" t="s">
        <v>378</v>
      </c>
      <c r="B125" s="144" t="s">
        <v>205</v>
      </c>
      <c r="C125" s="145">
        <f t="shared" si="20"/>
        <v>0</v>
      </c>
      <c r="D125" s="146" t="s">
        <v>205</v>
      </c>
      <c r="E125" s="145">
        <f t="shared" si="21"/>
        <v>0</v>
      </c>
      <c r="F125" s="179" t="s">
        <v>205</v>
      </c>
      <c r="G125" s="145">
        <f t="shared" si="17"/>
        <v>0</v>
      </c>
      <c r="H125" s="98" t="s">
        <v>205</v>
      </c>
      <c r="I125" s="96">
        <f t="shared" si="22"/>
        <v>0</v>
      </c>
      <c r="J125" s="166" t="s">
        <v>205</v>
      </c>
      <c r="K125" s="145">
        <f t="shared" si="18"/>
        <v>0</v>
      </c>
      <c r="L125" s="188" t="s">
        <v>205</v>
      </c>
      <c r="M125" s="167">
        <f t="shared" ref="M125" si="30">IF(L125="Y", 1, 0)</f>
        <v>0</v>
      </c>
    </row>
    <row r="126" spans="1:13" x14ac:dyDescent="0.2">
      <c r="A126" s="102" t="s">
        <v>379</v>
      </c>
      <c r="B126" s="144" t="s">
        <v>205</v>
      </c>
      <c r="C126" s="145">
        <f t="shared" si="20"/>
        <v>0</v>
      </c>
      <c r="D126" s="146" t="s">
        <v>205</v>
      </c>
      <c r="E126" s="145">
        <f t="shared" si="21"/>
        <v>0</v>
      </c>
      <c r="F126" s="179" t="s">
        <v>205</v>
      </c>
      <c r="G126" s="145">
        <f t="shared" si="17"/>
        <v>0</v>
      </c>
      <c r="H126" s="98" t="s">
        <v>251</v>
      </c>
      <c r="I126" s="96">
        <f t="shared" si="22"/>
        <v>1</v>
      </c>
      <c r="J126" s="166" t="s">
        <v>205</v>
      </c>
      <c r="K126" s="145">
        <f t="shared" si="18"/>
        <v>0</v>
      </c>
      <c r="L126" s="188" t="s">
        <v>205</v>
      </c>
      <c r="M126" s="167">
        <f t="shared" si="23"/>
        <v>0</v>
      </c>
    </row>
    <row r="127" spans="1:13" x14ac:dyDescent="0.2">
      <c r="A127" s="102" t="s">
        <v>307</v>
      </c>
      <c r="B127" s="144" t="s">
        <v>205</v>
      </c>
      <c r="C127" s="145">
        <f t="shared" ref="C127:C133" si="31">IF(B127="Y", 2, 0)</f>
        <v>0</v>
      </c>
      <c r="D127" s="146" t="s">
        <v>205</v>
      </c>
      <c r="E127" s="145">
        <f t="shared" ref="E127:E133" si="32">IF(D127="Y", 2, 0)</f>
        <v>0</v>
      </c>
      <c r="F127" s="179" t="s">
        <v>205</v>
      </c>
      <c r="G127" s="145">
        <f>IF(F127="Y", 2, 0)</f>
        <v>0</v>
      </c>
      <c r="H127" s="98" t="s">
        <v>205</v>
      </c>
      <c r="I127" s="96">
        <f>IF(H127="Y", 2, 0)</f>
        <v>0</v>
      </c>
      <c r="J127" s="166" t="s">
        <v>205</v>
      </c>
      <c r="K127" s="145">
        <f t="shared" si="18"/>
        <v>0</v>
      </c>
      <c r="L127" s="188" t="s">
        <v>205</v>
      </c>
      <c r="M127" s="167">
        <f t="shared" si="23"/>
        <v>0</v>
      </c>
    </row>
    <row r="128" spans="1:13" x14ac:dyDescent="0.2">
      <c r="A128" s="102" t="s">
        <v>380</v>
      </c>
      <c r="B128" s="144" t="s">
        <v>205</v>
      </c>
      <c r="C128" s="145">
        <f t="shared" si="31"/>
        <v>0</v>
      </c>
      <c r="D128" s="146" t="s">
        <v>205</v>
      </c>
      <c r="E128" s="145">
        <f t="shared" si="32"/>
        <v>0</v>
      </c>
      <c r="F128" s="179" t="s">
        <v>205</v>
      </c>
      <c r="G128" s="145">
        <f>IF(F128="Y", 1, 0)</f>
        <v>0</v>
      </c>
      <c r="H128" s="98" t="s">
        <v>205</v>
      </c>
      <c r="I128" s="96">
        <f>IF(H128="Y", 1, 0)</f>
        <v>0</v>
      </c>
      <c r="J128" s="166" t="s">
        <v>205</v>
      </c>
      <c r="K128" s="145">
        <f>IF(J128="Y", -1, 0)</f>
        <v>0</v>
      </c>
      <c r="L128" s="188" t="s">
        <v>205</v>
      </c>
      <c r="M128" s="167">
        <f t="shared" si="23"/>
        <v>0</v>
      </c>
    </row>
    <row r="129" spans="1:14" x14ac:dyDescent="0.2">
      <c r="A129" s="102" t="s">
        <v>381</v>
      </c>
      <c r="B129" s="144" t="s">
        <v>205</v>
      </c>
      <c r="C129" s="145">
        <f>IF(B129="Y", 1, 0)</f>
        <v>0</v>
      </c>
      <c r="D129" s="146" t="s">
        <v>205</v>
      </c>
      <c r="E129" s="145">
        <f>IF(D129="Y", 1, 0)</f>
        <v>0</v>
      </c>
      <c r="F129" s="179" t="s">
        <v>205</v>
      </c>
      <c r="G129" s="145">
        <f>IF(F129="Y", 1, 0)</f>
        <v>0</v>
      </c>
      <c r="H129" s="98" t="s">
        <v>205</v>
      </c>
      <c r="I129" s="96">
        <f>IF(H129="Y", 1, 0)</f>
        <v>0</v>
      </c>
      <c r="J129" s="166" t="s">
        <v>205</v>
      </c>
      <c r="K129" s="145">
        <f>IF(J129="Y", 1, 0)</f>
        <v>0</v>
      </c>
      <c r="L129" s="188" t="s">
        <v>205</v>
      </c>
      <c r="M129" s="167">
        <f t="shared" si="23"/>
        <v>0</v>
      </c>
    </row>
    <row r="130" spans="1:14" x14ac:dyDescent="0.2">
      <c r="A130" s="102" t="s">
        <v>382</v>
      </c>
      <c r="B130" s="144" t="s">
        <v>205</v>
      </c>
      <c r="C130" s="145">
        <f t="shared" si="31"/>
        <v>0</v>
      </c>
      <c r="D130" s="146" t="s">
        <v>205</v>
      </c>
      <c r="E130" s="145">
        <f t="shared" si="32"/>
        <v>0</v>
      </c>
      <c r="F130" s="179" t="s">
        <v>205</v>
      </c>
      <c r="G130" s="145">
        <f>IF(F130="Y", 1, 0)</f>
        <v>0</v>
      </c>
      <c r="H130" s="98" t="s">
        <v>205</v>
      </c>
      <c r="I130" s="96">
        <f>IF(H130="Y", 1, 0)</f>
        <v>0</v>
      </c>
      <c r="J130" s="166" t="s">
        <v>205</v>
      </c>
      <c r="K130" s="145">
        <f>IF(J130="Y", -1, 0)</f>
        <v>0</v>
      </c>
      <c r="L130" s="188" t="s">
        <v>205</v>
      </c>
      <c r="M130" s="167">
        <f t="shared" si="23"/>
        <v>0</v>
      </c>
    </row>
    <row r="131" spans="1:14" x14ac:dyDescent="0.2">
      <c r="A131" s="102" t="s">
        <v>383</v>
      </c>
      <c r="B131" s="144" t="s">
        <v>205</v>
      </c>
      <c r="C131" s="145">
        <f t="shared" si="31"/>
        <v>0</v>
      </c>
      <c r="D131" s="146" t="s">
        <v>205</v>
      </c>
      <c r="E131" s="145">
        <f t="shared" si="32"/>
        <v>0</v>
      </c>
      <c r="F131" s="179" t="s">
        <v>205</v>
      </c>
      <c r="G131" s="145">
        <f>IF(F131="Y", 1, 0)</f>
        <v>0</v>
      </c>
      <c r="H131" s="98" t="s">
        <v>205</v>
      </c>
      <c r="I131" s="96">
        <f>IF(H131="Y", 1, 0)</f>
        <v>0</v>
      </c>
      <c r="J131" s="166" t="s">
        <v>205</v>
      </c>
      <c r="K131" s="145">
        <f>IF(J131="Y", -1, 0)</f>
        <v>0</v>
      </c>
      <c r="L131" s="188" t="s">
        <v>205</v>
      </c>
      <c r="M131" s="167">
        <f t="shared" si="23"/>
        <v>0</v>
      </c>
    </row>
    <row r="132" spans="1:14" x14ac:dyDescent="0.2">
      <c r="A132" s="102" t="s">
        <v>276</v>
      </c>
      <c r="B132" s="144" t="s">
        <v>205</v>
      </c>
      <c r="C132" s="145">
        <f t="shared" si="31"/>
        <v>0</v>
      </c>
      <c r="D132" s="146" t="s">
        <v>205</v>
      </c>
      <c r="E132" s="145">
        <f t="shared" si="32"/>
        <v>0</v>
      </c>
      <c r="F132" s="179" t="s">
        <v>205</v>
      </c>
      <c r="G132" s="145">
        <f>IF(F132="Y", 1, 0)</f>
        <v>0</v>
      </c>
      <c r="H132" s="98" t="s">
        <v>205</v>
      </c>
      <c r="I132" s="96">
        <f>IF(H132="Y", 1, 0)</f>
        <v>0</v>
      </c>
      <c r="J132" s="166" t="s">
        <v>205</v>
      </c>
      <c r="K132" s="145">
        <f>IF(J132="Y", 1, 0)</f>
        <v>0</v>
      </c>
      <c r="L132" s="188" t="s">
        <v>205</v>
      </c>
      <c r="M132" s="167">
        <f t="shared" si="23"/>
        <v>0</v>
      </c>
    </row>
    <row r="133" spans="1:14" ht="13.5" thickBot="1" x14ac:dyDescent="0.25">
      <c r="A133" s="122" t="s">
        <v>384</v>
      </c>
      <c r="B133" s="147" t="s">
        <v>205</v>
      </c>
      <c r="C133" s="148">
        <f t="shared" si="31"/>
        <v>0</v>
      </c>
      <c r="D133" s="149" t="s">
        <v>205</v>
      </c>
      <c r="E133" s="148">
        <f t="shared" si="32"/>
        <v>0</v>
      </c>
      <c r="F133" s="180" t="s">
        <v>205</v>
      </c>
      <c r="G133" s="148">
        <f>IF(F133="Y", 2, 0)</f>
        <v>0</v>
      </c>
      <c r="H133" s="106" t="s">
        <v>205</v>
      </c>
      <c r="I133" s="104">
        <f>IF(H133="Y", 2, 0)</f>
        <v>0</v>
      </c>
      <c r="J133" s="168" t="s">
        <v>205</v>
      </c>
      <c r="K133" s="148">
        <f>IF(J133="Y", 2, 0)</f>
        <v>0</v>
      </c>
      <c r="L133" s="189" t="s">
        <v>205</v>
      </c>
      <c r="M133" s="169">
        <f>IF(L133="Y", 2, 0)</f>
        <v>0</v>
      </c>
      <c r="N133" s="88"/>
    </row>
    <row r="134" spans="1:14" ht="13.5" thickBot="1" x14ac:dyDescent="0.25">
      <c r="A134" s="131" t="s">
        <v>309</v>
      </c>
      <c r="B134" s="150"/>
      <c r="D134" s="151"/>
      <c r="F134" s="181"/>
      <c r="H134" s="109"/>
      <c r="J134" s="170"/>
      <c r="L134" s="190"/>
    </row>
    <row r="135" spans="1:14" x14ac:dyDescent="0.2">
      <c r="A135" s="113" t="s">
        <v>385</v>
      </c>
      <c r="B135" s="141" t="s">
        <v>205</v>
      </c>
      <c r="C135" s="142">
        <f>IF(B135="Y", 2, 0)</f>
        <v>0</v>
      </c>
      <c r="D135" s="143" t="s">
        <v>205</v>
      </c>
      <c r="E135" s="142">
        <f>IF(D135="Y", 2, 0)</f>
        <v>0</v>
      </c>
      <c r="F135" s="178" t="s">
        <v>205</v>
      </c>
      <c r="G135" s="142">
        <f>IF(F135="Y", 2, 0)</f>
        <v>0</v>
      </c>
      <c r="H135" s="93" t="s">
        <v>205</v>
      </c>
      <c r="I135" s="91">
        <f>IF(H135="Y", 2, 0)</f>
        <v>0</v>
      </c>
      <c r="J135" s="164" t="s">
        <v>205</v>
      </c>
      <c r="K135" s="142">
        <f>IF(J135="Y", 2, 0)</f>
        <v>0</v>
      </c>
      <c r="L135" s="187" t="s">
        <v>205</v>
      </c>
      <c r="M135" s="165">
        <f>IF(L135="Y", 2, 0)</f>
        <v>0</v>
      </c>
    </row>
    <row r="136" spans="1:14" x14ac:dyDescent="0.2">
      <c r="A136" s="102" t="s">
        <v>386</v>
      </c>
      <c r="B136" s="144" t="s">
        <v>205</v>
      </c>
      <c r="C136" s="145">
        <f t="shared" ref="C136:C137" si="33">IF(B136="Y", 2, 0)</f>
        <v>0</v>
      </c>
      <c r="D136" s="146" t="s">
        <v>205</v>
      </c>
      <c r="E136" s="145">
        <f t="shared" ref="E136:E137" si="34">IF(D136="Y", 2, 0)</f>
        <v>0</v>
      </c>
      <c r="F136" s="179" t="s">
        <v>205</v>
      </c>
      <c r="G136" s="145">
        <f t="shared" ref="G136:G137" si="35">IF(F136="Y", 2, 0)</f>
        <v>0</v>
      </c>
      <c r="H136" s="98" t="s">
        <v>251</v>
      </c>
      <c r="I136" s="96">
        <f t="shared" ref="I136:I137" si="36">IF(H136="Y", 2, 0)</f>
        <v>2</v>
      </c>
      <c r="J136" s="166" t="s">
        <v>205</v>
      </c>
      <c r="K136" s="145">
        <f t="shared" ref="K136:K137" si="37">IF(J136="Y", 2, 0)</f>
        <v>0</v>
      </c>
      <c r="L136" s="188" t="s">
        <v>205</v>
      </c>
      <c r="M136" s="167">
        <f t="shared" ref="M136:M137" si="38">IF(L136="Y", 2, 0)</f>
        <v>0</v>
      </c>
    </row>
    <row r="137" spans="1:14" ht="13.5" thickBot="1" x14ac:dyDescent="0.25">
      <c r="A137" s="122" t="s">
        <v>387</v>
      </c>
      <c r="B137" s="147" t="s">
        <v>205</v>
      </c>
      <c r="C137" s="148">
        <f t="shared" si="33"/>
        <v>0</v>
      </c>
      <c r="D137" s="149" t="s">
        <v>205</v>
      </c>
      <c r="E137" s="148">
        <f t="shared" si="34"/>
        <v>0</v>
      </c>
      <c r="F137" s="180" t="s">
        <v>205</v>
      </c>
      <c r="G137" s="148">
        <f t="shared" si="35"/>
        <v>0</v>
      </c>
      <c r="H137" s="106" t="s">
        <v>205</v>
      </c>
      <c r="I137" s="104">
        <f t="shared" si="36"/>
        <v>0</v>
      </c>
      <c r="J137" s="168" t="s">
        <v>205</v>
      </c>
      <c r="K137" s="148">
        <f t="shared" si="37"/>
        <v>0</v>
      </c>
      <c r="L137" s="189" t="s">
        <v>205</v>
      </c>
      <c r="M137" s="169">
        <f t="shared" si="38"/>
        <v>0</v>
      </c>
    </row>
    <row r="138" spans="1:14" ht="13.5" thickBot="1" x14ac:dyDescent="0.25">
      <c r="A138" s="131" t="s">
        <v>388</v>
      </c>
      <c r="B138" s="150"/>
      <c r="D138" s="151"/>
      <c r="F138" s="181"/>
      <c r="H138" s="109"/>
      <c r="J138" s="170"/>
      <c r="L138" s="190"/>
    </row>
    <row r="139" spans="1:14" x14ac:dyDescent="0.2">
      <c r="A139" s="113" t="s">
        <v>389</v>
      </c>
      <c r="B139" s="141" t="s">
        <v>205</v>
      </c>
      <c r="C139" s="142">
        <f>IF(B139="Y", 2, 0)</f>
        <v>0</v>
      </c>
      <c r="D139" s="143" t="s">
        <v>205</v>
      </c>
      <c r="E139" s="142">
        <f>IF(D139="Y", 2, 0)</f>
        <v>0</v>
      </c>
      <c r="F139" s="178" t="s">
        <v>205</v>
      </c>
      <c r="G139" s="142">
        <f>IF(F139="Y", 2, 0)</f>
        <v>0</v>
      </c>
      <c r="H139" s="93" t="s">
        <v>205</v>
      </c>
      <c r="I139" s="91">
        <f>IF(H139="Y", 2, 0)</f>
        <v>0</v>
      </c>
      <c r="J139" s="164" t="s">
        <v>205</v>
      </c>
      <c r="K139" s="142">
        <f>IF(J139="Y", 2, 0)</f>
        <v>0</v>
      </c>
      <c r="L139" s="187" t="s">
        <v>205</v>
      </c>
      <c r="M139" s="165">
        <f>IF(L139="Y", 2, 0)</f>
        <v>0</v>
      </c>
      <c r="N139" s="136"/>
    </row>
    <row r="140" spans="1:14" x14ac:dyDescent="0.2">
      <c r="A140" s="102" t="s">
        <v>390</v>
      </c>
      <c r="B140" s="144" t="s">
        <v>205</v>
      </c>
      <c r="C140" s="145">
        <f>IF(B140="Y", 1, 0)</f>
        <v>0</v>
      </c>
      <c r="D140" s="146" t="s">
        <v>205</v>
      </c>
      <c r="E140" s="145">
        <f>IF(D140="Y", 1, 0)</f>
        <v>0</v>
      </c>
      <c r="F140" s="179" t="s">
        <v>205</v>
      </c>
      <c r="G140" s="145">
        <f>IF(F140="Y", 1, 0)</f>
        <v>0</v>
      </c>
      <c r="H140" s="98" t="s">
        <v>205</v>
      </c>
      <c r="I140" s="96">
        <f>IF(H140="Y", 1, 0)</f>
        <v>0</v>
      </c>
      <c r="J140" s="166" t="s">
        <v>205</v>
      </c>
      <c r="K140" s="145">
        <f>IF(J140="Y", 1, 0)</f>
        <v>0</v>
      </c>
      <c r="L140" s="188" t="s">
        <v>205</v>
      </c>
      <c r="M140" s="167">
        <f>IF(L140="Y", 1, 0)</f>
        <v>0</v>
      </c>
    </row>
    <row r="141" spans="1:14" x14ac:dyDescent="0.2">
      <c r="A141" s="102" t="s">
        <v>391</v>
      </c>
      <c r="B141" s="144" t="s">
        <v>205</v>
      </c>
      <c r="C141" s="145">
        <f>IF(B141="Y", 1, 0)</f>
        <v>0</v>
      </c>
      <c r="D141" s="146" t="s">
        <v>205</v>
      </c>
      <c r="E141" s="145">
        <f>IF(D141="Y", 1, 0)</f>
        <v>0</v>
      </c>
      <c r="F141" s="179" t="s">
        <v>205</v>
      </c>
      <c r="G141" s="145">
        <f>IF(F141="Y", 1, 0)</f>
        <v>0</v>
      </c>
      <c r="H141" s="98" t="s">
        <v>205</v>
      </c>
      <c r="I141" s="96">
        <f>IF(H141="Y", 1, 0)</f>
        <v>0</v>
      </c>
      <c r="J141" s="166" t="s">
        <v>205</v>
      </c>
      <c r="K141" s="145">
        <f>IF(J141="Y", 1, 0)</f>
        <v>0</v>
      </c>
      <c r="L141" s="188" t="s">
        <v>205</v>
      </c>
      <c r="M141" s="167">
        <f>IF(L141="Y", 1, 0)</f>
        <v>0</v>
      </c>
    </row>
    <row r="142" spans="1:14" x14ac:dyDescent="0.2">
      <c r="A142" s="102" t="s">
        <v>392</v>
      </c>
      <c r="B142" s="144" t="s">
        <v>205</v>
      </c>
      <c r="C142" s="145">
        <f t="shared" ref="C142:C146" si="39">IF(B142="Y", 2, 0)</f>
        <v>0</v>
      </c>
      <c r="D142" s="146" t="s">
        <v>205</v>
      </c>
      <c r="E142" s="145">
        <f t="shared" ref="E142:E146" si="40">IF(D142="Y", 2, 0)</f>
        <v>0</v>
      </c>
      <c r="F142" s="179" t="s">
        <v>205</v>
      </c>
      <c r="G142" s="145">
        <f t="shared" ref="G142:G146" si="41">IF(F142="Y", 2, 0)</f>
        <v>0</v>
      </c>
      <c r="H142" s="98" t="s">
        <v>205</v>
      </c>
      <c r="I142" s="96">
        <f t="shared" ref="I142:I146" si="42">IF(H142="Y", 2, 0)</f>
        <v>0</v>
      </c>
      <c r="J142" s="166" t="s">
        <v>205</v>
      </c>
      <c r="K142" s="145">
        <f t="shared" ref="K142:K146" si="43">IF(J142="Y", 2, 0)</f>
        <v>0</v>
      </c>
      <c r="L142" s="188" t="s">
        <v>205</v>
      </c>
      <c r="M142" s="167">
        <f t="shared" ref="M142:M146" si="44">IF(L142="Y", 2, 0)</f>
        <v>0</v>
      </c>
    </row>
    <row r="143" spans="1:14" x14ac:dyDescent="0.2">
      <c r="A143" s="102" t="s">
        <v>393</v>
      </c>
      <c r="B143" s="144" t="s">
        <v>205</v>
      </c>
      <c r="C143" s="145">
        <f>IF(B143="Y", 1, 0)</f>
        <v>0</v>
      </c>
      <c r="D143" s="146" t="s">
        <v>205</v>
      </c>
      <c r="E143" s="145">
        <f>IF(D143="Y", 1, 0)</f>
        <v>0</v>
      </c>
      <c r="F143" s="179" t="s">
        <v>205</v>
      </c>
      <c r="G143" s="145">
        <f>IF(F143="Y", 1, 0)</f>
        <v>0</v>
      </c>
      <c r="H143" s="98" t="s">
        <v>205</v>
      </c>
      <c r="I143" s="96">
        <f>IF(H143="Y", 1, 0)</f>
        <v>0</v>
      </c>
      <c r="J143" s="166" t="s">
        <v>205</v>
      </c>
      <c r="K143" s="145">
        <f>IF(J143="Y", 1, 0)</f>
        <v>0</v>
      </c>
      <c r="L143" s="188" t="s">
        <v>205</v>
      </c>
      <c r="M143" s="167">
        <f>IF(L143="Y", 1, 0)</f>
        <v>0</v>
      </c>
    </row>
    <row r="144" spans="1:14" x14ac:dyDescent="0.2">
      <c r="A144" s="102" t="s">
        <v>394</v>
      </c>
      <c r="B144" s="144" t="s">
        <v>205</v>
      </c>
      <c r="C144" s="145">
        <f>IF(B144="Y", 1, 0)</f>
        <v>0</v>
      </c>
      <c r="D144" s="146" t="s">
        <v>205</v>
      </c>
      <c r="E144" s="145">
        <f>IF(D144="Y", 1, 0)</f>
        <v>0</v>
      </c>
      <c r="F144" s="179" t="s">
        <v>205</v>
      </c>
      <c r="G144" s="145">
        <f>IF(F144="Y", 1, 0)</f>
        <v>0</v>
      </c>
      <c r="H144" s="98" t="s">
        <v>205</v>
      </c>
      <c r="I144" s="96">
        <f>IF(H144="Y", 1, 0)</f>
        <v>0</v>
      </c>
      <c r="J144" s="166" t="s">
        <v>205</v>
      </c>
      <c r="K144" s="145">
        <f>IF(J144="Y", 1, 0)</f>
        <v>0</v>
      </c>
      <c r="L144" s="188" t="s">
        <v>205</v>
      </c>
      <c r="M144" s="167">
        <f>IF(L144="Y", 1, 0)</f>
        <v>0</v>
      </c>
    </row>
    <row r="145" spans="1:15" x14ac:dyDescent="0.2">
      <c r="A145" s="102" t="s">
        <v>395</v>
      </c>
      <c r="B145" s="144" t="s">
        <v>205</v>
      </c>
      <c r="C145" s="145">
        <f t="shared" si="39"/>
        <v>0</v>
      </c>
      <c r="D145" s="146" t="s">
        <v>205</v>
      </c>
      <c r="E145" s="145">
        <f t="shared" si="40"/>
        <v>0</v>
      </c>
      <c r="F145" s="179" t="s">
        <v>205</v>
      </c>
      <c r="G145" s="145">
        <f t="shared" si="41"/>
        <v>0</v>
      </c>
      <c r="H145" s="98" t="s">
        <v>205</v>
      </c>
      <c r="I145" s="96">
        <f t="shared" si="42"/>
        <v>0</v>
      </c>
      <c r="J145" s="166" t="s">
        <v>205</v>
      </c>
      <c r="K145" s="145">
        <f t="shared" si="43"/>
        <v>0</v>
      </c>
      <c r="L145" s="188" t="s">
        <v>205</v>
      </c>
      <c r="M145" s="167">
        <f t="shared" si="44"/>
        <v>0</v>
      </c>
    </row>
    <row r="146" spans="1:15" ht="13.5" thickBot="1" x14ac:dyDescent="0.25">
      <c r="A146" s="122" t="s">
        <v>396</v>
      </c>
      <c r="B146" s="147" t="s">
        <v>205</v>
      </c>
      <c r="C146" s="148">
        <f t="shared" si="39"/>
        <v>0</v>
      </c>
      <c r="D146" s="149" t="s">
        <v>205</v>
      </c>
      <c r="E146" s="148">
        <f t="shared" si="40"/>
        <v>0</v>
      </c>
      <c r="F146" s="180" t="s">
        <v>205</v>
      </c>
      <c r="G146" s="148">
        <f t="shared" si="41"/>
        <v>0</v>
      </c>
      <c r="H146" s="106" t="s">
        <v>205</v>
      </c>
      <c r="I146" s="104">
        <f t="shared" si="42"/>
        <v>0</v>
      </c>
      <c r="J146" s="168" t="s">
        <v>205</v>
      </c>
      <c r="K146" s="148">
        <f t="shared" si="43"/>
        <v>0</v>
      </c>
      <c r="L146" s="189" t="s">
        <v>205</v>
      </c>
      <c r="M146" s="169">
        <f t="shared" si="44"/>
        <v>0</v>
      </c>
    </row>
    <row r="147" spans="1:15" ht="13.5" thickBot="1" x14ac:dyDescent="0.25">
      <c r="A147" s="131" t="s">
        <v>397</v>
      </c>
      <c r="B147" s="150"/>
      <c r="D147" s="151"/>
      <c r="F147" s="181"/>
      <c r="H147" s="109"/>
      <c r="J147" s="170"/>
      <c r="L147" s="190"/>
    </row>
    <row r="148" spans="1:15" x14ac:dyDescent="0.2">
      <c r="A148" s="113" t="s">
        <v>398</v>
      </c>
      <c r="B148" s="141" t="s">
        <v>205</v>
      </c>
      <c r="C148" s="142">
        <f>IF(B148="Y", 1, 0)</f>
        <v>0</v>
      </c>
      <c r="D148" s="143" t="s">
        <v>205</v>
      </c>
      <c r="E148" s="142">
        <f>IF(D148="Y", 1, 0)</f>
        <v>0</v>
      </c>
      <c r="F148" s="178" t="s">
        <v>205</v>
      </c>
      <c r="G148" s="142">
        <f>IF(F148="Y", 1, 0)</f>
        <v>0</v>
      </c>
      <c r="H148" s="93" t="s">
        <v>251</v>
      </c>
      <c r="I148" s="91">
        <f>IF(H148="Y", 1, 0)</f>
        <v>1</v>
      </c>
      <c r="J148" s="164" t="s">
        <v>205</v>
      </c>
      <c r="K148" s="142">
        <f>IF(J148="Y", 1, 0)</f>
        <v>0</v>
      </c>
      <c r="L148" s="187" t="s">
        <v>205</v>
      </c>
      <c r="M148" s="165">
        <f>IF(L148="Y", 1, 0)</f>
        <v>0</v>
      </c>
    </row>
    <row r="149" spans="1:15" ht="13.5" thickBot="1" x14ac:dyDescent="0.25">
      <c r="A149" s="122" t="s">
        <v>399</v>
      </c>
      <c r="B149" s="147" t="s">
        <v>205</v>
      </c>
      <c r="C149" s="148">
        <f>IF(B149="Y", 1, 0)</f>
        <v>0</v>
      </c>
      <c r="D149" s="149" t="s">
        <v>205</v>
      </c>
      <c r="E149" s="148">
        <f>IF(D149="Y", 1, 0)</f>
        <v>0</v>
      </c>
      <c r="F149" s="180" t="s">
        <v>205</v>
      </c>
      <c r="G149" s="148">
        <f>IF(F149="Y", 1, 0)</f>
        <v>0</v>
      </c>
      <c r="H149" s="106" t="s">
        <v>205</v>
      </c>
      <c r="I149" s="104">
        <f>IF(H149="Y", 1, 0)</f>
        <v>0</v>
      </c>
      <c r="J149" s="168" t="s">
        <v>205</v>
      </c>
      <c r="K149" s="148">
        <f>IF(J149="Y", 1, 0)</f>
        <v>0</v>
      </c>
      <c r="L149" s="189" t="s">
        <v>205</v>
      </c>
      <c r="M149" s="169">
        <f>IF(L149="Y", 1, 0)</f>
        <v>0</v>
      </c>
    </row>
    <row r="150" spans="1:15" x14ac:dyDescent="0.2">
      <c r="A150" s="88"/>
      <c r="N150" s="88"/>
      <c r="O150" s="88"/>
    </row>
    <row r="151" spans="1:15" x14ac:dyDescent="0.2">
      <c r="A151" s="137" t="s">
        <v>400</v>
      </c>
      <c r="C151" s="89">
        <f>SUM(C2:C149)</f>
        <v>0</v>
      </c>
      <c r="E151" s="89">
        <f>SUM(E2:E149)</f>
        <v>0</v>
      </c>
      <c r="G151" s="89">
        <f>SUM(G2:G149)</f>
        <v>0</v>
      </c>
      <c r="I151" s="88">
        <f>SUM(I2:I133)</f>
        <v>10</v>
      </c>
      <c r="K151" s="89">
        <f>SUM(K2:K133)</f>
        <v>0</v>
      </c>
      <c r="M151" s="89">
        <f>SUM(M2:M149)</f>
        <v>0</v>
      </c>
    </row>
    <row r="152" spans="1:15" x14ac:dyDescent="0.2">
      <c r="A152" s="137" t="s">
        <v>401</v>
      </c>
      <c r="C152" s="89">
        <v>148</v>
      </c>
      <c r="E152" s="89">
        <v>143</v>
      </c>
      <c r="G152" s="89">
        <v>128</v>
      </c>
      <c r="I152" s="88">
        <v>114</v>
      </c>
      <c r="K152" s="89">
        <v>99</v>
      </c>
      <c r="M152" s="89">
        <v>53</v>
      </c>
    </row>
    <row r="153" spans="1:15" x14ac:dyDescent="0.2">
      <c r="A153" s="137" t="s">
        <v>402</v>
      </c>
      <c r="C153" s="163">
        <f>C151/C152</f>
        <v>0</v>
      </c>
      <c r="E153" s="163">
        <f>E151/E152</f>
        <v>0</v>
      </c>
      <c r="G153" s="186">
        <f>G151/G152</f>
        <v>0</v>
      </c>
      <c r="I153" s="138">
        <f>I151/I152</f>
        <v>8.771929824561403E-2</v>
      </c>
      <c r="K153" s="163">
        <f>K151/K152</f>
        <v>0</v>
      </c>
      <c r="M153" s="163">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A437460B-AECE-4AE8-B3BB-19C55F5DEF81}">
      <formula1>"-,Y"</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5133B-A4AB-4312-AFFF-3A9178FE82EB}">
  <dimension ref="A1:M100"/>
  <sheetViews>
    <sheetView topLeftCell="A3" zoomScale="60" zoomScaleNormal="60" workbookViewId="0">
      <selection activeCell="A26" sqref="A26"/>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794</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75" t="s">
        <v>218</v>
      </c>
      <c r="E5" s="275" t="s">
        <v>220</v>
      </c>
      <c r="F5" s="274" t="s">
        <v>251</v>
      </c>
      <c r="G5" s="272">
        <f>IF(F5="Y", 'read first'!$B$23, 0)</f>
        <v>2.2229999999999999</v>
      </c>
      <c r="H5" s="266" t="s">
        <v>217</v>
      </c>
      <c r="I5" s="266"/>
    </row>
    <row r="6" spans="2:9" ht="30" x14ac:dyDescent="0.25">
      <c r="B6" s="552"/>
      <c r="C6" s="548"/>
      <c r="D6" s="275" t="s">
        <v>179</v>
      </c>
      <c r="E6" s="275" t="s">
        <v>221</v>
      </c>
      <c r="F6" s="274" t="s">
        <v>251</v>
      </c>
      <c r="G6" s="272">
        <f>IF(F6="Y", 'read first'!$B$23, 0)</f>
        <v>2.2229999999999999</v>
      </c>
      <c r="H6" s="266" t="s">
        <v>196</v>
      </c>
      <c r="I6" s="266"/>
    </row>
    <row r="7" spans="2:9" ht="58.5" customHeight="1" x14ac:dyDescent="0.25">
      <c r="B7" s="266" t="s">
        <v>10</v>
      </c>
      <c r="C7" s="19" t="s">
        <v>11</v>
      </c>
      <c r="D7" s="275" t="s">
        <v>12</v>
      </c>
      <c r="E7" s="275" t="s">
        <v>222</v>
      </c>
      <c r="F7" s="274" t="s">
        <v>251</v>
      </c>
      <c r="G7" s="272">
        <f>IF(F7="Y", 'read first'!$B$23, 0)</f>
        <v>2.2229999999999999</v>
      </c>
      <c r="H7" s="266" t="s">
        <v>176</v>
      </c>
      <c r="I7" s="266"/>
    </row>
    <row r="8" spans="2:9" ht="40.5" customHeight="1" x14ac:dyDescent="0.25">
      <c r="B8" s="551" t="s">
        <v>14</v>
      </c>
      <c r="C8" s="19" t="s">
        <v>15</v>
      </c>
      <c r="D8" s="275" t="s">
        <v>197</v>
      </c>
      <c r="E8" s="275" t="s">
        <v>223</v>
      </c>
      <c r="F8" s="274" t="s">
        <v>250</v>
      </c>
      <c r="G8" s="272">
        <f>IF(F8="Y", 'read first'!$B$23, 0)</f>
        <v>0</v>
      </c>
      <c r="H8" s="266" t="s">
        <v>16</v>
      </c>
      <c r="I8" s="266"/>
    </row>
    <row r="9" spans="2:9" ht="36.75" customHeight="1" x14ac:dyDescent="0.25">
      <c r="B9" s="552"/>
      <c r="C9" s="19" t="s">
        <v>17</v>
      </c>
      <c r="D9" s="275" t="s">
        <v>180</v>
      </c>
      <c r="E9" s="275" t="s">
        <v>224</v>
      </c>
      <c r="F9" s="274" t="s">
        <v>251</v>
      </c>
      <c r="G9" s="272">
        <f>IF(F9="Y", 'read first'!$B$23, 0)</f>
        <v>2.2229999999999999</v>
      </c>
      <c r="H9" s="266" t="s">
        <v>18</v>
      </c>
      <c r="I9" s="266"/>
    </row>
    <row r="10" spans="2:9" ht="46.5" customHeight="1" x14ac:dyDescent="0.25">
      <c r="B10" s="266" t="s">
        <v>19</v>
      </c>
      <c r="C10" s="19" t="s">
        <v>20</v>
      </c>
      <c r="D10" s="275" t="s">
        <v>415</v>
      </c>
      <c r="E10" s="275" t="s">
        <v>225</v>
      </c>
      <c r="F10" s="274" t="s">
        <v>251</v>
      </c>
      <c r="G10" s="272">
        <f>IF(F10="Y", 'read first'!$B$23, 0)</f>
        <v>2.2229999999999999</v>
      </c>
      <c r="H10" s="266" t="s">
        <v>175</v>
      </c>
      <c r="I10" s="266"/>
    </row>
    <row r="11" spans="2:9" ht="30" x14ac:dyDescent="0.25">
      <c r="B11" s="554" t="s">
        <v>22</v>
      </c>
      <c r="C11" s="19" t="s">
        <v>23</v>
      </c>
      <c r="D11" s="275" t="s">
        <v>24</v>
      </c>
      <c r="E11" s="275" t="s">
        <v>226</v>
      </c>
      <c r="F11" s="274" t="s">
        <v>251</v>
      </c>
      <c r="G11" s="272">
        <f>IF(F11="Y", 'read first'!$B$23, 0)</f>
        <v>2.2229999999999999</v>
      </c>
      <c r="H11" s="266" t="s">
        <v>25</v>
      </c>
      <c r="I11" s="266"/>
    </row>
    <row r="12" spans="2:9" ht="93.75" customHeight="1" x14ac:dyDescent="0.25">
      <c r="B12" s="554"/>
      <c r="C12" s="266" t="s">
        <v>26</v>
      </c>
      <c r="D12" s="20" t="s">
        <v>198</v>
      </c>
      <c r="E12" s="20" t="s">
        <v>227</v>
      </c>
      <c r="F12" s="35" t="s">
        <v>251</v>
      </c>
      <c r="G12" s="272">
        <f>IF(F12="Y", 'read first'!$B$23, 0)</f>
        <v>2.2229999999999999</v>
      </c>
      <c r="H12" s="31" t="s">
        <v>177</v>
      </c>
      <c r="I12" s="410" t="s">
        <v>644</v>
      </c>
    </row>
    <row r="13" spans="2:9" ht="55.5" customHeight="1" x14ac:dyDescent="0.25">
      <c r="B13" s="266" t="s">
        <v>28</v>
      </c>
      <c r="C13" s="19" t="s">
        <v>29</v>
      </c>
      <c r="D13" s="20" t="s">
        <v>199</v>
      </c>
      <c r="E13" s="20" t="s">
        <v>227</v>
      </c>
      <c r="F13" s="35" t="s">
        <v>251</v>
      </c>
      <c r="G13" s="272">
        <f>IF(F13="Y", 'read first'!$B$23, 0)</f>
        <v>2.2229999999999999</v>
      </c>
      <c r="H13" s="31" t="s">
        <v>30</v>
      </c>
      <c r="I13" s="410" t="s">
        <v>645</v>
      </c>
    </row>
    <row r="14" spans="2:9" x14ac:dyDescent="0.25">
      <c r="D14" s="21" t="s">
        <v>31</v>
      </c>
      <c r="E14" s="21"/>
      <c r="G14" s="272">
        <f>SUM(G5:G13)</f>
        <v>17.783999999999995</v>
      </c>
    </row>
    <row r="15" spans="2:9" x14ac:dyDescent="0.25">
      <c r="D15" s="21"/>
      <c r="E15" s="21"/>
      <c r="G15" s="22">
        <f>G14/'read first'!$B$24</f>
        <v>0.88888888888888873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68" t="s">
        <v>182</v>
      </c>
      <c r="E19" s="268" t="s">
        <v>228</v>
      </c>
      <c r="F19" s="274" t="s">
        <v>250</v>
      </c>
      <c r="G19" s="269">
        <f>IF(F19="Y", 'read first'!$C$23, 0)</f>
        <v>0</v>
      </c>
      <c r="H19" s="267" t="s">
        <v>200</v>
      </c>
      <c r="I19" s="267"/>
    </row>
    <row r="20" spans="2:9" ht="54" customHeight="1" x14ac:dyDescent="0.25">
      <c r="B20" s="549"/>
      <c r="C20" s="1" t="s">
        <v>35</v>
      </c>
      <c r="D20" s="556" t="s">
        <v>36</v>
      </c>
      <c r="E20" s="556" t="s">
        <v>227</v>
      </c>
      <c r="F20" s="562" t="s">
        <v>251</v>
      </c>
      <c r="G20" s="565">
        <f>IF(F20="Y", 'read first'!$C$23, 0)</f>
        <v>1.65</v>
      </c>
      <c r="H20" s="555" t="s">
        <v>183</v>
      </c>
      <c r="I20" s="555" t="s">
        <v>767</v>
      </c>
    </row>
    <row r="21" spans="2:9" ht="23.25" customHeight="1" x14ac:dyDescent="0.25">
      <c r="B21" s="549"/>
      <c r="C21" s="19" t="s">
        <v>37</v>
      </c>
      <c r="D21" s="557"/>
      <c r="E21" s="557"/>
      <c r="F21" s="563"/>
      <c r="G21" s="566">
        <f>IF(F21="Y", 'read first'!$C$23, 0)</f>
        <v>0</v>
      </c>
      <c r="H21" s="549"/>
      <c r="I21" s="549"/>
    </row>
    <row r="22" spans="2:9" ht="30" x14ac:dyDescent="0.25">
      <c r="B22" s="550"/>
      <c r="C22" s="270"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70" t="s">
        <v>431</v>
      </c>
      <c r="I23" s="270"/>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644" t="s">
        <v>646</v>
      </c>
    </row>
    <row r="25" spans="2:9" ht="36" customHeight="1" x14ac:dyDescent="0.25">
      <c r="B25" s="543"/>
      <c r="C25" s="548"/>
      <c r="D25" s="27" t="s">
        <v>201</v>
      </c>
      <c r="E25" s="27" t="s">
        <v>227</v>
      </c>
      <c r="F25" s="35" t="s">
        <v>251</v>
      </c>
      <c r="G25" s="272">
        <f>IF(F25="Y", 'read first'!$C$23, 0)</f>
        <v>1.65</v>
      </c>
      <c r="H25" s="34" t="s">
        <v>204</v>
      </c>
      <c r="I25" s="645"/>
    </row>
    <row r="26" spans="2:9" ht="30" x14ac:dyDescent="0.25">
      <c r="B26" s="543" t="s">
        <v>45</v>
      </c>
      <c r="C26" s="19" t="s">
        <v>44</v>
      </c>
      <c r="D26" s="28" t="s">
        <v>46</v>
      </c>
      <c r="E26" s="568" t="s">
        <v>227</v>
      </c>
      <c r="F26" s="571" t="s">
        <v>251</v>
      </c>
      <c r="G26" s="565">
        <f>IF(F26="Y", 'read first'!$C$23, 0)</f>
        <v>1.65</v>
      </c>
      <c r="H26" s="574" t="s">
        <v>202</v>
      </c>
      <c r="I26" s="655" t="s">
        <v>647</v>
      </c>
    </row>
    <row r="27" spans="2:9" x14ac:dyDescent="0.25">
      <c r="B27" s="543"/>
      <c r="C27" s="543" t="s">
        <v>47</v>
      </c>
      <c r="D27" s="28" t="s">
        <v>48</v>
      </c>
      <c r="E27" s="569"/>
      <c r="F27" s="572"/>
      <c r="G27" s="566"/>
      <c r="H27" s="575"/>
      <c r="I27" s="656"/>
    </row>
    <row r="28" spans="2:9" ht="30" x14ac:dyDescent="0.25">
      <c r="B28" s="543"/>
      <c r="C28" s="543"/>
      <c r="D28" s="28" t="s">
        <v>49</v>
      </c>
      <c r="E28" s="570"/>
      <c r="F28" s="573"/>
      <c r="G28" s="567"/>
      <c r="H28" s="576"/>
      <c r="I28" s="657"/>
    </row>
    <row r="29" spans="2:9" ht="18.75" customHeight="1" x14ac:dyDescent="0.25">
      <c r="B29" s="543" t="s">
        <v>50</v>
      </c>
      <c r="C29" s="19" t="s">
        <v>118</v>
      </c>
      <c r="D29" s="29" t="s">
        <v>51</v>
      </c>
      <c r="E29" s="27" t="s">
        <v>229</v>
      </c>
      <c r="F29" s="35" t="s">
        <v>251</v>
      </c>
      <c r="G29" s="272">
        <f>IF(F29="Y", 0.83, 0)</f>
        <v>0.83</v>
      </c>
      <c r="H29" s="577" t="s">
        <v>167</v>
      </c>
      <c r="I29" s="654" t="s">
        <v>648</v>
      </c>
    </row>
    <row r="30" spans="2:9" ht="18" customHeight="1" x14ac:dyDescent="0.25">
      <c r="B30" s="543"/>
      <c r="C30" s="19" t="s">
        <v>119</v>
      </c>
      <c r="D30" s="579" t="s">
        <v>168</v>
      </c>
      <c r="E30" s="579" t="s">
        <v>230</v>
      </c>
      <c r="F30" s="571" t="s">
        <v>251</v>
      </c>
      <c r="G30" s="581">
        <f>IF(F30="Y", 0.83, 0)</f>
        <v>0.83</v>
      </c>
      <c r="H30" s="577"/>
      <c r="I30" s="654"/>
    </row>
    <row r="31" spans="2:9" ht="19.5" customHeight="1" x14ac:dyDescent="0.25">
      <c r="B31" s="543"/>
      <c r="C31" s="19" t="s">
        <v>130</v>
      </c>
      <c r="D31" s="580"/>
      <c r="E31" s="580"/>
      <c r="F31" s="573"/>
      <c r="G31" s="581">
        <f>IF(F31="Y", 0.83, 0)</f>
        <v>0</v>
      </c>
      <c r="H31" s="577"/>
      <c r="I31" s="654"/>
    </row>
    <row r="32" spans="2:9" ht="38.1" customHeight="1" x14ac:dyDescent="0.25">
      <c r="B32" s="543" t="s">
        <v>54</v>
      </c>
      <c r="C32" s="553" t="s">
        <v>55</v>
      </c>
      <c r="D32" s="30" t="s">
        <v>56</v>
      </c>
      <c r="E32" s="30" t="s">
        <v>231</v>
      </c>
      <c r="F32" s="274" t="s">
        <v>251</v>
      </c>
      <c r="G32" s="272">
        <f>IF(F32="Y",'read first'!$C$23, 0)</f>
        <v>1.65</v>
      </c>
      <c r="H32" s="554" t="s">
        <v>166</v>
      </c>
      <c r="I32" s="646"/>
    </row>
    <row r="33" spans="2:9" ht="57.95" customHeight="1" x14ac:dyDescent="0.25">
      <c r="B33" s="543"/>
      <c r="C33" s="547"/>
      <c r="D33" s="30" t="s">
        <v>57</v>
      </c>
      <c r="E33" s="30" t="s">
        <v>232</v>
      </c>
      <c r="F33" s="274" t="s">
        <v>251</v>
      </c>
      <c r="G33" s="272">
        <f>IF(F33="Y", 'read first'!$C$23, 0)</f>
        <v>1.65</v>
      </c>
      <c r="H33" s="554"/>
      <c r="I33" s="646"/>
    </row>
    <row r="34" spans="2:9" ht="52.5" customHeight="1" x14ac:dyDescent="0.25">
      <c r="B34" s="543"/>
      <c r="C34" s="548"/>
      <c r="D34" s="30" t="s">
        <v>184</v>
      </c>
      <c r="E34" s="30" t="s">
        <v>233</v>
      </c>
      <c r="F34" s="274" t="s">
        <v>250</v>
      </c>
      <c r="G34" s="272">
        <f>IF(F34="Y", 'read first'!$C$23, 0)</f>
        <v>0</v>
      </c>
      <c r="H34" s="554"/>
      <c r="I34" s="646"/>
    </row>
    <row r="35" spans="2:9" ht="38.1" customHeight="1" x14ac:dyDescent="0.25">
      <c r="B35" s="543"/>
      <c r="C35" s="270" t="s">
        <v>58</v>
      </c>
      <c r="D35" s="28" t="s">
        <v>59</v>
      </c>
      <c r="E35" s="28" t="s">
        <v>227</v>
      </c>
      <c r="F35" s="35" t="s">
        <v>251</v>
      </c>
      <c r="G35" s="272">
        <f>IF(F35="Y", 'read first'!$C$23, 0)</f>
        <v>1.65</v>
      </c>
      <c r="H35" s="31" t="s">
        <v>203</v>
      </c>
      <c r="I35" s="410" t="s">
        <v>649</v>
      </c>
    </row>
    <row r="36" spans="2:9" ht="60" customHeight="1" x14ac:dyDescent="0.25">
      <c r="B36" s="270" t="s">
        <v>60</v>
      </c>
      <c r="C36" s="19" t="s">
        <v>61</v>
      </c>
      <c r="D36" s="30" t="s">
        <v>62</v>
      </c>
      <c r="E36" s="30" t="s">
        <v>234</v>
      </c>
      <c r="F36" s="274" t="s">
        <v>251</v>
      </c>
      <c r="G36" s="272">
        <f>IF(F36="Y", 'read first'!$C$23, 0)</f>
        <v>1.65</v>
      </c>
      <c r="H36" s="266" t="s">
        <v>178</v>
      </c>
      <c r="I36" s="266"/>
    </row>
    <row r="37" spans="2:9" x14ac:dyDescent="0.25">
      <c r="D37" s="21" t="s">
        <v>31</v>
      </c>
      <c r="E37" s="21"/>
      <c r="G37" s="272">
        <f>SUM(G19:G36)</f>
        <v>14.060000000000002</v>
      </c>
    </row>
    <row r="38" spans="2:9" x14ac:dyDescent="0.25">
      <c r="D38" s="21"/>
      <c r="E38" s="21"/>
      <c r="G38" s="22">
        <f>G37/'read first'!$C$24</f>
        <v>0.71010101010101034</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75" t="s">
        <v>67</v>
      </c>
      <c r="E42" s="275" t="s">
        <v>235</v>
      </c>
      <c r="F42" s="274" t="s">
        <v>250</v>
      </c>
      <c r="G42" s="272">
        <f>IF(F42="Y", 'read first'!$D$23, 0)</f>
        <v>0</v>
      </c>
      <c r="H42" s="266" t="s">
        <v>68</v>
      </c>
      <c r="I42" s="266"/>
    </row>
    <row r="43" spans="2:9" ht="30" customHeight="1" x14ac:dyDescent="0.25">
      <c r="B43" s="549"/>
      <c r="C43" s="19" t="s">
        <v>69</v>
      </c>
      <c r="D43" s="273" t="s">
        <v>70</v>
      </c>
      <c r="E43" s="74" t="s">
        <v>227</v>
      </c>
      <c r="F43" s="274" t="s">
        <v>250</v>
      </c>
      <c r="G43" s="272">
        <f>IF(F43="Y", 'read first'!$D$23, 0)</f>
        <v>0</v>
      </c>
      <c r="H43" s="266" t="s">
        <v>71</v>
      </c>
      <c r="I43" s="266"/>
    </row>
    <row r="44" spans="2:9" ht="30" x14ac:dyDescent="0.25">
      <c r="B44" s="550"/>
      <c r="C44" s="19" t="s">
        <v>72</v>
      </c>
      <c r="D44" s="275" t="s">
        <v>73</v>
      </c>
      <c r="E44" s="275" t="s">
        <v>227</v>
      </c>
      <c r="F44" s="274" t="s">
        <v>250</v>
      </c>
      <c r="G44" s="272">
        <f>IF(F44="Y", 'read first'!$D$23, 0)</f>
        <v>0</v>
      </c>
      <c r="H44" s="266" t="s">
        <v>74</v>
      </c>
      <c r="I44" s="266"/>
    </row>
    <row r="45" spans="2:9" ht="30" x14ac:dyDescent="0.25">
      <c r="B45" s="270" t="s">
        <v>75</v>
      </c>
      <c r="C45" s="19" t="s">
        <v>76</v>
      </c>
      <c r="D45" s="275" t="s">
        <v>77</v>
      </c>
      <c r="E45" s="275" t="s">
        <v>227</v>
      </c>
      <c r="F45" s="274" t="s">
        <v>251</v>
      </c>
      <c r="G45" s="272">
        <f>IF(F45="Y", 'read first'!$D$23, 0)</f>
        <v>2.2000000000000002</v>
      </c>
      <c r="H45" s="266" t="s">
        <v>78</v>
      </c>
      <c r="I45" s="266"/>
    </row>
    <row r="46" spans="2:9" ht="37.5" customHeight="1" x14ac:dyDescent="0.25">
      <c r="B46" s="33" t="s">
        <v>79</v>
      </c>
      <c r="C46" s="33" t="s">
        <v>80</v>
      </c>
      <c r="D46" s="34" t="s">
        <v>81</v>
      </c>
      <c r="E46" s="34" t="s">
        <v>227</v>
      </c>
      <c r="F46" s="274" t="s">
        <v>250</v>
      </c>
      <c r="G46" s="272">
        <f>IF(F46="Y", 'read first'!$D$23, 0)</f>
        <v>0</v>
      </c>
      <c r="H46" s="31" t="s">
        <v>165</v>
      </c>
      <c r="I46" s="410" t="s">
        <v>650</v>
      </c>
    </row>
    <row r="47" spans="2:9" ht="69" customHeight="1" x14ac:dyDescent="0.25">
      <c r="B47" s="270" t="s">
        <v>82</v>
      </c>
      <c r="C47" s="19" t="s">
        <v>83</v>
      </c>
      <c r="D47" s="275" t="s">
        <v>84</v>
      </c>
      <c r="E47" s="275" t="s">
        <v>227</v>
      </c>
      <c r="F47" s="274" t="s">
        <v>251</v>
      </c>
      <c r="G47" s="272">
        <f>IF(F47="Y", 'read first'!$D$23, 0)</f>
        <v>2.2000000000000002</v>
      </c>
      <c r="H47" s="266" t="s">
        <v>85</v>
      </c>
      <c r="I47" s="266"/>
    </row>
    <row r="48" spans="2:9" ht="30" x14ac:dyDescent="0.25">
      <c r="B48" s="270" t="s">
        <v>86</v>
      </c>
      <c r="C48" s="19" t="s">
        <v>87</v>
      </c>
      <c r="D48" s="275" t="s">
        <v>88</v>
      </c>
      <c r="E48" s="275" t="s">
        <v>236</v>
      </c>
      <c r="F48" s="274" t="s">
        <v>251</v>
      </c>
      <c r="G48" s="272">
        <f>IF(F48="Y", 'read first'!$D$23, 0)</f>
        <v>2.2000000000000002</v>
      </c>
      <c r="H48" s="266" t="s">
        <v>89</v>
      </c>
      <c r="I48" s="266"/>
    </row>
    <row r="49" spans="2:9" ht="45" x14ac:dyDescent="0.25">
      <c r="B49" s="270" t="s">
        <v>90</v>
      </c>
      <c r="C49" s="19" t="s">
        <v>91</v>
      </c>
      <c r="D49" s="275" t="s">
        <v>92</v>
      </c>
      <c r="E49" s="275" t="s">
        <v>237</v>
      </c>
      <c r="F49" s="274" t="s">
        <v>250</v>
      </c>
      <c r="G49" s="272">
        <f>IF(F49="Y", 'read first'!$D$23, 0)</f>
        <v>0</v>
      </c>
      <c r="H49" s="266" t="s">
        <v>93</v>
      </c>
      <c r="I49" s="266"/>
    </row>
    <row r="50" spans="2:9" x14ac:dyDescent="0.25">
      <c r="B50" s="37"/>
      <c r="G50" s="272">
        <f>SUM(G42:G49)</f>
        <v>6.6000000000000005</v>
      </c>
    </row>
    <row r="51" spans="2:9" x14ac:dyDescent="0.25">
      <c r="B51" s="37"/>
      <c r="G51" s="22">
        <f>G50/'read first'!$D$24</f>
        <v>0.33333333333333337</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75" t="s">
        <v>97</v>
      </c>
      <c r="E55" s="75" t="s">
        <v>227</v>
      </c>
      <c r="F55" s="274" t="s">
        <v>251</v>
      </c>
      <c r="G55" s="272">
        <f>IF(F55="Y", 'read first'!$E$23, 0)</f>
        <v>2.5</v>
      </c>
      <c r="H55" s="271" t="s">
        <v>98</v>
      </c>
      <c r="I55" s="397"/>
    </row>
    <row r="56" spans="2:9" ht="38.1" customHeight="1" x14ac:dyDescent="0.25">
      <c r="B56" s="543"/>
      <c r="C56" s="19" t="s">
        <v>99</v>
      </c>
      <c r="D56" s="275" t="s">
        <v>100</v>
      </c>
      <c r="E56" s="75" t="s">
        <v>227</v>
      </c>
      <c r="F56" s="274" t="s">
        <v>251</v>
      </c>
      <c r="G56" s="272">
        <f>IF(F56="Y", 'read first'!$E$23, 0)</f>
        <v>2.5</v>
      </c>
      <c r="H56" s="271" t="s">
        <v>101</v>
      </c>
      <c r="I56" s="397"/>
    </row>
    <row r="57" spans="2:9" ht="51" customHeight="1" x14ac:dyDescent="0.25">
      <c r="B57" s="270" t="s">
        <v>102</v>
      </c>
      <c r="C57" s="19" t="s">
        <v>44</v>
      </c>
      <c r="D57" s="275" t="s">
        <v>103</v>
      </c>
      <c r="E57" s="75" t="s">
        <v>227</v>
      </c>
      <c r="F57" s="39" t="s">
        <v>209</v>
      </c>
      <c r="G57" s="272">
        <f>G26</f>
        <v>1.65</v>
      </c>
      <c r="H57" s="271" t="s">
        <v>207</v>
      </c>
      <c r="I57" s="397"/>
    </row>
    <row r="58" spans="2:9" ht="49.5" customHeight="1" x14ac:dyDescent="0.25">
      <c r="B58" s="270" t="s">
        <v>104</v>
      </c>
      <c r="C58" s="19" t="s">
        <v>96</v>
      </c>
      <c r="D58" s="275" t="s">
        <v>131</v>
      </c>
      <c r="E58" s="75" t="s">
        <v>230</v>
      </c>
      <c r="F58" s="39" t="s">
        <v>210</v>
      </c>
      <c r="G58" s="272">
        <f>G29+G30</f>
        <v>1.66</v>
      </c>
      <c r="H58" s="271" t="s">
        <v>208</v>
      </c>
      <c r="I58" s="397"/>
    </row>
    <row r="59" spans="2:9" ht="37.5" customHeight="1" x14ac:dyDescent="0.25">
      <c r="B59" s="543" t="s">
        <v>105</v>
      </c>
      <c r="C59" s="19" t="s">
        <v>72</v>
      </c>
      <c r="D59" s="275" t="s">
        <v>106</v>
      </c>
      <c r="E59" s="75" t="s">
        <v>227</v>
      </c>
      <c r="F59" s="274" t="s">
        <v>250</v>
      </c>
      <c r="G59" s="272">
        <f>IF(F59="Y", 'read first'!$E$23, 0)</f>
        <v>0</v>
      </c>
      <c r="H59" s="271" t="s">
        <v>132</v>
      </c>
      <c r="I59" s="397"/>
    </row>
    <row r="60" spans="2:9" ht="38.1" customHeight="1" x14ac:dyDescent="0.25">
      <c r="B60" s="543"/>
      <c r="C60" s="19" t="s">
        <v>99</v>
      </c>
      <c r="D60" s="275" t="s">
        <v>133</v>
      </c>
      <c r="E60" s="75" t="s">
        <v>238</v>
      </c>
      <c r="F60" s="274" t="s">
        <v>251</v>
      </c>
      <c r="G60" s="272">
        <f>IF(F60="Y", 'read first'!$E$23, 0)</f>
        <v>2.5</v>
      </c>
      <c r="H60" s="271" t="s">
        <v>134</v>
      </c>
      <c r="I60" s="397"/>
    </row>
    <row r="61" spans="2:9" ht="30" x14ac:dyDescent="0.25">
      <c r="B61" s="270" t="s">
        <v>107</v>
      </c>
      <c r="C61" s="19" t="s">
        <v>108</v>
      </c>
      <c r="D61" s="275" t="s">
        <v>185</v>
      </c>
      <c r="E61" s="75" t="s">
        <v>239</v>
      </c>
      <c r="F61" s="274" t="s">
        <v>251</v>
      </c>
      <c r="G61" s="272">
        <f>IF(F61="Y", 'read first'!$E$23, 0)</f>
        <v>2.5</v>
      </c>
      <c r="H61" s="271" t="s">
        <v>135</v>
      </c>
      <c r="I61" s="397"/>
    </row>
    <row r="62" spans="2:9" ht="38.1" customHeight="1" x14ac:dyDescent="0.25">
      <c r="B62" s="270" t="s">
        <v>109</v>
      </c>
      <c r="C62" s="19" t="s">
        <v>110</v>
      </c>
      <c r="D62" s="275" t="s">
        <v>111</v>
      </c>
      <c r="E62" s="75" t="s">
        <v>227</v>
      </c>
      <c r="F62" s="274" t="s">
        <v>251</v>
      </c>
      <c r="G62" s="272">
        <f>IF(F62="Y", 'read first'!$E$23, 0)</f>
        <v>2.5</v>
      </c>
      <c r="H62" s="271" t="s">
        <v>136</v>
      </c>
      <c r="I62" s="397"/>
    </row>
    <row r="63" spans="2:9" x14ac:dyDescent="0.25">
      <c r="G63" s="272">
        <f>SUM(G55:G62)</f>
        <v>15.81</v>
      </c>
    </row>
    <row r="64" spans="2:9" x14ac:dyDescent="0.25">
      <c r="G64" s="41">
        <f>G63/'read first'!$E$24</f>
        <v>0.79049999999999998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70" t="s">
        <v>121</v>
      </c>
      <c r="C68" s="19" t="s">
        <v>170</v>
      </c>
      <c r="D68" s="275" t="s">
        <v>171</v>
      </c>
      <c r="E68" s="275" t="s">
        <v>226</v>
      </c>
      <c r="F68" s="274" t="str">
        <f>F11</f>
        <v>Y</v>
      </c>
      <c r="G68" s="272">
        <f>IF(F68="Y", 'read first'!$G$23, 0)</f>
        <v>2</v>
      </c>
      <c r="H68" s="270" t="s">
        <v>427</v>
      </c>
      <c r="I68" s="393"/>
    </row>
    <row r="69" spans="1:13" s="4" customFormat="1" ht="67.5" customHeight="1" x14ac:dyDescent="0.25">
      <c r="A69" s="3"/>
      <c r="B69" s="270" t="s">
        <v>122</v>
      </c>
      <c r="C69" s="19" t="s">
        <v>123</v>
      </c>
      <c r="D69" s="275" t="s">
        <v>124</v>
      </c>
      <c r="E69" s="275" t="s">
        <v>240</v>
      </c>
      <c r="F69" s="274" t="s">
        <v>251</v>
      </c>
      <c r="G69" s="272">
        <f>IF(F69="Y", 'read first'!$G$23, 0)</f>
        <v>2</v>
      </c>
      <c r="H69" s="270" t="s">
        <v>143</v>
      </c>
      <c r="I69" s="393"/>
      <c r="J69" s="59"/>
      <c r="K69" s="59"/>
      <c r="L69" s="59"/>
      <c r="M69" s="59"/>
    </row>
    <row r="70" spans="1:13" s="4" customFormat="1" ht="74.25" customHeight="1" x14ac:dyDescent="0.25">
      <c r="A70" s="3"/>
      <c r="B70" s="270" t="s">
        <v>125</v>
      </c>
      <c r="C70" s="19" t="s">
        <v>144</v>
      </c>
      <c r="D70" s="275" t="s">
        <v>126</v>
      </c>
      <c r="E70" s="275" t="s">
        <v>241</v>
      </c>
      <c r="F70" s="274" t="s">
        <v>251</v>
      </c>
      <c r="G70" s="272">
        <f>IF(F70="Y", 'read first'!$G$23, 0)</f>
        <v>2</v>
      </c>
      <c r="H70" s="270" t="s">
        <v>142</v>
      </c>
      <c r="I70" s="393"/>
      <c r="J70" s="59"/>
      <c r="K70" s="59"/>
      <c r="L70" s="59"/>
      <c r="M70" s="59"/>
    </row>
    <row r="71" spans="1:13" s="4" customFormat="1" ht="64.5" customHeight="1" x14ac:dyDescent="0.25">
      <c r="A71" s="3"/>
      <c r="B71" s="270" t="s">
        <v>127</v>
      </c>
      <c r="C71" s="19" t="s">
        <v>128</v>
      </c>
      <c r="D71" s="275" t="s">
        <v>129</v>
      </c>
      <c r="E71" s="275" t="s">
        <v>242</v>
      </c>
      <c r="F71" s="274" t="s">
        <v>250</v>
      </c>
      <c r="G71" s="272">
        <f>IF(F71="Y", 'read first'!$G$23, 0)</f>
        <v>0</v>
      </c>
      <c r="H71" s="270" t="s">
        <v>169</v>
      </c>
      <c r="I71" s="393"/>
      <c r="J71" s="59"/>
      <c r="K71" s="59"/>
      <c r="L71" s="59"/>
      <c r="M71" s="59"/>
    </row>
    <row r="72" spans="1:13" s="4" customFormat="1" x14ac:dyDescent="0.25">
      <c r="A72" s="3"/>
      <c r="B72" s="543" t="s">
        <v>186</v>
      </c>
      <c r="C72" s="19" t="s">
        <v>108</v>
      </c>
      <c r="D72" s="582" t="s">
        <v>139</v>
      </c>
      <c r="E72" s="582" t="s">
        <v>243</v>
      </c>
      <c r="F72" s="584" t="s">
        <v>251</v>
      </c>
      <c r="G72" s="565">
        <f>IF(F72="Y", 'read first'!$G$23, 0)</f>
        <v>2</v>
      </c>
      <c r="H72" s="554" t="s">
        <v>141</v>
      </c>
      <c r="I72" s="621"/>
      <c r="J72" s="59"/>
      <c r="K72" s="59"/>
      <c r="L72" s="59"/>
      <c r="M72" s="59"/>
    </row>
    <row r="73" spans="1:13" s="4" customFormat="1" x14ac:dyDescent="0.25">
      <c r="A73" s="3"/>
      <c r="B73" s="543"/>
      <c r="C73" s="19" t="s">
        <v>140</v>
      </c>
      <c r="D73" s="583"/>
      <c r="E73" s="583"/>
      <c r="F73" s="584"/>
      <c r="G73" s="567"/>
      <c r="H73" s="554"/>
      <c r="I73" s="622"/>
      <c r="J73" s="59"/>
      <c r="K73" s="59"/>
      <c r="L73" s="59"/>
      <c r="M73" s="59"/>
    </row>
    <row r="74" spans="1:13" s="4" customFormat="1" x14ac:dyDescent="0.25">
      <c r="A74" s="3"/>
      <c r="B74" s="37"/>
      <c r="C74" s="3"/>
      <c r="D74" s="3"/>
      <c r="E74" s="3"/>
      <c r="F74" s="3"/>
      <c r="G74" s="272">
        <f>SUM(G68:G73)/2</f>
        <v>4</v>
      </c>
      <c r="H74" s="5"/>
      <c r="J74" s="59"/>
      <c r="K74" s="59"/>
      <c r="L74" s="59"/>
      <c r="M74" s="59"/>
    </row>
    <row r="75" spans="1:13" s="4" customFormat="1" x14ac:dyDescent="0.25">
      <c r="A75" s="3"/>
      <c r="B75" s="37"/>
      <c r="C75" s="3"/>
      <c r="D75" s="3"/>
      <c r="E75" s="3"/>
      <c r="F75" s="3"/>
      <c r="G75" s="22">
        <f>G74/'read first'!$G$24</f>
        <v>0.4</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15" t="s">
        <v>137</v>
      </c>
    </row>
    <row r="79" spans="1:13" ht="30" x14ac:dyDescent="0.25">
      <c r="A79" s="270" t="s">
        <v>187</v>
      </c>
      <c r="B79" s="270" t="s">
        <v>114</v>
      </c>
      <c r="C79" s="36" t="s">
        <v>145</v>
      </c>
      <c r="D79" s="275" t="s">
        <v>164</v>
      </c>
      <c r="E79" s="275" t="s">
        <v>244</v>
      </c>
      <c r="F79" s="274" t="s">
        <v>250</v>
      </c>
      <c r="G79" s="44">
        <f>IF(F79="Y", 'read first'!$F$23, 0)</f>
        <v>0</v>
      </c>
      <c r="H79" s="45" t="s">
        <v>146</v>
      </c>
      <c r="I79" s="413"/>
    </row>
    <row r="80" spans="1:13" ht="45" x14ac:dyDescent="0.25">
      <c r="A80" s="267" t="s">
        <v>188</v>
      </c>
      <c r="B80" s="267" t="s">
        <v>115</v>
      </c>
      <c r="C80" s="36" t="s">
        <v>145</v>
      </c>
      <c r="D80" s="273" t="s">
        <v>116</v>
      </c>
      <c r="E80" s="273" t="s">
        <v>245</v>
      </c>
      <c r="F80" s="274" t="s">
        <v>250</v>
      </c>
      <c r="G80" s="44">
        <f>IF(F80="Y", 'read first'!$F$23, 0)</f>
        <v>0</v>
      </c>
      <c r="H80" s="47" t="s">
        <v>147</v>
      </c>
      <c r="I80" s="413"/>
    </row>
    <row r="81" spans="1:9" x14ac:dyDescent="0.25">
      <c r="A81" s="555" t="s">
        <v>189</v>
      </c>
      <c r="B81" s="587" t="s">
        <v>117</v>
      </c>
      <c r="C81" s="48" t="s">
        <v>118</v>
      </c>
      <c r="D81" s="275" t="s">
        <v>51</v>
      </c>
      <c r="E81" s="275" t="s">
        <v>246</v>
      </c>
      <c r="F81" s="274" t="str">
        <f>F29</f>
        <v>Y</v>
      </c>
      <c r="G81" s="44">
        <f>IF(F81="Y", 1, 0)</f>
        <v>1</v>
      </c>
      <c r="H81" s="551" t="s">
        <v>52</v>
      </c>
      <c r="I81" s="643"/>
    </row>
    <row r="82" spans="1:9" x14ac:dyDescent="0.25">
      <c r="A82" s="586"/>
      <c r="B82" s="588"/>
      <c r="C82" s="48" t="s">
        <v>119</v>
      </c>
      <c r="D82" s="582" t="s">
        <v>53</v>
      </c>
      <c r="E82" s="590" t="s">
        <v>247</v>
      </c>
      <c r="F82" s="590" t="str">
        <f>F30</f>
        <v>Y</v>
      </c>
      <c r="G82" s="593">
        <f t="shared" ref="G82:G83" si="0">IF(F82="Y", 1, 0)</f>
        <v>1</v>
      </c>
      <c r="H82" s="586"/>
      <c r="I82" s="644"/>
    </row>
    <row r="83" spans="1:9" x14ac:dyDescent="0.25">
      <c r="A83" s="586"/>
      <c r="B83" s="589"/>
      <c r="C83" s="48" t="s">
        <v>130</v>
      </c>
      <c r="D83" s="552"/>
      <c r="E83" s="591"/>
      <c r="F83" s="592"/>
      <c r="G83" s="594">
        <f t="shared" si="0"/>
        <v>0</v>
      </c>
      <c r="H83" s="552"/>
      <c r="I83" s="645"/>
    </row>
    <row r="84" spans="1:9" ht="58.5" customHeight="1" x14ac:dyDescent="0.25">
      <c r="A84" s="552"/>
      <c r="B84" s="270" t="s">
        <v>138</v>
      </c>
      <c r="C84" s="19" t="s">
        <v>148</v>
      </c>
      <c r="D84" s="275" t="s">
        <v>149</v>
      </c>
      <c r="E84" s="275" t="s">
        <v>248</v>
      </c>
      <c r="F84" s="274" t="s">
        <v>250</v>
      </c>
      <c r="G84" s="44">
        <f>IF(F84="Y", 'read first'!$F$23, 0)</f>
        <v>0</v>
      </c>
      <c r="H84" s="271" t="s">
        <v>150</v>
      </c>
      <c r="I84" s="413"/>
    </row>
    <row r="85" spans="1:9" ht="60" x14ac:dyDescent="0.25">
      <c r="A85" s="267" t="s">
        <v>190</v>
      </c>
      <c r="B85" s="49" t="s">
        <v>151</v>
      </c>
      <c r="C85" s="266" t="s">
        <v>152</v>
      </c>
      <c r="D85" s="20" t="s">
        <v>162</v>
      </c>
      <c r="E85" s="20" t="s">
        <v>227</v>
      </c>
      <c r="F85" s="274" t="s">
        <v>251</v>
      </c>
      <c r="G85" s="44">
        <f>IF(F85="Y", 'read first'!$F$23, 0)</f>
        <v>2</v>
      </c>
      <c r="H85" s="20" t="s">
        <v>153</v>
      </c>
      <c r="I85" s="413" t="s">
        <v>651</v>
      </c>
    </row>
    <row r="86" spans="1:9" ht="45" x14ac:dyDescent="0.25">
      <c r="A86" s="270" t="s">
        <v>191</v>
      </c>
      <c r="B86" s="270" t="s">
        <v>154</v>
      </c>
      <c r="C86" s="270" t="s">
        <v>155</v>
      </c>
      <c r="D86" s="20" t="s">
        <v>163</v>
      </c>
      <c r="E86" s="20" t="s">
        <v>227</v>
      </c>
      <c r="F86" s="274" t="s">
        <v>251</v>
      </c>
      <c r="G86" s="44">
        <f>IF(F86="Y", 'read first'!$F$23, 0)</f>
        <v>2</v>
      </c>
      <c r="H86" s="20" t="s">
        <v>156</v>
      </c>
      <c r="I86" s="413" t="s">
        <v>652</v>
      </c>
    </row>
    <row r="87" spans="1:9" ht="47.25" customHeight="1" x14ac:dyDescent="0.25">
      <c r="A87" s="587" t="s">
        <v>192</v>
      </c>
      <c r="B87" s="554" t="s">
        <v>22</v>
      </c>
      <c r="C87" s="19" t="s">
        <v>23</v>
      </c>
      <c r="D87" s="275" t="s">
        <v>24</v>
      </c>
      <c r="E87" s="275" t="s">
        <v>226</v>
      </c>
      <c r="F87" s="274" t="str">
        <f>F11</f>
        <v>Y</v>
      </c>
      <c r="G87" s="272">
        <f>IF(F87="Y", 'read first'!$F$23, 0)</f>
        <v>2</v>
      </c>
      <c r="H87" s="266" t="s">
        <v>25</v>
      </c>
      <c r="I87" s="413"/>
    </row>
    <row r="88" spans="1:9" ht="67.5" customHeight="1" x14ac:dyDescent="0.25">
      <c r="A88" s="595"/>
      <c r="B88" s="554"/>
      <c r="C88" s="266" t="s">
        <v>26</v>
      </c>
      <c r="D88" s="20" t="s">
        <v>27</v>
      </c>
      <c r="E88" s="20" t="s">
        <v>227</v>
      </c>
      <c r="F88" s="274" t="s">
        <v>251</v>
      </c>
      <c r="G88" s="44">
        <f>IF(F88="Y", 'read first'!$F$23, 0)</f>
        <v>2</v>
      </c>
      <c r="H88" s="20" t="s">
        <v>157</v>
      </c>
      <c r="I88" s="413" t="s">
        <v>653</v>
      </c>
    </row>
    <row r="89" spans="1:9" ht="38.25" customHeight="1" x14ac:dyDescent="0.25">
      <c r="A89" s="555" t="s">
        <v>193</v>
      </c>
      <c r="B89" s="555" t="s">
        <v>65</v>
      </c>
      <c r="C89" s="19" t="s">
        <v>66</v>
      </c>
      <c r="D89" s="275" t="s">
        <v>67</v>
      </c>
      <c r="E89" s="275" t="s">
        <v>235</v>
      </c>
      <c r="F89" s="274" t="str">
        <f>F42</f>
        <v>N</v>
      </c>
      <c r="G89" s="44">
        <f>IF(F89="Y", 'read first'!$F$23, 0)</f>
        <v>0</v>
      </c>
      <c r="H89" s="266" t="s">
        <v>68</v>
      </c>
      <c r="I89" s="410"/>
    </row>
    <row r="90" spans="1:9" ht="30" x14ac:dyDescent="0.25">
      <c r="A90" s="586"/>
      <c r="B90" s="549"/>
      <c r="C90" s="19" t="s">
        <v>69</v>
      </c>
      <c r="D90" s="273" t="s">
        <v>70</v>
      </c>
      <c r="E90" s="74" t="s">
        <v>227</v>
      </c>
      <c r="F90" s="274" t="s">
        <v>250</v>
      </c>
      <c r="G90" s="44">
        <f>IF(F90="Y", 'read first'!$F$23, 0)</f>
        <v>0</v>
      </c>
      <c r="H90" s="266" t="s">
        <v>71</v>
      </c>
      <c r="I90" s="410"/>
    </row>
    <row r="91" spans="1:9" ht="36.75" customHeight="1" x14ac:dyDescent="0.25">
      <c r="A91" s="586"/>
      <c r="B91" s="550"/>
      <c r="C91" s="19" t="s">
        <v>72</v>
      </c>
      <c r="D91" s="275" t="s">
        <v>73</v>
      </c>
      <c r="E91" s="275" t="s">
        <v>227</v>
      </c>
      <c r="F91" s="274" t="str">
        <f>F60</f>
        <v>Y</v>
      </c>
      <c r="G91" s="44">
        <f>IF(F91="Y", 'read first'!$F$23, 0)</f>
        <v>2</v>
      </c>
      <c r="H91" s="266" t="s">
        <v>74</v>
      </c>
      <c r="I91" s="410"/>
    </row>
    <row r="92" spans="1:9" ht="28.5" customHeight="1" x14ac:dyDescent="0.25">
      <c r="A92" s="596" t="s">
        <v>194</v>
      </c>
      <c r="B92" s="551" t="s">
        <v>6</v>
      </c>
      <c r="C92" s="553" t="s">
        <v>7</v>
      </c>
      <c r="D92" s="275" t="s">
        <v>173</v>
      </c>
      <c r="E92" s="275" t="s">
        <v>220</v>
      </c>
      <c r="F92" s="274" t="str">
        <f>F5</f>
        <v>Y</v>
      </c>
      <c r="G92" s="44">
        <f>IF(F92="Y", 'read first'!$F$23, 0)</f>
        <v>2</v>
      </c>
      <c r="H92" s="266" t="s">
        <v>8</v>
      </c>
      <c r="I92" s="410"/>
    </row>
    <row r="93" spans="1:9" ht="30" x14ac:dyDescent="0.25">
      <c r="A93" s="597"/>
      <c r="B93" s="552"/>
      <c r="C93" s="548"/>
      <c r="D93" s="275" t="s">
        <v>179</v>
      </c>
      <c r="E93" s="275" t="s">
        <v>221</v>
      </c>
      <c r="F93" s="274" t="str">
        <f>F6</f>
        <v>Y</v>
      </c>
      <c r="G93" s="44">
        <f>IF(F93="Y", 'read first'!$F$23, 0)</f>
        <v>2</v>
      </c>
      <c r="H93" s="266" t="s">
        <v>9</v>
      </c>
      <c r="I93" s="410"/>
    </row>
    <row r="94" spans="1:9" ht="30" x14ac:dyDescent="0.25">
      <c r="A94" s="597"/>
      <c r="B94" s="266" t="s">
        <v>10</v>
      </c>
      <c r="C94" s="19" t="s">
        <v>11</v>
      </c>
      <c r="D94" s="275" t="s">
        <v>12</v>
      </c>
      <c r="E94" s="275" t="s">
        <v>222</v>
      </c>
      <c r="F94" s="274" t="str">
        <f>F7</f>
        <v>Y</v>
      </c>
      <c r="G94" s="44">
        <f>IF(F94="Y", 'read first'!$F$23, 0)</f>
        <v>2</v>
      </c>
      <c r="H94" s="266" t="s">
        <v>13</v>
      </c>
      <c r="I94" s="410"/>
    </row>
    <row r="95" spans="1:9" ht="45" x14ac:dyDescent="0.25">
      <c r="A95" s="597"/>
      <c r="B95" s="266" t="s">
        <v>19</v>
      </c>
      <c r="C95" s="19" t="s">
        <v>20</v>
      </c>
      <c r="D95" s="275" t="s">
        <v>415</v>
      </c>
      <c r="E95" s="275" t="s">
        <v>225</v>
      </c>
      <c r="F95" s="274" t="str">
        <f>F10</f>
        <v>Y</v>
      </c>
      <c r="G95" s="44">
        <f>IF(F95="Y", 'read first'!$F$23, 0)</f>
        <v>2</v>
      </c>
      <c r="H95" s="266" t="s">
        <v>21</v>
      </c>
      <c r="I95" s="410"/>
    </row>
    <row r="96" spans="1:9" ht="30" x14ac:dyDescent="0.25">
      <c r="A96" s="597"/>
      <c r="B96" s="554" t="s">
        <v>22</v>
      </c>
      <c r="C96" s="19" t="s">
        <v>23</v>
      </c>
      <c r="D96" s="275" t="s">
        <v>24</v>
      </c>
      <c r="E96" s="275" t="s">
        <v>226</v>
      </c>
      <c r="F96" s="274" t="str">
        <f>F11</f>
        <v>Y</v>
      </c>
      <c r="G96" s="44">
        <f>IF(F96="Y", 'read first'!$F$23, 0)</f>
        <v>2</v>
      </c>
      <c r="H96" s="266" t="s">
        <v>25</v>
      </c>
      <c r="I96" s="410"/>
    </row>
    <row r="97" spans="1:9" ht="34.5" customHeight="1" x14ac:dyDescent="0.25">
      <c r="A97" s="598"/>
      <c r="B97" s="554"/>
      <c r="C97" s="266" t="s">
        <v>26</v>
      </c>
      <c r="D97" s="20" t="s">
        <v>27</v>
      </c>
      <c r="E97" s="20" t="s">
        <v>227</v>
      </c>
      <c r="F97" s="274" t="s">
        <v>251</v>
      </c>
      <c r="G97" s="44">
        <f>IF(F97="Y", 'read first'!$F$23, 0)</f>
        <v>2</v>
      </c>
      <c r="H97" s="20" t="s">
        <v>174</v>
      </c>
      <c r="I97" s="410"/>
    </row>
    <row r="98" spans="1:9" ht="33.75" customHeight="1" x14ac:dyDescent="0.25">
      <c r="A98" s="266" t="s">
        <v>195</v>
      </c>
      <c r="B98" s="266" t="s">
        <v>158</v>
      </c>
      <c r="C98" s="266" t="s">
        <v>159</v>
      </c>
      <c r="D98" s="275" t="s">
        <v>160</v>
      </c>
      <c r="E98" s="75" t="s">
        <v>227</v>
      </c>
      <c r="F98" s="274" t="s">
        <v>251</v>
      </c>
      <c r="G98" s="44">
        <f>IF(F98="Y", 'read first'!$F$23, 0)</f>
        <v>2</v>
      </c>
      <c r="H98" s="271" t="s">
        <v>161</v>
      </c>
      <c r="I98" s="413"/>
    </row>
    <row r="99" spans="1:9" x14ac:dyDescent="0.25">
      <c r="G99" s="44">
        <f>SUM(G79:G98)</f>
        <v>26</v>
      </c>
    </row>
    <row r="100" spans="1:9" x14ac:dyDescent="0.25">
      <c r="G100" s="22">
        <f>G99/G78</f>
        <v>0.76470588235294112</v>
      </c>
    </row>
  </sheetData>
  <mergeCells count="59">
    <mergeCell ref="I81:I83"/>
    <mergeCell ref="B23:B25"/>
    <mergeCell ref="D23:G23"/>
    <mergeCell ref="C24:C25"/>
    <mergeCell ref="I24:I25"/>
    <mergeCell ref="B26:B28"/>
    <mergeCell ref="B55:B56"/>
    <mergeCell ref="B29:B31"/>
    <mergeCell ref="H29:H31"/>
    <mergeCell ref="I29:I31"/>
    <mergeCell ref="D30:D31"/>
    <mergeCell ref="E30:E31"/>
    <mergeCell ref="F30:F31"/>
    <mergeCell ref="G30:G31"/>
    <mergeCell ref="B32:B35"/>
    <mergeCell ref="C32:C34"/>
    <mergeCell ref="B5:B6"/>
    <mergeCell ref="C5:C6"/>
    <mergeCell ref="B8:B9"/>
    <mergeCell ref="B11:B12"/>
    <mergeCell ref="B19:B22"/>
    <mergeCell ref="D20:D22"/>
    <mergeCell ref="I26:I28"/>
    <mergeCell ref="C27:C28"/>
    <mergeCell ref="E20:E22"/>
    <mergeCell ref="F20:F22"/>
    <mergeCell ref="G20:G22"/>
    <mergeCell ref="H20:H22"/>
    <mergeCell ref="I20:I22"/>
    <mergeCell ref="E26:E28"/>
    <mergeCell ref="F26:F28"/>
    <mergeCell ref="G26:G28"/>
    <mergeCell ref="H26:H28"/>
    <mergeCell ref="H32:H34"/>
    <mergeCell ref="I32:I34"/>
    <mergeCell ref="B42:B44"/>
    <mergeCell ref="B59:B60"/>
    <mergeCell ref="B72:B73"/>
    <mergeCell ref="D72:D73"/>
    <mergeCell ref="E72:E73"/>
    <mergeCell ref="F72:F73"/>
    <mergeCell ref="H72:H73"/>
    <mergeCell ref="I72:I73"/>
    <mergeCell ref="G72:G73"/>
    <mergeCell ref="A81:A84"/>
    <mergeCell ref="B81:B83"/>
    <mergeCell ref="H81:H83"/>
    <mergeCell ref="D82:D83"/>
    <mergeCell ref="E82:E83"/>
    <mergeCell ref="F82:F83"/>
    <mergeCell ref="G82:G8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6009C2D9-8C3C-46B0-A244-022FE3E39CB2}">
      <formula1>"-,H, M, L, NEG"</formula1>
    </dataValidation>
    <dataValidation type="list" allowBlank="1" showInputMessage="1" showErrorMessage="1" sqref="F5:F13 F25:F26 F42:F49 F79:F81 F84:F95 F29:F30 F32:F36 F19:F22 F55:F56 F59:F62 F68:F73 F97:F98" xr:uid="{BC3827DF-DA78-4EC2-9C4F-1E34D5671FA7}">
      <formula1>"-,Y,N"</formula1>
    </dataValidation>
    <dataValidation type="list" allowBlank="1" showInputMessage="1" showErrorMessage="1" sqref="H23" xr:uid="{400069E6-13F5-4D21-BF26-A7D17E075650}">
      <formula1>"[Choose from list], Regional Boulevard, Community Boulevard, Regional Street, Community Street, Industrial Street, Regional Trail, Greenway"</formula1>
    </dataValidation>
  </dataValidations>
  <hyperlinks>
    <hyperlink ref="C5:C6" r:id="rId1" display="Equity Focus Area map layer" xr:uid="{D4A441BD-2972-48D5-A7D3-F17C63CBB098}"/>
    <hyperlink ref="C7" r:id="rId2" display="Economic Value Atlas walkability and Community Service accessibility score" xr:uid="{5F779F8F-0FC9-47E0-BC1F-2AF6BC0D59F7}"/>
    <hyperlink ref="C8" r:id="rId3" display="Regional Barometer: Life expectancy at birth layer" xr:uid="{C437AF03-61D8-436F-9A4F-55DEE4D45030}"/>
    <hyperlink ref="C10" r:id="rId4" display="Economic Value Atlas: Job access layers (for both low and middle/high wage jobs)" xr:uid="{EF91887D-C46C-4BF5-8CA8-6B715E0B5410}"/>
    <hyperlink ref="C11" r:id="rId5" display="·         Regional Investment Measure project list" xr:uid="{3F9F8727-257C-4B0B-B53A-424E64A0B7BE}"/>
    <hyperlink ref="C19" r:id="rId6" display="HCC network map" xr:uid="{B1BC6DD2-8C1E-43AE-A6F8-434759871A04}"/>
    <hyperlink ref="C23" r:id="rId7" display="Regional Trails and Greenways network" xr:uid="{966B4AAE-1EA1-4E92-8BD9-12B47A0F0330}"/>
    <hyperlink ref="C29" r:id="rId8" display="·         Regional Bike Network Map" xr:uid="{5F69D885-7F8E-4C7C-B726-D768F7993DC8}"/>
    <hyperlink ref="C26" r:id="rId9" display="·         Livable Streets design guide" xr:uid="{985B9D2B-B988-4FB9-91CF-D39DF4B005D5}"/>
    <hyperlink ref="C32" r:id="rId10" display="·         Economic Value Atlas Mobility map layer" xr:uid="{B2B6E8D4-26A7-4FB7-BED4-0970763C40AE}"/>
    <hyperlink ref="C36" r:id="rId11" display="Safe Routes to School Regional Framework school map" xr:uid="{E7DCD597-005B-4E8D-A251-E4E73CCCAAD3}"/>
    <hyperlink ref="C45" r:id="rId12" xr:uid="{5E1B386B-5B7E-472B-94C5-0A543FAF83C5}"/>
    <hyperlink ref="C47" r:id="rId13" xr:uid="{96237437-BB48-430C-8161-3BE8826C07AD}"/>
    <hyperlink ref="C48" r:id="rId14" xr:uid="{2B420AF8-0FD9-4210-B4A5-A30E660B620D}"/>
    <hyperlink ref="C49" r:id="rId15" xr:uid="{FA114A4B-407C-485E-BB34-7868F7359A78}"/>
    <hyperlink ref="C55" r:id="rId16" xr:uid="{41B68775-FBDF-4AFA-8B60-3AEFF9597E2D}"/>
    <hyperlink ref="C58" r:id="rId17" xr:uid="{848B002C-B944-4C04-AF24-81E4B6406AC7}"/>
    <hyperlink ref="C56" r:id="rId18" display="Congestion Management Process network" xr:uid="{6AFDC28A-574B-4987-94BD-4955F2CA3D64}"/>
    <hyperlink ref="C60" r:id="rId19" display="Congestion Management Process network map" xr:uid="{C924F56D-4EF6-450F-AD98-265E3EDA5A49}"/>
    <hyperlink ref="C62" r:id="rId20" xr:uid="{7CFAA3F1-531F-45E4-B36A-DC07A005972A}"/>
    <hyperlink ref="C61" r:id="rId21" xr:uid="{B1BE8EBC-7944-4C47-95C2-137EC6306877}"/>
    <hyperlink ref="C44" r:id="rId22" xr:uid="{D3F714DB-25C4-455F-B4CD-C81A67EC18C1}"/>
    <hyperlink ref="C42" r:id="rId23" location="/" display="TriMet Prioritzed Access to Transit map" xr:uid="{EF0DAC5F-827B-4976-80EF-F105A2C2BF45}"/>
    <hyperlink ref="C43" r:id="rId24" xr:uid="{584034A8-CF87-477A-B540-74D574799282}"/>
    <hyperlink ref="C9" r:id="rId25" display="Regional Barometer: Diesel particulate matter concentration layer" xr:uid="{D2E4FFE3-8053-412D-A16B-4F0BDF4C2D4D}"/>
    <hyperlink ref="C21" r:id="rId26" display="https://tooledesign.maps.arcgis.com/apps/MapSeries/index.html?appid=69225c1c028c440bbcef6ca40365f854" xr:uid="{F721C486-BAEB-4918-94DE-50420DE0EE30}"/>
    <hyperlink ref="C13" r:id="rId27" xr:uid="{230E425D-3239-4DB1-983F-C733E6EFC06A}"/>
    <hyperlink ref="C30" r:id="rId28" xr:uid="{F010BAA8-A76C-4654-B315-C1D052DADFB5}"/>
    <hyperlink ref="C31" r:id="rId29" xr:uid="{F8FAA706-C772-4BED-BD17-AD63C588457A}"/>
    <hyperlink ref="C57" r:id="rId30" display="·         Livable Streets design guide" xr:uid="{660F3453-3B7B-469E-A326-C9FBD915B1FE}"/>
    <hyperlink ref="C59" r:id="rId31" xr:uid="{62301BFA-4290-4B6C-A7D9-37FC552F6F59}"/>
    <hyperlink ref="C72" r:id="rId32" xr:uid="{D19D807B-C8E5-4AE0-A130-0203BA6AA837}"/>
    <hyperlink ref="C73" r:id="rId33" display="FHWA: Intermodal connector list" xr:uid="{C6952B65-FB62-484D-88A1-308634F41818}"/>
    <hyperlink ref="C71" r:id="rId34" xr:uid="{92495228-EC35-46E0-8748-2E4B0A9741C9}"/>
    <hyperlink ref="C70" r:id="rId35" xr:uid="{1EF2FE7F-07F1-4ECD-91FF-78887679BEB6}"/>
    <hyperlink ref="C69" r:id="rId36" xr:uid="{4AC84829-08FC-4BB3-AE1C-945A4B40E083}"/>
    <hyperlink ref="C81" r:id="rId37" display="·         Regional Bike Network Map" xr:uid="{7DEBB4BC-03CC-4EFF-B2B3-5C1F15139A1A}"/>
    <hyperlink ref="C82" r:id="rId38" xr:uid="{AD6F64E3-CC84-4708-B89D-462C25004ED7}"/>
    <hyperlink ref="C83" r:id="rId39" xr:uid="{29EA8DE5-C359-49AA-A6B0-1B28E4C39114}"/>
    <hyperlink ref="C92:C93" r:id="rId40" display="Equity Focus Area map layer" xr:uid="{CDD581E1-72BF-45AE-996E-5AD7E5480A5B}"/>
    <hyperlink ref="C94" r:id="rId41" display="Economic Value Atlas walkability and Community Service accessibility score" xr:uid="{D2D0D08A-DC7F-4E6B-AA5E-F1D69BEFEE3B}"/>
    <hyperlink ref="C95" r:id="rId42" display="Economic Value Atlas: Job access layers (for both low and middle/high wage jobs)" xr:uid="{BA43AAE5-31CE-41F6-9682-DF4FFA7B5BFF}"/>
    <hyperlink ref="C96" r:id="rId43" display="·         Regional Investment Measure project list" xr:uid="{825238A1-963D-4A98-9706-5B57B4182054}"/>
    <hyperlink ref="C91" r:id="rId44" xr:uid="{52383E35-6890-4E8D-983F-284043E7EA5C}"/>
    <hyperlink ref="C89" r:id="rId45" location="/" display="TriMet Prioritzed Access to Transit map" xr:uid="{01E7BFF5-5541-4F8A-A85F-187DC6E906E7}"/>
    <hyperlink ref="C90" r:id="rId46" xr:uid="{6639A166-202F-4B51-A6BC-56931760776B}"/>
    <hyperlink ref="C87" r:id="rId47" display="·         Regional Investment Measure project list" xr:uid="{B36752E0-CF01-47AA-B410-DE7935AE33A2}"/>
    <hyperlink ref="C84" r:id="rId48" display="Bond trail acquisition prioritization tool " xr:uid="{B9F653F5-798E-4C5F-A67C-C4F991BFEF3C}"/>
    <hyperlink ref="C68" r:id="rId49" display="On Regional Investment Measure project list " xr:uid="{74E038C8-21CB-4899-91DD-6AF2DB843E64}"/>
    <hyperlink ref="C20" r:id="rId50" xr:uid="{8A779868-7814-447D-859E-123B15A726AC}"/>
  </hyperlinks>
  <pageMargins left="0.7" right="0.7" top="0.75" bottom="0.75" header="0.3" footer="0.3"/>
  <pageSetup orientation="portrait" r:id="rId51"/>
  <legacyDrawing r:id="rId5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6EB30-3859-454C-BE8E-2BA2734D0930}">
  <dimension ref="A1:O153"/>
  <sheetViews>
    <sheetView topLeftCell="A136" workbookViewId="0">
      <selection activeCell="M89" sqref="M89"/>
    </sheetView>
  </sheetViews>
  <sheetFormatPr defaultColWidth="9" defaultRowHeight="12.75" x14ac:dyDescent="0.2"/>
  <cols>
    <col min="1" max="1" width="45.5" style="60" customWidth="1"/>
    <col min="2" max="11" width="4.625" style="317" customWidth="1"/>
    <col min="12" max="13" width="4.625" style="88" customWidth="1"/>
    <col min="14" max="16384" width="9" style="60"/>
  </cols>
  <sheetData>
    <row r="1" spans="1:13" s="86" customFormat="1" ht="25.5" customHeight="1" thickBot="1" x14ac:dyDescent="0.3">
      <c r="A1" s="85" t="s">
        <v>468</v>
      </c>
      <c r="B1" s="609" t="s">
        <v>253</v>
      </c>
      <c r="C1" s="609"/>
      <c r="D1" s="610" t="s">
        <v>254</v>
      </c>
      <c r="E1" s="610"/>
      <c r="F1" s="611" t="s">
        <v>255</v>
      </c>
      <c r="G1" s="611"/>
      <c r="H1" s="658" t="s">
        <v>256</v>
      </c>
      <c r="I1" s="658"/>
      <c r="J1" s="612" t="s">
        <v>257</v>
      </c>
      <c r="K1" s="613"/>
      <c r="L1" s="626" t="s">
        <v>258</v>
      </c>
      <c r="M1" s="627"/>
    </row>
    <row r="2" spans="1:13" ht="13.5" thickBot="1" x14ac:dyDescent="0.25">
      <c r="A2" s="87" t="s">
        <v>259</v>
      </c>
      <c r="L2" s="89"/>
      <c r="M2" s="89"/>
    </row>
    <row r="3" spans="1:13" x14ac:dyDescent="0.2">
      <c r="A3" s="90" t="s">
        <v>260</v>
      </c>
      <c r="B3" s="318"/>
      <c r="C3" s="319"/>
      <c r="D3" s="320"/>
      <c r="E3" s="319"/>
      <c r="F3" s="321"/>
      <c r="G3" s="319"/>
      <c r="H3" s="322"/>
      <c r="I3" s="319"/>
      <c r="J3" s="323"/>
      <c r="K3" s="324"/>
      <c r="L3" s="89"/>
      <c r="M3" s="89"/>
    </row>
    <row r="4" spans="1:13" x14ac:dyDescent="0.2">
      <c r="A4" s="95" t="s">
        <v>261</v>
      </c>
      <c r="B4" s="325" t="s">
        <v>205</v>
      </c>
      <c r="C4" s="326">
        <f>IF(B4="Y", 2, 0)</f>
        <v>0</v>
      </c>
      <c r="D4" s="327" t="s">
        <v>205</v>
      </c>
      <c r="E4" s="326">
        <f t="shared" ref="E4:E5" si="0">IF(D4="Y", 2, 0)</f>
        <v>0</v>
      </c>
      <c r="F4" s="328" t="s">
        <v>205</v>
      </c>
      <c r="G4" s="326">
        <f t="shared" ref="G4:G7" si="1">IF(F4="Y", 1, 0)</f>
        <v>0</v>
      </c>
      <c r="H4" s="329" t="s">
        <v>205</v>
      </c>
      <c r="I4" s="326">
        <f t="shared" ref="I4:I5" si="2">IF(H4="Y", 1, 0)</f>
        <v>0</v>
      </c>
      <c r="J4" s="330" t="s">
        <v>205</v>
      </c>
      <c r="K4" s="331">
        <f>IF(J4="Y", -1, 0)</f>
        <v>0</v>
      </c>
      <c r="L4" s="89"/>
      <c r="M4" s="89"/>
    </row>
    <row r="5" spans="1:13" x14ac:dyDescent="0.2">
      <c r="A5" s="95" t="s">
        <v>262</v>
      </c>
      <c r="B5" s="325" t="s">
        <v>205</v>
      </c>
      <c r="C5" s="326">
        <f>IF(B5="Y", 1, 0)</f>
        <v>0</v>
      </c>
      <c r="D5" s="327" t="s">
        <v>205</v>
      </c>
      <c r="E5" s="326">
        <f t="shared" si="0"/>
        <v>0</v>
      </c>
      <c r="F5" s="328" t="s">
        <v>205</v>
      </c>
      <c r="G5" s="326">
        <f t="shared" si="1"/>
        <v>0</v>
      </c>
      <c r="H5" s="329" t="s">
        <v>205</v>
      </c>
      <c r="I5" s="326">
        <f t="shared" si="2"/>
        <v>0</v>
      </c>
      <c r="J5" s="330" t="s">
        <v>205</v>
      </c>
      <c r="K5" s="331">
        <f>IF(J5="Y", -1, 0)</f>
        <v>0</v>
      </c>
      <c r="L5" s="89"/>
      <c r="M5" s="89"/>
    </row>
    <row r="6" spans="1:13" x14ac:dyDescent="0.2">
      <c r="A6" s="100" t="s">
        <v>403</v>
      </c>
      <c r="B6" s="325"/>
      <c r="C6" s="326"/>
      <c r="D6" s="327"/>
      <c r="E6" s="326"/>
      <c r="F6" s="328"/>
      <c r="G6" s="326"/>
      <c r="H6" s="329"/>
      <c r="I6" s="326"/>
      <c r="J6" s="330"/>
      <c r="K6" s="331"/>
      <c r="L6" s="89"/>
      <c r="M6" s="89"/>
    </row>
    <row r="7" spans="1:13" x14ac:dyDescent="0.2">
      <c r="A7" s="101" t="s">
        <v>263</v>
      </c>
      <c r="B7" s="325" t="s">
        <v>205</v>
      </c>
      <c r="C7" s="326">
        <f>IF(B7="Y", -1, 0)</f>
        <v>0</v>
      </c>
      <c r="D7" s="327" t="s">
        <v>205</v>
      </c>
      <c r="E7" s="326">
        <f>IF(D7="Y", -1, 0)</f>
        <v>0</v>
      </c>
      <c r="F7" s="328" t="s">
        <v>205</v>
      </c>
      <c r="G7" s="326">
        <f t="shared" si="1"/>
        <v>0</v>
      </c>
      <c r="H7" s="329" t="s">
        <v>251</v>
      </c>
      <c r="I7" s="326">
        <f t="shared" ref="I7" si="3">IF(H7="Y", 2, 0)</f>
        <v>2</v>
      </c>
      <c r="J7" s="330" t="s">
        <v>205</v>
      </c>
      <c r="K7" s="331">
        <f>IF(J7="Y", 2, 0)</f>
        <v>0</v>
      </c>
      <c r="L7" s="89"/>
      <c r="M7" s="89"/>
    </row>
    <row r="8" spans="1:13" x14ac:dyDescent="0.2">
      <c r="A8" s="101" t="s">
        <v>264</v>
      </c>
      <c r="B8" s="325" t="s">
        <v>205</v>
      </c>
      <c r="C8" s="326">
        <f t="shared" ref="C8:K9" si="4">IF(B8="Y", 1, 0)</f>
        <v>0</v>
      </c>
      <c r="D8" s="327" t="s">
        <v>205</v>
      </c>
      <c r="E8" s="326">
        <f t="shared" si="4"/>
        <v>0</v>
      </c>
      <c r="F8" s="328" t="s">
        <v>205</v>
      </c>
      <c r="G8" s="326">
        <f t="shared" si="4"/>
        <v>0</v>
      </c>
      <c r="H8" s="329" t="s">
        <v>205</v>
      </c>
      <c r="I8" s="326">
        <f t="shared" si="4"/>
        <v>0</v>
      </c>
      <c r="J8" s="330" t="s">
        <v>205</v>
      </c>
      <c r="K8" s="331">
        <f t="shared" si="4"/>
        <v>0</v>
      </c>
      <c r="L8" s="89"/>
      <c r="M8" s="89"/>
    </row>
    <row r="9" spans="1:13" x14ac:dyDescent="0.2">
      <c r="A9" s="101" t="s">
        <v>265</v>
      </c>
      <c r="B9" s="325" t="s">
        <v>205</v>
      </c>
      <c r="C9" s="326">
        <f t="shared" ref="C9" si="5">IF(B9="Y", 2, 0)</f>
        <v>0</v>
      </c>
      <c r="D9" s="327" t="s">
        <v>205</v>
      </c>
      <c r="E9" s="326">
        <f t="shared" ref="E9" si="6">IF(D9="Y", 2, 0)</f>
        <v>0</v>
      </c>
      <c r="F9" s="328" t="s">
        <v>205</v>
      </c>
      <c r="G9" s="326">
        <f t="shared" si="4"/>
        <v>0</v>
      </c>
      <c r="H9" s="329" t="s">
        <v>205</v>
      </c>
      <c r="I9" s="326">
        <f t="shared" si="4"/>
        <v>0</v>
      </c>
      <c r="J9" s="330" t="s">
        <v>205</v>
      </c>
      <c r="K9" s="331">
        <f t="shared" si="4"/>
        <v>0</v>
      </c>
      <c r="L9" s="89"/>
      <c r="M9" s="89"/>
    </row>
    <row r="10" spans="1:13" x14ac:dyDescent="0.2">
      <c r="A10" s="102" t="s">
        <v>266</v>
      </c>
      <c r="B10" s="325" t="s">
        <v>205</v>
      </c>
      <c r="C10" s="326">
        <f>IF(B10="Y", 1, 0)</f>
        <v>0</v>
      </c>
      <c r="D10" s="327" t="s">
        <v>205</v>
      </c>
      <c r="E10" s="326">
        <f>IF(D10="Y", 1, 0)</f>
        <v>0</v>
      </c>
      <c r="F10" s="328" t="s">
        <v>205</v>
      </c>
      <c r="G10" s="326">
        <f>IF(F10="Y", 1, 0)</f>
        <v>0</v>
      </c>
      <c r="H10" s="329" t="s">
        <v>251</v>
      </c>
      <c r="I10" s="326">
        <f>IF(H10="Y", 1, 0)</f>
        <v>1</v>
      </c>
      <c r="J10" s="330" t="s">
        <v>205</v>
      </c>
      <c r="K10" s="331">
        <f>IF(J10="Y", 1, 0)</f>
        <v>0</v>
      </c>
      <c r="L10" s="89"/>
      <c r="M10" s="89"/>
    </row>
    <row r="11" spans="1:13" x14ac:dyDescent="0.2">
      <c r="A11" s="100" t="s">
        <v>404</v>
      </c>
      <c r="B11" s="325"/>
      <c r="C11" s="326"/>
      <c r="D11" s="327"/>
      <c r="E11" s="326"/>
      <c r="F11" s="328"/>
      <c r="G11" s="326"/>
      <c r="H11" s="329"/>
      <c r="I11" s="326"/>
      <c r="J11" s="330"/>
      <c r="K11" s="331"/>
      <c r="L11" s="89"/>
      <c r="M11" s="89"/>
    </row>
    <row r="12" spans="1:13" x14ac:dyDescent="0.2">
      <c r="A12" s="101" t="s">
        <v>267</v>
      </c>
      <c r="B12" s="325" t="s">
        <v>205</v>
      </c>
      <c r="C12" s="326">
        <f>IF(B12="Y", -1, 0)</f>
        <v>0</v>
      </c>
      <c r="D12" s="327" t="s">
        <v>205</v>
      </c>
      <c r="E12" s="326">
        <f>IF(D12="Y", -1, 0)</f>
        <v>0</v>
      </c>
      <c r="F12" s="328" t="s">
        <v>205</v>
      </c>
      <c r="G12" s="326">
        <f>IF(F12="Y", -1, 0)</f>
        <v>0</v>
      </c>
      <c r="H12" s="329" t="s">
        <v>205</v>
      </c>
      <c r="I12" s="326">
        <f>IF(H12="Y", -1, 0)</f>
        <v>0</v>
      </c>
      <c r="J12" s="330" t="s">
        <v>205</v>
      </c>
      <c r="K12" s="331">
        <f>IF(J12="Y", 1, 0)</f>
        <v>0</v>
      </c>
      <c r="L12" s="89"/>
      <c r="M12" s="89"/>
    </row>
    <row r="13" spans="1:13" ht="13.5" thickBot="1" x14ac:dyDescent="0.25">
      <c r="A13" s="103" t="s">
        <v>268</v>
      </c>
      <c r="B13" s="332" t="s">
        <v>205</v>
      </c>
      <c r="C13" s="333">
        <f t="shared" ref="C13" si="7">IF(B13="Y", 2, 0)</f>
        <v>0</v>
      </c>
      <c r="D13" s="334" t="s">
        <v>205</v>
      </c>
      <c r="E13" s="333">
        <f t="shared" ref="E13" si="8">IF(D13="Y", 2, 0)</f>
        <v>0</v>
      </c>
      <c r="F13" s="335" t="s">
        <v>205</v>
      </c>
      <c r="G13" s="333">
        <f t="shared" ref="G13" si="9">IF(F13="Y", 2, 0)</f>
        <v>0</v>
      </c>
      <c r="H13" s="336" t="s">
        <v>251</v>
      </c>
      <c r="I13" s="333">
        <f t="shared" ref="I13" si="10">IF(H13="Y", 2, 0)</f>
        <v>2</v>
      </c>
      <c r="J13" s="337" t="s">
        <v>205</v>
      </c>
      <c r="K13" s="338">
        <f t="shared" ref="K13" si="11">IF(J13="Y", 2, 0)</f>
        <v>0</v>
      </c>
      <c r="L13" s="89"/>
      <c r="M13" s="89"/>
    </row>
    <row r="14" spans="1:13" ht="13.5" thickBot="1" x14ac:dyDescent="0.25">
      <c r="A14" s="87" t="s">
        <v>269</v>
      </c>
      <c r="B14" s="339"/>
      <c r="D14" s="340"/>
      <c r="F14" s="341"/>
      <c r="H14" s="342"/>
      <c r="J14" s="343"/>
      <c r="L14" s="89"/>
      <c r="M14" s="89"/>
    </row>
    <row r="15" spans="1:13" x14ac:dyDescent="0.2">
      <c r="A15" s="90" t="s">
        <v>270</v>
      </c>
      <c r="B15" s="318" t="s">
        <v>205</v>
      </c>
      <c r="C15" s="319">
        <f>IF(B15="Y", -1, 0)</f>
        <v>0</v>
      </c>
      <c r="D15" s="320" t="s">
        <v>205</v>
      </c>
      <c r="E15" s="319">
        <f>IF(D15="Y", -1, 0)</f>
        <v>0</v>
      </c>
      <c r="F15" s="321" t="s">
        <v>205</v>
      </c>
      <c r="G15" s="319">
        <f>IF(F15="Y", -1, 0)</f>
        <v>0</v>
      </c>
      <c r="H15" s="322" t="s">
        <v>205</v>
      </c>
      <c r="I15" s="319">
        <f>IF(H15="Y", -1, 0)</f>
        <v>0</v>
      </c>
      <c r="J15" s="323" t="s">
        <v>205</v>
      </c>
      <c r="K15" s="324">
        <f>IF(J15="Y", -1, 0)</f>
        <v>0</v>
      </c>
      <c r="L15" s="89"/>
      <c r="M15" s="89"/>
    </row>
    <row r="16" spans="1:13" x14ac:dyDescent="0.2">
      <c r="A16" s="100" t="s">
        <v>271</v>
      </c>
      <c r="B16" s="325" t="s">
        <v>205</v>
      </c>
      <c r="C16" s="326">
        <f>IF(B16="Y", 2, 0)</f>
        <v>0</v>
      </c>
      <c r="D16" s="327" t="s">
        <v>205</v>
      </c>
      <c r="E16" s="326">
        <f>IF(D16="Y", 2, 0)</f>
        <v>0</v>
      </c>
      <c r="F16" s="328" t="s">
        <v>205</v>
      </c>
      <c r="G16" s="326">
        <f>IF(F16="Y", 2, 0)</f>
        <v>0</v>
      </c>
      <c r="H16" s="329" t="s">
        <v>205</v>
      </c>
      <c r="I16" s="326">
        <f>IF(H16="Y", 2, 0)</f>
        <v>0</v>
      </c>
      <c r="J16" s="330" t="s">
        <v>205</v>
      </c>
      <c r="K16" s="331">
        <f>IF(J16="Y", 2, 0)</f>
        <v>0</v>
      </c>
      <c r="L16" s="89"/>
      <c r="M16" s="89"/>
    </row>
    <row r="17" spans="1:13" x14ac:dyDescent="0.2">
      <c r="A17" s="100" t="s">
        <v>272</v>
      </c>
      <c r="B17" s="325" t="s">
        <v>205</v>
      </c>
      <c r="C17" s="326">
        <f>IF(B17="Y", 2, 0)</f>
        <v>0</v>
      </c>
      <c r="D17" s="327" t="s">
        <v>205</v>
      </c>
      <c r="E17" s="326">
        <f>IF(D17="Y", 2, 0)</f>
        <v>0</v>
      </c>
      <c r="F17" s="328" t="s">
        <v>205</v>
      </c>
      <c r="G17" s="326">
        <f t="shared" ref="G17" si="12">IF(F17="Y", 1, 0)</f>
        <v>0</v>
      </c>
      <c r="H17" s="329" t="s">
        <v>205</v>
      </c>
      <c r="I17" s="326">
        <f t="shared" ref="I17" si="13">IF(H17="Y", 1, 0)</f>
        <v>0</v>
      </c>
      <c r="J17" s="330" t="s">
        <v>205</v>
      </c>
      <c r="K17" s="331">
        <f>IF(J17="Y", -1, 0)</f>
        <v>0</v>
      </c>
      <c r="L17" s="89"/>
      <c r="M17" s="89"/>
    </row>
    <row r="18" spans="1:13" x14ac:dyDescent="0.2">
      <c r="A18" s="100" t="s">
        <v>273</v>
      </c>
      <c r="B18" s="325" t="s">
        <v>205</v>
      </c>
      <c r="C18" s="326">
        <f>IF(B18="Y", -1, 0)</f>
        <v>0</v>
      </c>
      <c r="D18" s="327" t="s">
        <v>205</v>
      </c>
      <c r="E18" s="326">
        <f>IF(D18="Y", -1, 0)</f>
        <v>0</v>
      </c>
      <c r="F18" s="328" t="s">
        <v>205</v>
      </c>
      <c r="G18" s="326">
        <f>IF(F18="Y", -1, 0)</f>
        <v>0</v>
      </c>
      <c r="H18" s="329" t="s">
        <v>205</v>
      </c>
      <c r="I18" s="326">
        <f>IF(H18="Y", -1, 0)</f>
        <v>0</v>
      </c>
      <c r="J18" s="330" t="s">
        <v>205</v>
      </c>
      <c r="K18" s="331">
        <f>IF(J18="Y", 2, 0)</f>
        <v>0</v>
      </c>
      <c r="L18" s="89"/>
      <c r="M18" s="89"/>
    </row>
    <row r="19" spans="1:13" x14ac:dyDescent="0.2">
      <c r="A19" s="100" t="s">
        <v>274</v>
      </c>
      <c r="B19" s="325" t="s">
        <v>205</v>
      </c>
      <c r="C19" s="326">
        <f>IF(B19="Y", 2, 0)</f>
        <v>0</v>
      </c>
      <c r="D19" s="327" t="s">
        <v>205</v>
      </c>
      <c r="E19" s="326">
        <f>IF(D19="Y", 2, 0)</f>
        <v>0</v>
      </c>
      <c r="F19" s="328" t="s">
        <v>205</v>
      </c>
      <c r="G19" s="326">
        <f>IF(F19="Y", 2, 0)</f>
        <v>0</v>
      </c>
      <c r="H19" s="329" t="s">
        <v>205</v>
      </c>
      <c r="I19" s="326">
        <f>IF(H19="Y", 2, 0)</f>
        <v>0</v>
      </c>
      <c r="J19" s="330" t="s">
        <v>205</v>
      </c>
      <c r="K19" s="331">
        <f>IF(J19="Y", 1, 0)</f>
        <v>0</v>
      </c>
      <c r="L19" s="89"/>
      <c r="M19" s="89"/>
    </row>
    <row r="20" spans="1:13" x14ac:dyDescent="0.2">
      <c r="A20" s="100" t="s">
        <v>275</v>
      </c>
      <c r="B20" s="325" t="s">
        <v>205</v>
      </c>
      <c r="C20" s="326">
        <f>IF(B20="Y", 2, 0)</f>
        <v>0</v>
      </c>
      <c r="D20" s="327" t="s">
        <v>205</v>
      </c>
      <c r="E20" s="326">
        <f>IF(D20="Y", 2, 0)</f>
        <v>0</v>
      </c>
      <c r="F20" s="328" t="s">
        <v>205</v>
      </c>
      <c r="G20" s="326">
        <f>IF(F20="Y", 2, 0)</f>
        <v>0</v>
      </c>
      <c r="H20" s="329" t="s">
        <v>205</v>
      </c>
      <c r="I20" s="326">
        <f>IF(H20="Y", 2, 0)</f>
        <v>0</v>
      </c>
      <c r="J20" s="330" t="s">
        <v>205</v>
      </c>
      <c r="K20" s="331">
        <f>IF(J20="Y", 2, 0)</f>
        <v>0</v>
      </c>
      <c r="L20" s="89"/>
      <c r="M20" s="89"/>
    </row>
    <row r="21" spans="1:13" ht="13.5" thickBot="1" x14ac:dyDescent="0.25">
      <c r="A21" s="110" t="s">
        <v>276</v>
      </c>
      <c r="B21" s="332" t="s">
        <v>205</v>
      </c>
      <c r="C21" s="333">
        <f>IF(B21="Y", 2, 0)</f>
        <v>0</v>
      </c>
      <c r="D21" s="334" t="s">
        <v>205</v>
      </c>
      <c r="E21" s="333">
        <f>IF(D21="Y", 2, 0)</f>
        <v>0</v>
      </c>
      <c r="F21" s="335" t="s">
        <v>205</v>
      </c>
      <c r="G21" s="333">
        <f>IF(F21="Y", 2, 0)</f>
        <v>0</v>
      </c>
      <c r="H21" s="336" t="s">
        <v>205</v>
      </c>
      <c r="I21" s="333">
        <f>IF(H21="Y", 2, 0)</f>
        <v>0</v>
      </c>
      <c r="J21" s="337" t="s">
        <v>205</v>
      </c>
      <c r="K21" s="338">
        <f>IF(J21="Y", 1, 0)</f>
        <v>0</v>
      </c>
      <c r="L21" s="89"/>
      <c r="M21" s="89"/>
    </row>
    <row r="22" spans="1:13" ht="13.5" thickBot="1" x14ac:dyDescent="0.25">
      <c r="A22" s="87" t="s">
        <v>277</v>
      </c>
      <c r="F22" s="341"/>
      <c r="H22" s="342"/>
      <c r="J22" s="343"/>
      <c r="L22" s="89"/>
      <c r="M22" s="89"/>
    </row>
    <row r="23" spans="1:13" x14ac:dyDescent="0.2">
      <c r="A23" s="90" t="s">
        <v>278</v>
      </c>
      <c r="B23" s="318" t="s">
        <v>205</v>
      </c>
      <c r="C23" s="319">
        <f>IF(B23="Y", 1, 0)</f>
        <v>0</v>
      </c>
      <c r="D23" s="320" t="s">
        <v>205</v>
      </c>
      <c r="E23" s="319">
        <f>IF(D23="Y", 2, 0)</f>
        <v>0</v>
      </c>
      <c r="F23" s="321" t="s">
        <v>205</v>
      </c>
      <c r="G23" s="319">
        <f>IF(F23="Y", 1, 0)</f>
        <v>0</v>
      </c>
      <c r="H23" s="322" t="s">
        <v>205</v>
      </c>
      <c r="I23" s="319">
        <f>IF(H23="Y", 1, 0)</f>
        <v>0</v>
      </c>
      <c r="J23" s="323" t="s">
        <v>205</v>
      </c>
      <c r="K23" s="324">
        <f>IF(J23="Y", 1, 0)</f>
        <v>0</v>
      </c>
      <c r="L23" s="89"/>
      <c r="M23" s="89"/>
    </row>
    <row r="24" spans="1:13" x14ac:dyDescent="0.2">
      <c r="A24" s="100" t="s">
        <v>279</v>
      </c>
      <c r="B24" s="325" t="s">
        <v>205</v>
      </c>
      <c r="C24" s="326">
        <f>IF(B24="Y", 2, 0)</f>
        <v>0</v>
      </c>
      <c r="D24" s="327" t="s">
        <v>205</v>
      </c>
      <c r="E24" s="326">
        <f>IF(D24="Y", 2, 0)</f>
        <v>0</v>
      </c>
      <c r="F24" s="328" t="s">
        <v>205</v>
      </c>
      <c r="G24" s="326">
        <f>IF(F24="Y", -1, 0)</f>
        <v>0</v>
      </c>
      <c r="H24" s="329" t="s">
        <v>205</v>
      </c>
      <c r="I24" s="326">
        <f>IF(H24="Y", 1, 0)</f>
        <v>0</v>
      </c>
      <c r="J24" s="330" t="s">
        <v>205</v>
      </c>
      <c r="K24" s="331">
        <f>IF(J24="Y", -1, 0)</f>
        <v>0</v>
      </c>
      <c r="L24" s="89"/>
      <c r="M24" s="89"/>
    </row>
    <row r="25" spans="1:13" x14ac:dyDescent="0.2">
      <c r="A25" s="100" t="s">
        <v>280</v>
      </c>
      <c r="B25" s="325" t="s">
        <v>205</v>
      </c>
      <c r="C25" s="326">
        <f>IF(B25="Y", 1, 0)</f>
        <v>0</v>
      </c>
      <c r="D25" s="327" t="s">
        <v>205</v>
      </c>
      <c r="E25" s="326">
        <f>IF(D25="Y", 1, 0)</f>
        <v>0</v>
      </c>
      <c r="F25" s="328" t="s">
        <v>205</v>
      </c>
      <c r="G25" s="326">
        <f>IF(F25="Y", 1, 0)</f>
        <v>0</v>
      </c>
      <c r="H25" s="329" t="s">
        <v>205</v>
      </c>
      <c r="I25" s="326">
        <f>IF(H25="Y", 1, 0)</f>
        <v>0</v>
      </c>
      <c r="J25" s="330" t="s">
        <v>205</v>
      </c>
      <c r="K25" s="331">
        <f>IF(J25="Y", 1, 0)</f>
        <v>0</v>
      </c>
      <c r="L25" s="89"/>
      <c r="M25" s="89"/>
    </row>
    <row r="26" spans="1:13" x14ac:dyDescent="0.2">
      <c r="A26" s="100" t="s">
        <v>281</v>
      </c>
      <c r="B26" s="325" t="s">
        <v>205</v>
      </c>
      <c r="C26" s="326">
        <f>IF(B26="Y", 1, 0)</f>
        <v>0</v>
      </c>
      <c r="D26" s="327" t="s">
        <v>205</v>
      </c>
      <c r="E26" s="326">
        <f>IF(D26="Y", 1, 0)</f>
        <v>0</v>
      </c>
      <c r="F26" s="328" t="s">
        <v>205</v>
      </c>
      <c r="G26" s="326">
        <f>IF(F26="Y", 1, 0)</f>
        <v>0</v>
      </c>
      <c r="H26" s="329" t="s">
        <v>205</v>
      </c>
      <c r="I26" s="326">
        <f>IF(H26="Y", 1, 0)</f>
        <v>0</v>
      </c>
      <c r="J26" s="330" t="s">
        <v>205</v>
      </c>
      <c r="K26" s="331">
        <f>IF(J26="Y", -1, 0)</f>
        <v>0</v>
      </c>
      <c r="L26" s="89"/>
      <c r="M26" s="89"/>
    </row>
    <row r="27" spans="1:13" x14ac:dyDescent="0.2">
      <c r="A27" s="100" t="s">
        <v>282</v>
      </c>
      <c r="B27" s="325" t="s">
        <v>205</v>
      </c>
      <c r="C27" s="326">
        <f>IF(B27="Y", 1, 0)</f>
        <v>0</v>
      </c>
      <c r="D27" s="327" t="s">
        <v>205</v>
      </c>
      <c r="E27" s="326">
        <f>IF(D27="Y", 1, 0)</f>
        <v>0</v>
      </c>
      <c r="F27" s="328" t="s">
        <v>205</v>
      </c>
      <c r="G27" s="326">
        <f>IF(F27="Y", -1, 0)</f>
        <v>0</v>
      </c>
      <c r="H27" s="329" t="s">
        <v>205</v>
      </c>
      <c r="I27" s="326">
        <f>IF(H27="Y", -1, 0)</f>
        <v>0</v>
      </c>
      <c r="J27" s="330" t="s">
        <v>205</v>
      </c>
      <c r="K27" s="331">
        <f>IF(J27="Y", -1, 0)</f>
        <v>0</v>
      </c>
      <c r="L27" s="89"/>
      <c r="M27" s="89"/>
    </row>
    <row r="28" spans="1:13" x14ac:dyDescent="0.2">
      <c r="A28" s="100" t="s">
        <v>283</v>
      </c>
      <c r="B28" s="325" t="s">
        <v>205</v>
      </c>
      <c r="C28" s="326">
        <f>IF(B28="Y", 1, 0)</f>
        <v>0</v>
      </c>
      <c r="D28" s="327" t="s">
        <v>205</v>
      </c>
      <c r="E28" s="326">
        <f>IF(D28="Y", 1, 0)</f>
        <v>0</v>
      </c>
      <c r="F28" s="328" t="s">
        <v>205</v>
      </c>
      <c r="G28" s="326">
        <f>IF(F28="Y", 1, 0)</f>
        <v>0</v>
      </c>
      <c r="H28" s="329" t="s">
        <v>205</v>
      </c>
      <c r="I28" s="326">
        <f>IF(H28="Y", 1, 0)</f>
        <v>0</v>
      </c>
      <c r="J28" s="330" t="s">
        <v>205</v>
      </c>
      <c r="K28" s="331">
        <f>IF(J28="Y", 1, 0)</f>
        <v>0</v>
      </c>
      <c r="L28" s="89"/>
      <c r="M28" s="89"/>
    </row>
    <row r="29" spans="1:13" x14ac:dyDescent="0.2">
      <c r="A29" s="100" t="s">
        <v>284</v>
      </c>
      <c r="B29" s="325" t="s">
        <v>205</v>
      </c>
      <c r="C29" s="326">
        <f>IF(B29="Y", 2, 0)</f>
        <v>0</v>
      </c>
      <c r="D29" s="327" t="s">
        <v>205</v>
      </c>
      <c r="E29" s="326">
        <f>IF(D29="Y", 2, 0)</f>
        <v>0</v>
      </c>
      <c r="F29" s="328" t="s">
        <v>205</v>
      </c>
      <c r="G29" s="326">
        <f>IF(F29="Y", 2, 0)</f>
        <v>0</v>
      </c>
      <c r="H29" s="329" t="s">
        <v>205</v>
      </c>
      <c r="I29" s="326">
        <f>IF(H29="Y", 2, 0)</f>
        <v>0</v>
      </c>
      <c r="J29" s="330" t="s">
        <v>205</v>
      </c>
      <c r="K29" s="331">
        <f>IF(J29="Y", 2, 0)</f>
        <v>0</v>
      </c>
      <c r="L29" s="89"/>
      <c r="M29" s="89"/>
    </row>
    <row r="30" spans="1:13" x14ac:dyDescent="0.2">
      <c r="A30" s="100" t="s">
        <v>285</v>
      </c>
      <c r="B30" s="325" t="s">
        <v>205</v>
      </c>
      <c r="C30" s="326">
        <f>IF(B30="Y", 2, 0)</f>
        <v>0</v>
      </c>
      <c r="D30" s="327" t="s">
        <v>205</v>
      </c>
      <c r="E30" s="326">
        <f>IF(D30="Y", 2, 0)</f>
        <v>0</v>
      </c>
      <c r="F30" s="328" t="s">
        <v>205</v>
      </c>
      <c r="G30" s="326">
        <f>IF(F30="Y", 1, 0)</f>
        <v>0</v>
      </c>
      <c r="H30" s="329" t="s">
        <v>205</v>
      </c>
      <c r="I30" s="326">
        <f>IF(H30="Y", 1, 0)</f>
        <v>0</v>
      </c>
      <c r="J30" s="330" t="s">
        <v>205</v>
      </c>
      <c r="K30" s="331">
        <f>IF(J30="Y", 2, 0)</f>
        <v>0</v>
      </c>
      <c r="L30" s="89"/>
      <c r="M30" s="89"/>
    </row>
    <row r="31" spans="1:13" x14ac:dyDescent="0.2">
      <c r="A31" s="100" t="s">
        <v>286</v>
      </c>
      <c r="B31" s="325" t="s">
        <v>205</v>
      </c>
      <c r="C31" s="326">
        <f>IF(B31="Y", 1, 0)</f>
        <v>0</v>
      </c>
      <c r="D31" s="327" t="s">
        <v>205</v>
      </c>
      <c r="E31" s="326">
        <f>IF(D31="Y", 2, 0)</f>
        <v>0</v>
      </c>
      <c r="F31" s="328" t="s">
        <v>205</v>
      </c>
      <c r="G31" s="326">
        <f>IF(F31="Y", 2, 0)</f>
        <v>0</v>
      </c>
      <c r="H31" s="329" t="s">
        <v>251</v>
      </c>
      <c r="I31" s="326">
        <f>IF(H31="Y", 2, 0)</f>
        <v>2</v>
      </c>
      <c r="J31" s="330" t="s">
        <v>205</v>
      </c>
      <c r="K31" s="331">
        <f>IF(J31="Y", 1, 0)</f>
        <v>0</v>
      </c>
      <c r="L31" s="89"/>
      <c r="M31" s="89"/>
    </row>
    <row r="32" spans="1:13" ht="13.5" thickBot="1" x14ac:dyDescent="0.25">
      <c r="A32" s="110" t="s">
        <v>287</v>
      </c>
      <c r="B32" s="332" t="s">
        <v>205</v>
      </c>
      <c r="C32" s="333">
        <f>IF(B32="Y", -1, 0)</f>
        <v>0</v>
      </c>
      <c r="D32" s="334" t="s">
        <v>205</v>
      </c>
      <c r="E32" s="333">
        <f>IF(D32="Y", -1, 0)</f>
        <v>0</v>
      </c>
      <c r="F32" s="335" t="s">
        <v>205</v>
      </c>
      <c r="G32" s="333">
        <f>IF(F32="Y", 1, 0)</f>
        <v>0</v>
      </c>
      <c r="H32" s="336" t="s">
        <v>205</v>
      </c>
      <c r="I32" s="333">
        <f>IF(H32="Y", 1, 0)</f>
        <v>0</v>
      </c>
      <c r="J32" s="337" t="s">
        <v>205</v>
      </c>
      <c r="K32" s="338">
        <f>IF(J32="Y", 1, 0)</f>
        <v>0</v>
      </c>
      <c r="L32" s="89"/>
      <c r="M32" s="89"/>
    </row>
    <row r="33" spans="1:13" ht="13.5" thickBot="1" x14ac:dyDescent="0.25">
      <c r="A33" s="87" t="s">
        <v>288</v>
      </c>
      <c r="B33" s="344"/>
      <c r="D33" s="345"/>
      <c r="F33" s="346"/>
      <c r="H33" s="347"/>
      <c r="J33" s="348"/>
      <c r="L33" s="89"/>
      <c r="M33" s="89"/>
    </row>
    <row r="34" spans="1:13" x14ac:dyDescent="0.2">
      <c r="A34" s="113" t="s">
        <v>289</v>
      </c>
      <c r="B34" s="318"/>
      <c r="C34" s="319"/>
      <c r="D34" s="320"/>
      <c r="E34" s="319"/>
      <c r="F34" s="321"/>
      <c r="G34" s="319"/>
      <c r="H34" s="322"/>
      <c r="I34" s="319"/>
      <c r="J34" s="323"/>
      <c r="K34" s="324"/>
      <c r="L34" s="89"/>
      <c r="M34" s="89"/>
    </row>
    <row r="35" spans="1:13" x14ac:dyDescent="0.2">
      <c r="A35" s="101" t="s">
        <v>290</v>
      </c>
      <c r="B35" s="325" t="s">
        <v>205</v>
      </c>
      <c r="C35" s="326">
        <f>IF(B35="Y", 1, 0)</f>
        <v>0</v>
      </c>
      <c r="D35" s="327" t="s">
        <v>205</v>
      </c>
      <c r="E35" s="326">
        <f>IF(D35="Y", 1, 0)</f>
        <v>0</v>
      </c>
      <c r="F35" s="328" t="s">
        <v>205</v>
      </c>
      <c r="G35" s="326">
        <f>IF(F35="Y", 1, 0)</f>
        <v>0</v>
      </c>
      <c r="H35" s="329" t="s">
        <v>205</v>
      </c>
      <c r="I35" s="326">
        <f>IF(H35="Y", 1, 0)</f>
        <v>0</v>
      </c>
      <c r="J35" s="330" t="s">
        <v>205</v>
      </c>
      <c r="K35" s="331">
        <f>IF(J35="Y", -1, 0)</f>
        <v>0</v>
      </c>
      <c r="L35" s="89"/>
      <c r="M35" s="89"/>
    </row>
    <row r="36" spans="1:13" x14ac:dyDescent="0.2">
      <c r="A36" s="101" t="s">
        <v>291</v>
      </c>
      <c r="B36" s="325" t="s">
        <v>205</v>
      </c>
      <c r="C36" s="326">
        <f>IF(B36="Y", 2, 0)</f>
        <v>0</v>
      </c>
      <c r="D36" s="327" t="s">
        <v>205</v>
      </c>
      <c r="E36" s="326">
        <f>IF(D36="Y", 2, 0)</f>
        <v>0</v>
      </c>
      <c r="F36" s="328" t="s">
        <v>205</v>
      </c>
      <c r="G36" s="326">
        <f>IF(F36="Y", 2, 0)</f>
        <v>0</v>
      </c>
      <c r="H36" s="329" t="s">
        <v>205</v>
      </c>
      <c r="I36" s="326">
        <f>IF(H36="Y", 2, 0)</f>
        <v>0</v>
      </c>
      <c r="J36" s="330" t="s">
        <v>205</v>
      </c>
      <c r="K36" s="331">
        <f>IF(J36="Y", -1, 0)</f>
        <v>0</v>
      </c>
      <c r="L36" s="89"/>
      <c r="M36" s="89"/>
    </row>
    <row r="37" spans="1:13" x14ac:dyDescent="0.2">
      <c r="A37" s="101" t="s">
        <v>292</v>
      </c>
      <c r="B37" s="325" t="s">
        <v>205</v>
      </c>
      <c r="C37" s="326">
        <f>IF(B37="Y", 1, 0)</f>
        <v>0</v>
      </c>
      <c r="D37" s="327" t="s">
        <v>205</v>
      </c>
      <c r="E37" s="326">
        <f>IF(D37="Y", 1, 0)</f>
        <v>0</v>
      </c>
      <c r="F37" s="328" t="s">
        <v>205</v>
      </c>
      <c r="G37" s="326">
        <f>IF(F37="Y", 2, 0)</f>
        <v>0</v>
      </c>
      <c r="H37" s="329" t="s">
        <v>205</v>
      </c>
      <c r="I37" s="326">
        <f>IF(H37="Y", 2, 0)</f>
        <v>0</v>
      </c>
      <c r="J37" s="330" t="s">
        <v>205</v>
      </c>
      <c r="K37" s="331">
        <f>IF(J37="Y", 2, 0)</f>
        <v>0</v>
      </c>
      <c r="L37" s="89"/>
      <c r="M37" s="89"/>
    </row>
    <row r="38" spans="1:13" x14ac:dyDescent="0.2">
      <c r="A38" s="101" t="s">
        <v>293</v>
      </c>
      <c r="B38" s="325" t="s">
        <v>205</v>
      </c>
      <c r="C38" s="326">
        <f>IF(B38="Y", 1, 0)</f>
        <v>0</v>
      </c>
      <c r="D38" s="327" t="s">
        <v>205</v>
      </c>
      <c r="E38" s="326">
        <f>IF(D38="Y", 1, 0)</f>
        <v>0</v>
      </c>
      <c r="F38" s="328" t="s">
        <v>205</v>
      </c>
      <c r="G38" s="326">
        <f>IF(F38="Y", 1, 0)</f>
        <v>0</v>
      </c>
      <c r="H38" s="329" t="s">
        <v>205</v>
      </c>
      <c r="I38" s="326">
        <f>IF(H38="Y", 1, 0)</f>
        <v>0</v>
      </c>
      <c r="J38" s="330" t="s">
        <v>205</v>
      </c>
      <c r="K38" s="331">
        <f>IF(J38="Y", 2, 0)</f>
        <v>0</v>
      </c>
      <c r="L38" s="89"/>
      <c r="M38" s="89"/>
    </row>
    <row r="39" spans="1:13" ht="13.5" thickBot="1" x14ac:dyDescent="0.25">
      <c r="A39" s="114" t="s">
        <v>294</v>
      </c>
      <c r="B39" s="349" t="s">
        <v>205</v>
      </c>
      <c r="C39" s="350">
        <f>IF(B39="Y", -1, 0)</f>
        <v>0</v>
      </c>
      <c r="D39" s="351" t="s">
        <v>205</v>
      </c>
      <c r="E39" s="350">
        <f>IF(D39="Y", -1, 0)</f>
        <v>0</v>
      </c>
      <c r="F39" s="352" t="s">
        <v>205</v>
      </c>
      <c r="G39" s="350">
        <f>IF(F39="Y", -1, 0)</f>
        <v>0</v>
      </c>
      <c r="H39" s="353" t="s">
        <v>205</v>
      </c>
      <c r="I39" s="350">
        <f>IF(H39="Y", -1, 0)</f>
        <v>0</v>
      </c>
      <c r="J39" s="354" t="s">
        <v>205</v>
      </c>
      <c r="K39" s="355">
        <f>IF(J39="Y", 1, 0)</f>
        <v>0</v>
      </c>
      <c r="L39" s="89"/>
      <c r="M39" s="89"/>
    </row>
    <row r="40" spans="1:13" ht="13.5" thickTop="1" x14ac:dyDescent="0.2">
      <c r="A40" s="118" t="s">
        <v>295</v>
      </c>
      <c r="B40" s="356" t="s">
        <v>205</v>
      </c>
      <c r="C40" s="357">
        <f>IF(B40="Y", 1, 0)</f>
        <v>0</v>
      </c>
      <c r="D40" s="358" t="s">
        <v>205</v>
      </c>
      <c r="E40" s="357">
        <f>IF(D40="Y", 1, 0)</f>
        <v>0</v>
      </c>
      <c r="F40" s="359" t="s">
        <v>205</v>
      </c>
      <c r="G40" s="357">
        <f>IF(F40="Y", 1, 0)</f>
        <v>0</v>
      </c>
      <c r="H40" s="360" t="s">
        <v>205</v>
      </c>
      <c r="I40" s="357">
        <f>IF(H40="Y", 1, 0)</f>
        <v>0</v>
      </c>
      <c r="J40" s="361" t="s">
        <v>205</v>
      </c>
      <c r="K40" s="362">
        <f>IF(J40="Y", 2, 0)</f>
        <v>0</v>
      </c>
      <c r="L40" s="89"/>
      <c r="M40" s="89"/>
    </row>
    <row r="41" spans="1:13" ht="13.5" thickBot="1" x14ac:dyDescent="0.25">
      <c r="A41" s="122" t="s">
        <v>296</v>
      </c>
      <c r="B41" s="332" t="s">
        <v>205</v>
      </c>
      <c r="C41" s="333">
        <f>IF(B41="Y", -1, 0)</f>
        <v>0</v>
      </c>
      <c r="D41" s="334" t="s">
        <v>205</v>
      </c>
      <c r="E41" s="333">
        <f>IF(D41="Y", -1, 0)</f>
        <v>0</v>
      </c>
      <c r="F41" s="335" t="s">
        <v>205</v>
      </c>
      <c r="G41" s="333">
        <f>IF(F41="Y", 1, 0)</f>
        <v>0</v>
      </c>
      <c r="H41" s="336" t="s">
        <v>205</v>
      </c>
      <c r="I41" s="333">
        <f>IF(H41="Y", 1, 0)</f>
        <v>0</v>
      </c>
      <c r="J41" s="337" t="s">
        <v>205</v>
      </c>
      <c r="K41" s="338">
        <f>IF(J41="Y", 2, 0)</f>
        <v>0</v>
      </c>
      <c r="L41" s="89"/>
      <c r="M41" s="89"/>
    </row>
    <row r="42" spans="1:13" ht="13.5" thickBot="1" x14ac:dyDescent="0.25">
      <c r="A42" s="87" t="s">
        <v>297</v>
      </c>
      <c r="B42" s="339"/>
      <c r="D42" s="340"/>
      <c r="F42" s="341"/>
      <c r="H42" s="342"/>
      <c r="J42" s="343"/>
      <c r="L42" s="89"/>
      <c r="M42" s="89"/>
    </row>
    <row r="43" spans="1:13" x14ac:dyDescent="0.2">
      <c r="A43" s="113" t="s">
        <v>298</v>
      </c>
      <c r="B43" s="318" t="s">
        <v>205</v>
      </c>
      <c r="C43" s="319">
        <f>IF(B43="Y", 2, 0)</f>
        <v>0</v>
      </c>
      <c r="D43" s="320" t="s">
        <v>205</v>
      </c>
      <c r="E43" s="319">
        <f>IF(D43="Y", 1, 0)</f>
        <v>0</v>
      </c>
      <c r="F43" s="321" t="s">
        <v>205</v>
      </c>
      <c r="G43" s="319">
        <f>IF(F43="Y", 2, 0)</f>
        <v>0</v>
      </c>
      <c r="H43" s="322" t="s">
        <v>205</v>
      </c>
      <c r="I43" s="319">
        <f>IF(H43="Y", 1, 0)</f>
        <v>0</v>
      </c>
      <c r="J43" s="323" t="s">
        <v>205</v>
      </c>
      <c r="K43" s="324">
        <f>IF(J43="Y", 1, 0)</f>
        <v>0</v>
      </c>
      <c r="L43" s="89"/>
      <c r="M43" s="89"/>
    </row>
    <row r="44" spans="1:13" x14ac:dyDescent="0.2">
      <c r="A44" s="102" t="s">
        <v>299</v>
      </c>
      <c r="B44" s="325" t="s">
        <v>205</v>
      </c>
      <c r="C44" s="326">
        <f>IF(B44="Y", 2, 0)</f>
        <v>0</v>
      </c>
      <c r="D44" s="327" t="s">
        <v>205</v>
      </c>
      <c r="E44" s="326">
        <f>IF(D44="Y", 2, 0)</f>
        <v>0</v>
      </c>
      <c r="F44" s="328" t="s">
        <v>205</v>
      </c>
      <c r="G44" s="326">
        <f>IF(F44="Y", 2, 0)</f>
        <v>0</v>
      </c>
      <c r="H44" s="329" t="s">
        <v>205</v>
      </c>
      <c r="I44" s="326">
        <f>IF(H44="Y", 2, 0)</f>
        <v>0</v>
      </c>
      <c r="J44" s="330" t="s">
        <v>205</v>
      </c>
      <c r="K44" s="331">
        <f>IF(J44="Y", 2, 0)</f>
        <v>0</v>
      </c>
      <c r="L44" s="89"/>
      <c r="M44" s="89"/>
    </row>
    <row r="45" spans="1:13" x14ac:dyDescent="0.2">
      <c r="A45" s="102" t="s">
        <v>295</v>
      </c>
      <c r="B45" s="325" t="s">
        <v>205</v>
      </c>
      <c r="C45" s="326">
        <f>IF(B45="Y", 1, 0)</f>
        <v>0</v>
      </c>
      <c r="D45" s="327" t="s">
        <v>205</v>
      </c>
      <c r="E45" s="326">
        <f>IF(D45="Y", 1, 0)</f>
        <v>0</v>
      </c>
      <c r="F45" s="328" t="s">
        <v>205</v>
      </c>
      <c r="G45" s="326">
        <f>IF(F45="Y", 1, 0)</f>
        <v>0</v>
      </c>
      <c r="H45" s="329" t="s">
        <v>205</v>
      </c>
      <c r="I45" s="326">
        <f>IF(H45="Y", 1, 0)</f>
        <v>0</v>
      </c>
      <c r="J45" s="330" t="s">
        <v>205</v>
      </c>
      <c r="K45" s="331">
        <f>IF(J45="Y", 2, 0)</f>
        <v>0</v>
      </c>
      <c r="L45" s="89"/>
      <c r="M45" s="89"/>
    </row>
    <row r="46" spans="1:13" x14ac:dyDescent="0.2">
      <c r="A46" s="102" t="s">
        <v>300</v>
      </c>
      <c r="B46" s="325" t="s">
        <v>205</v>
      </c>
      <c r="C46" s="326">
        <f>IF(B46="Y", -1, 0)</f>
        <v>0</v>
      </c>
      <c r="D46" s="327" t="s">
        <v>205</v>
      </c>
      <c r="E46" s="326">
        <f>IF(D46="Y", -1, 0)</f>
        <v>0</v>
      </c>
      <c r="F46" s="328" t="s">
        <v>205</v>
      </c>
      <c r="G46" s="326">
        <f>IF(F46="Y", 1, 0)</f>
        <v>0</v>
      </c>
      <c r="H46" s="329" t="s">
        <v>205</v>
      </c>
      <c r="I46" s="326">
        <f>IF(H46="Y", 1, 0)</f>
        <v>0</v>
      </c>
      <c r="J46" s="330" t="s">
        <v>205</v>
      </c>
      <c r="K46" s="331">
        <f>IF(J46="Y", 2, 0)</f>
        <v>0</v>
      </c>
      <c r="L46" s="89"/>
      <c r="M46" s="89"/>
    </row>
    <row r="47" spans="1:13" x14ac:dyDescent="0.2">
      <c r="A47" s="102" t="s">
        <v>301</v>
      </c>
      <c r="B47" s="325" t="s">
        <v>205</v>
      </c>
      <c r="C47" s="326">
        <f>IF(B47="Y", 2, 0)</f>
        <v>0</v>
      </c>
      <c r="D47" s="327" t="s">
        <v>205</v>
      </c>
      <c r="E47" s="326">
        <f>IF(D47="Y", 2, 0)</f>
        <v>0</v>
      </c>
      <c r="F47" s="328" t="s">
        <v>205</v>
      </c>
      <c r="G47" s="326">
        <f>IF(F47="Y", 2, 0)</f>
        <v>0</v>
      </c>
      <c r="H47" s="329" t="s">
        <v>205</v>
      </c>
      <c r="I47" s="326">
        <f>IF(H47="Y", 2, 0)</f>
        <v>0</v>
      </c>
      <c r="J47" s="330" t="s">
        <v>205</v>
      </c>
      <c r="K47" s="331">
        <f>IF(J47="Y", -1, 0)</f>
        <v>0</v>
      </c>
      <c r="L47" s="89"/>
      <c r="M47" s="89"/>
    </row>
    <row r="48" spans="1:13" x14ac:dyDescent="0.2">
      <c r="A48" s="102" t="s">
        <v>302</v>
      </c>
      <c r="B48" s="325" t="s">
        <v>205</v>
      </c>
      <c r="C48" s="326">
        <f>IF(B48="Y", 1, 0)</f>
        <v>0</v>
      </c>
      <c r="D48" s="327" t="s">
        <v>205</v>
      </c>
      <c r="E48" s="326">
        <f>IF(D48="Y", -1, 0)</f>
        <v>0</v>
      </c>
      <c r="F48" s="328" t="s">
        <v>205</v>
      </c>
      <c r="G48" s="326">
        <f>IF(F48="Y", 1, 0)</f>
        <v>0</v>
      </c>
      <c r="H48" s="329" t="s">
        <v>205</v>
      </c>
      <c r="I48" s="326">
        <f>IF(H48="Y", -1, 0)</f>
        <v>0</v>
      </c>
      <c r="J48" s="330" t="s">
        <v>205</v>
      </c>
      <c r="K48" s="331">
        <f>IF(J48="Y", 1, 0)</f>
        <v>0</v>
      </c>
      <c r="L48" s="89"/>
      <c r="M48" s="89"/>
    </row>
    <row r="49" spans="1:13" x14ac:dyDescent="0.2">
      <c r="A49" s="102" t="s">
        <v>303</v>
      </c>
      <c r="B49" s="325" t="s">
        <v>205</v>
      </c>
      <c r="C49" s="326">
        <f>IF(B49="Y", 2, 0)</f>
        <v>0</v>
      </c>
      <c r="D49" s="327" t="s">
        <v>205</v>
      </c>
      <c r="E49" s="326">
        <f>IF(D49="Y", 2, 0)</f>
        <v>0</v>
      </c>
      <c r="F49" s="328" t="s">
        <v>205</v>
      </c>
      <c r="G49" s="326">
        <f>IF(F49="Y", 2, 0)</f>
        <v>0</v>
      </c>
      <c r="H49" s="329" t="s">
        <v>205</v>
      </c>
      <c r="I49" s="326">
        <f>IF(H49="Y", 2, 0)</f>
        <v>0</v>
      </c>
      <c r="J49" s="330" t="s">
        <v>205</v>
      </c>
      <c r="K49" s="331">
        <f>IF(J49="Y", -1, 0)</f>
        <v>0</v>
      </c>
      <c r="L49" s="89"/>
      <c r="M49" s="89"/>
    </row>
    <row r="50" spans="1:13" x14ac:dyDescent="0.2">
      <c r="A50" s="102" t="s">
        <v>304</v>
      </c>
      <c r="B50" s="325" t="s">
        <v>205</v>
      </c>
      <c r="C50" s="326">
        <f>IF(B50="Y", -1, 0)</f>
        <v>0</v>
      </c>
      <c r="D50" s="327" t="s">
        <v>205</v>
      </c>
      <c r="E50" s="326">
        <f>IF(D50="Y", -1, 0)</f>
        <v>0</v>
      </c>
      <c r="F50" s="328" t="s">
        <v>205</v>
      </c>
      <c r="G50" s="326">
        <f>IF(F50="Y", -1, 0)</f>
        <v>0</v>
      </c>
      <c r="H50" s="329" t="s">
        <v>205</v>
      </c>
      <c r="I50" s="326">
        <f>IF(H50="Y", -1, 0)</f>
        <v>0</v>
      </c>
      <c r="J50" s="330" t="s">
        <v>205</v>
      </c>
      <c r="K50" s="331">
        <f>IF(J50="Y", 1, 0)</f>
        <v>0</v>
      </c>
      <c r="L50" s="89"/>
      <c r="M50" s="89"/>
    </row>
    <row r="51" spans="1:13" ht="13.5" thickBot="1" x14ac:dyDescent="0.25">
      <c r="A51" s="122" t="s">
        <v>305</v>
      </c>
      <c r="B51" s="332" t="s">
        <v>205</v>
      </c>
      <c r="C51" s="333">
        <f>IF(B51="Y", 1, 0)</f>
        <v>0</v>
      </c>
      <c r="D51" s="334" t="s">
        <v>205</v>
      </c>
      <c r="E51" s="333">
        <f>IF(D51="Y", 2, 0)</f>
        <v>0</v>
      </c>
      <c r="F51" s="335" t="s">
        <v>205</v>
      </c>
      <c r="G51" s="333">
        <f>IF(F51="Y", 1, 0)</f>
        <v>0</v>
      </c>
      <c r="H51" s="336" t="s">
        <v>205</v>
      </c>
      <c r="I51" s="333">
        <f>IF(H51="Y", 2, 0)</f>
        <v>0</v>
      </c>
      <c r="J51" s="337" t="s">
        <v>205</v>
      </c>
      <c r="K51" s="338">
        <f>IF(J51="Y", 1, 0)</f>
        <v>0</v>
      </c>
      <c r="L51" s="89"/>
      <c r="M51" s="89"/>
    </row>
    <row r="52" spans="1:13" ht="13.5" thickBot="1" x14ac:dyDescent="0.25">
      <c r="A52" s="87" t="s">
        <v>306</v>
      </c>
      <c r="B52" s="339"/>
      <c r="D52" s="340"/>
      <c r="F52" s="341"/>
      <c r="H52" s="342"/>
      <c r="J52" s="343"/>
      <c r="L52" s="89"/>
      <c r="M52" s="89"/>
    </row>
    <row r="53" spans="1:13" x14ac:dyDescent="0.2">
      <c r="A53" s="113" t="s">
        <v>307</v>
      </c>
      <c r="B53" s="318" t="s">
        <v>205</v>
      </c>
      <c r="C53" s="319">
        <f>IF(B53="Y", 2, 0)</f>
        <v>0</v>
      </c>
      <c r="D53" s="320" t="s">
        <v>205</v>
      </c>
      <c r="E53" s="319">
        <f t="shared" ref="E53:E58" si="14">IF(D53="Y", 1, 0)</f>
        <v>0</v>
      </c>
      <c r="F53" s="321" t="s">
        <v>205</v>
      </c>
      <c r="G53" s="319">
        <f>IF(F53="Y", 2, 0)</f>
        <v>0</v>
      </c>
      <c r="H53" s="322" t="s">
        <v>205</v>
      </c>
      <c r="I53" s="319">
        <f>IF(H53="Y", 2, 0)</f>
        <v>0</v>
      </c>
      <c r="J53" s="323" t="s">
        <v>205</v>
      </c>
      <c r="K53" s="324">
        <f>IF(J53="Y", 1, 0)</f>
        <v>0</v>
      </c>
      <c r="L53" s="89"/>
      <c r="M53" s="89"/>
    </row>
    <row r="54" spans="1:13" x14ac:dyDescent="0.2">
      <c r="A54" s="102" t="s">
        <v>308</v>
      </c>
      <c r="B54" s="325" t="s">
        <v>205</v>
      </c>
      <c r="C54" s="326">
        <f>IF(B54="Y", 2, 0)</f>
        <v>0</v>
      </c>
      <c r="D54" s="327" t="s">
        <v>205</v>
      </c>
      <c r="E54" s="326">
        <f t="shared" si="14"/>
        <v>0</v>
      </c>
      <c r="F54" s="328" t="s">
        <v>205</v>
      </c>
      <c r="G54" s="326">
        <f>IF(F54="Y", 2, 0)</f>
        <v>0</v>
      </c>
      <c r="H54" s="329" t="s">
        <v>205</v>
      </c>
      <c r="I54" s="326">
        <f>IF(H54="Y", 1, 0)</f>
        <v>0</v>
      </c>
      <c r="J54" s="330" t="s">
        <v>205</v>
      </c>
      <c r="K54" s="331">
        <f>IF(J54="Y", 1, 0)</f>
        <v>0</v>
      </c>
      <c r="L54" s="89"/>
      <c r="M54" s="89"/>
    </row>
    <row r="55" spans="1:13" x14ac:dyDescent="0.2">
      <c r="A55" s="102" t="s">
        <v>309</v>
      </c>
      <c r="B55" s="325" t="s">
        <v>205</v>
      </c>
      <c r="C55" s="326">
        <f>IF(B55="Y", 2, 0)</f>
        <v>0</v>
      </c>
      <c r="D55" s="327" t="s">
        <v>205</v>
      </c>
      <c r="E55" s="326">
        <f t="shared" si="14"/>
        <v>0</v>
      </c>
      <c r="F55" s="328" t="s">
        <v>205</v>
      </c>
      <c r="G55" s="326">
        <f>IF(F55="Y", 2, 0)</f>
        <v>0</v>
      </c>
      <c r="H55" s="329" t="s">
        <v>205</v>
      </c>
      <c r="I55" s="326">
        <f>IF(H55="Y", 2, 0)</f>
        <v>0</v>
      </c>
      <c r="J55" s="330" t="s">
        <v>205</v>
      </c>
      <c r="K55" s="331">
        <f>IF(J55="Y", 2, 0)</f>
        <v>0</v>
      </c>
      <c r="L55" s="89"/>
      <c r="M55" s="89"/>
    </row>
    <row r="56" spans="1:13" x14ac:dyDescent="0.2">
      <c r="A56" s="102" t="s">
        <v>310</v>
      </c>
      <c r="B56" s="325" t="s">
        <v>205</v>
      </c>
      <c r="C56" s="326">
        <f>IF(B56="Y", 2, 0)</f>
        <v>0</v>
      </c>
      <c r="D56" s="327" t="s">
        <v>205</v>
      </c>
      <c r="E56" s="326">
        <f t="shared" si="14"/>
        <v>0</v>
      </c>
      <c r="F56" s="328" t="s">
        <v>205</v>
      </c>
      <c r="G56" s="326">
        <f>IF(F56="Y", 2, 0)</f>
        <v>0</v>
      </c>
      <c r="H56" s="329" t="s">
        <v>205</v>
      </c>
      <c r="I56" s="326">
        <f>IF(H56="Y", 1, 0)</f>
        <v>0</v>
      </c>
      <c r="J56" s="330" t="s">
        <v>205</v>
      </c>
      <c r="K56" s="331">
        <f>IF(J56="Y", -1, 0)</f>
        <v>0</v>
      </c>
      <c r="L56" s="89"/>
      <c r="M56" s="89"/>
    </row>
    <row r="57" spans="1:13" x14ac:dyDescent="0.2">
      <c r="A57" s="102" t="s">
        <v>311</v>
      </c>
      <c r="B57" s="325" t="s">
        <v>205</v>
      </c>
      <c r="C57" s="326">
        <f>IF(B57="Y", 2, 0)</f>
        <v>0</v>
      </c>
      <c r="D57" s="327" t="s">
        <v>205</v>
      </c>
      <c r="E57" s="326">
        <f t="shared" si="14"/>
        <v>0</v>
      </c>
      <c r="F57" s="328" t="s">
        <v>205</v>
      </c>
      <c r="G57" s="326">
        <f>IF(F57="Y", 2, 0)</f>
        <v>0</v>
      </c>
      <c r="H57" s="329" t="s">
        <v>205</v>
      </c>
      <c r="I57" s="326">
        <f>IF(H57="Y", 1, 0)</f>
        <v>0</v>
      </c>
      <c r="J57" s="330" t="s">
        <v>205</v>
      </c>
      <c r="K57" s="331">
        <f>IF(J57="Y", 1, 0)</f>
        <v>0</v>
      </c>
      <c r="L57" s="89"/>
      <c r="M57" s="89"/>
    </row>
    <row r="58" spans="1:13" x14ac:dyDescent="0.2">
      <c r="A58" s="102" t="s">
        <v>312</v>
      </c>
      <c r="B58" s="325" t="s">
        <v>205</v>
      </c>
      <c r="C58" s="326">
        <f>IF(B58="Y", 1, 0)</f>
        <v>0</v>
      </c>
      <c r="D58" s="327" t="s">
        <v>205</v>
      </c>
      <c r="E58" s="326">
        <f t="shared" si="14"/>
        <v>0</v>
      </c>
      <c r="F58" s="328" t="s">
        <v>205</v>
      </c>
      <c r="G58" s="326">
        <f>IF(F58="Y", 1, 0)</f>
        <v>0</v>
      </c>
      <c r="H58" s="329" t="s">
        <v>205</v>
      </c>
      <c r="I58" s="326">
        <f>IF(H58="Y", 1, 0)</f>
        <v>0</v>
      </c>
      <c r="J58" s="330" t="s">
        <v>205</v>
      </c>
      <c r="K58" s="331">
        <f>IF(J58="Y", 2, 0)</f>
        <v>0</v>
      </c>
      <c r="L58" s="89"/>
      <c r="M58" s="89"/>
    </row>
    <row r="59" spans="1:13" ht="13.5" thickBot="1" x14ac:dyDescent="0.25">
      <c r="A59" s="122" t="s">
        <v>313</v>
      </c>
      <c r="B59" s="332" t="s">
        <v>205</v>
      </c>
      <c r="C59" s="333">
        <f>IF(B59="Y", -1, 0)</f>
        <v>0</v>
      </c>
      <c r="D59" s="334" t="s">
        <v>205</v>
      </c>
      <c r="E59" s="333">
        <f>IF(D59="Y", -1, 0)</f>
        <v>0</v>
      </c>
      <c r="F59" s="335" t="s">
        <v>205</v>
      </c>
      <c r="G59" s="333">
        <f>IF(F59="Y", -1, 0)</f>
        <v>0</v>
      </c>
      <c r="H59" s="336" t="s">
        <v>205</v>
      </c>
      <c r="I59" s="333">
        <f>IF(H59="Y", -1, 0)</f>
        <v>0</v>
      </c>
      <c r="J59" s="337" t="s">
        <v>205</v>
      </c>
      <c r="K59" s="338">
        <f>IF(J59="Y", 1, 0)</f>
        <v>0</v>
      </c>
      <c r="L59" s="89"/>
      <c r="M59" s="89"/>
    </row>
    <row r="60" spans="1:13" ht="13.5" thickBot="1" x14ac:dyDescent="0.25">
      <c r="A60" s="87" t="s">
        <v>314</v>
      </c>
      <c r="B60" s="339"/>
      <c r="D60" s="340"/>
      <c r="F60" s="341"/>
      <c r="H60" s="342"/>
      <c r="J60" s="343"/>
      <c r="L60" s="89"/>
      <c r="M60" s="89"/>
    </row>
    <row r="61" spans="1:13" x14ac:dyDescent="0.2">
      <c r="A61" s="123" t="s">
        <v>315</v>
      </c>
      <c r="B61" s="318" t="s">
        <v>205</v>
      </c>
      <c r="C61" s="319">
        <f>IF(B61="Y", 2, 0)</f>
        <v>0</v>
      </c>
      <c r="D61" s="320" t="s">
        <v>205</v>
      </c>
      <c r="E61" s="319">
        <f>IF(D61="Y", 1, 0)</f>
        <v>0</v>
      </c>
      <c r="F61" s="321" t="s">
        <v>205</v>
      </c>
      <c r="G61" s="319">
        <f>IF(F61="Y", 2, 0)</f>
        <v>0</v>
      </c>
      <c r="H61" s="322" t="s">
        <v>205</v>
      </c>
      <c r="I61" s="319">
        <f>IF(H61="Y", 1, 0)</f>
        <v>0</v>
      </c>
      <c r="J61" s="323" t="s">
        <v>205</v>
      </c>
      <c r="K61" s="324">
        <f>IF(J61="Y", 1, 0)</f>
        <v>0</v>
      </c>
      <c r="L61" s="89"/>
      <c r="M61" s="89"/>
    </row>
    <row r="62" spans="1:13" x14ac:dyDescent="0.2">
      <c r="A62" s="102" t="s">
        <v>276</v>
      </c>
      <c r="B62" s="325" t="s">
        <v>205</v>
      </c>
      <c r="C62" s="326">
        <f>IF(B62="Y", 2, 0)</f>
        <v>0</v>
      </c>
      <c r="D62" s="327" t="s">
        <v>205</v>
      </c>
      <c r="E62" s="326">
        <f>IF(D62="Y", 2, 0)</f>
        <v>0</v>
      </c>
      <c r="F62" s="328" t="s">
        <v>205</v>
      </c>
      <c r="G62" s="326">
        <f>IF(F62="Y", 2, 0)</f>
        <v>0</v>
      </c>
      <c r="H62" s="329" t="s">
        <v>205</v>
      </c>
      <c r="I62" s="326">
        <f>IF(H62="Y", 2, 0)</f>
        <v>0</v>
      </c>
      <c r="J62" s="330" t="s">
        <v>205</v>
      </c>
      <c r="K62" s="331">
        <f>IF(J62="Y", 1, 0)</f>
        <v>0</v>
      </c>
      <c r="L62" s="89"/>
      <c r="M62" s="89"/>
    </row>
    <row r="63" spans="1:13" x14ac:dyDescent="0.2">
      <c r="A63" s="102" t="s">
        <v>316</v>
      </c>
      <c r="B63" s="325" t="s">
        <v>205</v>
      </c>
      <c r="C63" s="326">
        <f>IF(B63="Y", 1, 0)</f>
        <v>0</v>
      </c>
      <c r="D63" s="327" t="s">
        <v>205</v>
      </c>
      <c r="E63" s="326">
        <f>IF(D63="Y", 1, 0)</f>
        <v>0</v>
      </c>
      <c r="F63" s="328" t="s">
        <v>205</v>
      </c>
      <c r="G63" s="326">
        <f>IF(F63="Y", 1, 0)</f>
        <v>0</v>
      </c>
      <c r="H63" s="329" t="s">
        <v>205</v>
      </c>
      <c r="I63" s="326">
        <f>IF(H63="Y", 1, 0)</f>
        <v>0</v>
      </c>
      <c r="J63" s="330" t="s">
        <v>205</v>
      </c>
      <c r="K63" s="331">
        <f>IF(J63="Y", 1, 0)</f>
        <v>0</v>
      </c>
      <c r="L63" s="89"/>
      <c r="M63" s="89"/>
    </row>
    <row r="64" spans="1:13" x14ac:dyDescent="0.2">
      <c r="A64" s="102" t="s">
        <v>317</v>
      </c>
      <c r="B64" s="325" t="s">
        <v>205</v>
      </c>
      <c r="C64" s="326">
        <f>IF(B64="Y", 2, 0)</f>
        <v>0</v>
      </c>
      <c r="D64" s="327" t="s">
        <v>205</v>
      </c>
      <c r="E64" s="326">
        <f>IF(D64="Y", 2, 0)</f>
        <v>0</v>
      </c>
      <c r="F64" s="328" t="s">
        <v>205</v>
      </c>
      <c r="G64" s="326">
        <f>IF(F64="Y", 2, 0)</f>
        <v>0</v>
      </c>
      <c r="H64" s="329" t="s">
        <v>205</v>
      </c>
      <c r="I64" s="326">
        <f>IF(H64="Y", 2, 0)</f>
        <v>0</v>
      </c>
      <c r="J64" s="330" t="s">
        <v>205</v>
      </c>
      <c r="K64" s="331">
        <f>IF(J64="Y", -1, 0)</f>
        <v>0</v>
      </c>
      <c r="L64" s="89"/>
      <c r="M64" s="89"/>
    </row>
    <row r="65" spans="1:14" x14ac:dyDescent="0.2">
      <c r="A65" s="102" t="s">
        <v>305</v>
      </c>
      <c r="B65" s="325" t="s">
        <v>205</v>
      </c>
      <c r="C65" s="326">
        <f>IF(B65="Y", 1, 0)</f>
        <v>0</v>
      </c>
      <c r="D65" s="327" t="s">
        <v>205</v>
      </c>
      <c r="E65" s="326">
        <f>IF(D65="Y", 2, 0)</f>
        <v>0</v>
      </c>
      <c r="F65" s="328" t="s">
        <v>205</v>
      </c>
      <c r="G65" s="326">
        <f>IF(F65="Y", 1, 0)</f>
        <v>0</v>
      </c>
      <c r="H65" s="329" t="s">
        <v>205</v>
      </c>
      <c r="I65" s="326">
        <f>IF(H65="Y", 2, 0)</f>
        <v>0</v>
      </c>
      <c r="J65" s="330" t="s">
        <v>205</v>
      </c>
      <c r="K65" s="331">
        <f>IF(J65="Y", 1, 0)</f>
        <v>0</v>
      </c>
      <c r="L65" s="89"/>
      <c r="M65" s="89"/>
    </row>
    <row r="66" spans="1:14" x14ac:dyDescent="0.2">
      <c r="A66" s="102" t="s">
        <v>318</v>
      </c>
      <c r="B66" s="325" t="s">
        <v>205</v>
      </c>
      <c r="C66" s="326">
        <f>IF(B66="Y", 2, 0)</f>
        <v>0</v>
      </c>
      <c r="D66" s="327" t="s">
        <v>205</v>
      </c>
      <c r="E66" s="326">
        <f>IF(D66="Y", 1, 0)</f>
        <v>0</v>
      </c>
      <c r="F66" s="328" t="s">
        <v>205</v>
      </c>
      <c r="G66" s="326">
        <f>IF(F66="Y", 2, 0)</f>
        <v>0</v>
      </c>
      <c r="H66" s="329" t="s">
        <v>205</v>
      </c>
      <c r="I66" s="326">
        <f>IF(H66="Y", 1, 0)</f>
        <v>0</v>
      </c>
      <c r="J66" s="330" t="s">
        <v>205</v>
      </c>
      <c r="K66" s="331">
        <f>IF(J66="Y", 1, 0)</f>
        <v>0</v>
      </c>
      <c r="L66" s="89"/>
      <c r="M66" s="89"/>
    </row>
    <row r="67" spans="1:14" x14ac:dyDescent="0.2">
      <c r="A67" s="102" t="s">
        <v>319</v>
      </c>
      <c r="B67" s="325" t="s">
        <v>205</v>
      </c>
      <c r="C67" s="326">
        <f>IF(B67="Y", 2, 0)</f>
        <v>0</v>
      </c>
      <c r="D67" s="327" t="s">
        <v>205</v>
      </c>
      <c r="E67" s="326">
        <f>IF(D67="Y", 2, 0)</f>
        <v>0</v>
      </c>
      <c r="F67" s="328" t="s">
        <v>205</v>
      </c>
      <c r="G67" s="326">
        <f>IF(F67="Y", 2, 0)</f>
        <v>0</v>
      </c>
      <c r="H67" s="329" t="s">
        <v>205</v>
      </c>
      <c r="I67" s="326">
        <f>IF(H67="Y", 2, 0)</f>
        <v>0</v>
      </c>
      <c r="J67" s="330" t="s">
        <v>205</v>
      </c>
      <c r="K67" s="331">
        <f>IF(J67="Y", -1, 0)</f>
        <v>0</v>
      </c>
      <c r="L67" s="89"/>
      <c r="M67" s="89"/>
    </row>
    <row r="68" spans="1:14" x14ac:dyDescent="0.2">
      <c r="A68" s="102" t="s">
        <v>320</v>
      </c>
      <c r="B68" s="325" t="s">
        <v>205</v>
      </c>
      <c r="C68" s="326">
        <f>IF(B68="Y", 2, 0)</f>
        <v>0</v>
      </c>
      <c r="D68" s="327" t="s">
        <v>205</v>
      </c>
      <c r="E68" s="326">
        <f>IF(D68="Y", 2, 0)</f>
        <v>0</v>
      </c>
      <c r="F68" s="328" t="s">
        <v>205</v>
      </c>
      <c r="G68" s="326">
        <f>IF(F68="Y", 2, 0)</f>
        <v>0</v>
      </c>
      <c r="H68" s="329" t="s">
        <v>205</v>
      </c>
      <c r="I68" s="326">
        <f>IF(H68="Y", 2, 0)</f>
        <v>0</v>
      </c>
      <c r="J68" s="330" t="s">
        <v>205</v>
      </c>
      <c r="K68" s="331">
        <f>IF(J68="Y", 1, 0)</f>
        <v>0</v>
      </c>
      <c r="L68" s="89"/>
      <c r="M68" s="89"/>
    </row>
    <row r="69" spans="1:14" x14ac:dyDescent="0.2">
      <c r="A69" s="102" t="s">
        <v>321</v>
      </c>
      <c r="B69" s="325" t="s">
        <v>205</v>
      </c>
      <c r="C69" s="326">
        <f>IF(B69="Y", 2, 0)</f>
        <v>0</v>
      </c>
      <c r="D69" s="327" t="s">
        <v>205</v>
      </c>
      <c r="E69" s="326">
        <f>IF(D69="Y", 2, 0)</f>
        <v>0</v>
      </c>
      <c r="F69" s="328" t="s">
        <v>205</v>
      </c>
      <c r="G69" s="326">
        <f>IF(F69="Y", 1, 0)</f>
        <v>0</v>
      </c>
      <c r="H69" s="329" t="s">
        <v>205</v>
      </c>
      <c r="I69" s="326">
        <f>IF(H69="Y", 1, 0)</f>
        <v>0</v>
      </c>
      <c r="J69" s="330" t="s">
        <v>205</v>
      </c>
      <c r="K69" s="331">
        <f>IF(J69="Y", 1, 0)</f>
        <v>0</v>
      </c>
      <c r="L69" s="89"/>
      <c r="M69" s="89"/>
    </row>
    <row r="70" spans="1:14" x14ac:dyDescent="0.2">
      <c r="A70" s="102" t="s">
        <v>322</v>
      </c>
      <c r="B70" s="325" t="s">
        <v>205</v>
      </c>
      <c r="C70" s="326">
        <f>IF(B70="Y", 2, 0)</f>
        <v>0</v>
      </c>
      <c r="D70" s="327" t="s">
        <v>205</v>
      </c>
      <c r="E70" s="326">
        <f>IF(D70="Y", 2, 0)</f>
        <v>0</v>
      </c>
      <c r="F70" s="328" t="s">
        <v>205</v>
      </c>
      <c r="G70" s="326">
        <f>IF(F70="Y", 2, 0)</f>
        <v>0</v>
      </c>
      <c r="H70" s="329" t="s">
        <v>205</v>
      </c>
      <c r="I70" s="326">
        <f>IF(H70="Y", 2, 0)</f>
        <v>0</v>
      </c>
      <c r="J70" s="330" t="s">
        <v>205</v>
      </c>
      <c r="K70" s="331">
        <f t="shared" ref="K70:K71" si="15">IF(J70="Y", 1, 0)</f>
        <v>0</v>
      </c>
      <c r="L70" s="89"/>
      <c r="M70" s="89"/>
    </row>
    <row r="71" spans="1:14" x14ac:dyDescent="0.2">
      <c r="A71" s="102" t="s">
        <v>323</v>
      </c>
      <c r="B71" s="325" t="s">
        <v>205</v>
      </c>
      <c r="C71" s="326">
        <f>IF(B71="Y", 1, 0)</f>
        <v>0</v>
      </c>
      <c r="D71" s="327" t="s">
        <v>205</v>
      </c>
      <c r="E71" s="326">
        <f>IF(D71="Y", 2, 0)</f>
        <v>0</v>
      </c>
      <c r="F71" s="328" t="s">
        <v>205</v>
      </c>
      <c r="G71" s="326">
        <f>IF(F71="Y", 1, 0)</f>
        <v>0</v>
      </c>
      <c r="H71" s="329" t="s">
        <v>205</v>
      </c>
      <c r="I71" s="326">
        <f>IF(H71="Y", 2, 0)</f>
        <v>0</v>
      </c>
      <c r="J71" s="330" t="s">
        <v>205</v>
      </c>
      <c r="K71" s="331">
        <f t="shared" si="15"/>
        <v>0</v>
      </c>
      <c r="L71" s="89"/>
      <c r="M71" s="89"/>
    </row>
    <row r="72" spans="1:14" x14ac:dyDescent="0.2">
      <c r="A72" s="102" t="s">
        <v>324</v>
      </c>
      <c r="B72" s="325" t="s">
        <v>205</v>
      </c>
      <c r="C72" s="326">
        <f>IF(B72="Y", -1, 0)</f>
        <v>0</v>
      </c>
      <c r="D72" s="327" t="s">
        <v>205</v>
      </c>
      <c r="E72" s="326">
        <f>IF(D72="Y", -1, 0)</f>
        <v>0</v>
      </c>
      <c r="F72" s="328" t="s">
        <v>205</v>
      </c>
      <c r="G72" s="326">
        <f>IF(F72="Y", -1, 0)</f>
        <v>0</v>
      </c>
      <c r="H72" s="329" t="s">
        <v>205</v>
      </c>
      <c r="I72" s="326">
        <f>IF(H72="Y", -1, 0)</f>
        <v>0</v>
      </c>
      <c r="J72" s="330" t="s">
        <v>205</v>
      </c>
      <c r="K72" s="331">
        <f>IF(J72="Y", -1, 0)</f>
        <v>0</v>
      </c>
      <c r="L72" s="89"/>
      <c r="M72" s="89"/>
      <c r="N72" s="88"/>
    </row>
    <row r="73" spans="1:14" x14ac:dyDescent="0.2">
      <c r="A73" s="102" t="s">
        <v>325</v>
      </c>
      <c r="B73" s="325" t="s">
        <v>205</v>
      </c>
      <c r="C73" s="326">
        <f>IF(B73="Y", -1, 0)</f>
        <v>0</v>
      </c>
      <c r="D73" s="327" t="s">
        <v>205</v>
      </c>
      <c r="E73" s="326">
        <f>IF(D73="Y", -1, 0)</f>
        <v>0</v>
      </c>
      <c r="F73" s="328" t="s">
        <v>205</v>
      </c>
      <c r="G73" s="326">
        <f>IF(F73="Y", -1, 0)</f>
        <v>0</v>
      </c>
      <c r="H73" s="329" t="s">
        <v>205</v>
      </c>
      <c r="I73" s="326">
        <f>IF(H73="Y", -1, 0)</f>
        <v>0</v>
      </c>
      <c r="J73" s="330" t="s">
        <v>205</v>
      </c>
      <c r="K73" s="331">
        <f>IF(J73="Y", -1, 0)</f>
        <v>0</v>
      </c>
      <c r="L73" s="89"/>
      <c r="M73" s="89"/>
      <c r="N73" s="88"/>
    </row>
    <row r="74" spans="1:14" ht="13.5" thickBot="1" x14ac:dyDescent="0.25">
      <c r="A74" s="122" t="s">
        <v>326</v>
      </c>
      <c r="B74" s="332" t="s">
        <v>205</v>
      </c>
      <c r="C74" s="333">
        <f>IF(B74="Y", -1, 0)</f>
        <v>0</v>
      </c>
      <c r="D74" s="334" t="s">
        <v>205</v>
      </c>
      <c r="E74" s="333">
        <f>IF(D74="Y", -1, 0)</f>
        <v>0</v>
      </c>
      <c r="F74" s="335" t="s">
        <v>205</v>
      </c>
      <c r="G74" s="333">
        <f>IF(F74="Y", -1, 0)</f>
        <v>0</v>
      </c>
      <c r="H74" s="336" t="s">
        <v>205</v>
      </c>
      <c r="I74" s="333">
        <f>IF(H74="Y", -1, 0)</f>
        <v>0</v>
      </c>
      <c r="J74" s="337" t="s">
        <v>205</v>
      </c>
      <c r="K74" s="338">
        <f>IF(J74="Y", -1, 0)</f>
        <v>0</v>
      </c>
      <c r="L74" s="89"/>
      <c r="M74" s="89"/>
      <c r="N74" s="88"/>
    </row>
    <row r="75" spans="1:14" ht="13.5" thickBot="1" x14ac:dyDescent="0.25">
      <c r="A75" s="87" t="s">
        <v>327</v>
      </c>
      <c r="B75" s="339"/>
      <c r="D75" s="340"/>
      <c r="F75" s="341"/>
      <c r="H75" s="342"/>
      <c r="J75" s="343"/>
      <c r="L75" s="89"/>
      <c r="M75" s="89"/>
      <c r="N75" s="88"/>
    </row>
    <row r="76" spans="1:14" x14ac:dyDescent="0.2">
      <c r="A76" s="124" t="s">
        <v>328</v>
      </c>
      <c r="B76" s="318" t="s">
        <v>205</v>
      </c>
      <c r="C76" s="319">
        <f>IF(B76="Y", -1, 0)</f>
        <v>0</v>
      </c>
      <c r="D76" s="320" t="s">
        <v>205</v>
      </c>
      <c r="E76" s="319">
        <f>IF(D76="Y", 1, 0)</f>
        <v>0</v>
      </c>
      <c r="F76" s="321" t="s">
        <v>205</v>
      </c>
      <c r="G76" s="319">
        <f>IF(F76="Y", -1, 0)</f>
        <v>0</v>
      </c>
      <c r="H76" s="322" t="s">
        <v>205</v>
      </c>
      <c r="I76" s="319">
        <f>IF(H76="Y", 1, 0)</f>
        <v>0</v>
      </c>
      <c r="J76" s="323" t="s">
        <v>205</v>
      </c>
      <c r="K76" s="324">
        <f>IF(J76="Y", -1, 0)</f>
        <v>0</v>
      </c>
      <c r="L76" s="89"/>
      <c r="M76" s="89"/>
      <c r="N76" s="88"/>
    </row>
    <row r="77" spans="1:14" x14ac:dyDescent="0.2">
      <c r="A77" s="101" t="s">
        <v>329</v>
      </c>
      <c r="B77" s="325"/>
      <c r="C77" s="326">
        <f>IF(B77="Y", -1, 0)</f>
        <v>0</v>
      </c>
      <c r="D77" s="327"/>
      <c r="E77" s="326">
        <f>IF(D77="Y", -1, 0)</f>
        <v>0</v>
      </c>
      <c r="F77" s="328"/>
      <c r="G77" s="326">
        <f>IF(F77="Y", -1, 0)</f>
        <v>0</v>
      </c>
      <c r="H77" s="329"/>
      <c r="I77" s="326">
        <f>IF(H77="Y", -1, 0)</f>
        <v>0</v>
      </c>
      <c r="J77" s="330"/>
      <c r="K77" s="331">
        <f>IF(J77="Y", -1, 0)</f>
        <v>0</v>
      </c>
      <c r="L77" s="89"/>
      <c r="M77" s="89"/>
      <c r="N77" s="88"/>
    </row>
    <row r="78" spans="1:14" x14ac:dyDescent="0.2">
      <c r="A78" s="101" t="s">
        <v>330</v>
      </c>
      <c r="B78" s="325" t="s">
        <v>205</v>
      </c>
      <c r="C78" s="326">
        <f>IF(B78="Y", 1, 0)</f>
        <v>0</v>
      </c>
      <c r="D78" s="327" t="s">
        <v>205</v>
      </c>
      <c r="E78" s="326">
        <f>IF(D78="Y", 1, 0)</f>
        <v>0</v>
      </c>
      <c r="F78" s="328" t="s">
        <v>205</v>
      </c>
      <c r="G78" s="326">
        <f>IF(F78="Y", 1, 0)</f>
        <v>0</v>
      </c>
      <c r="H78" s="329" t="s">
        <v>205</v>
      </c>
      <c r="I78" s="326">
        <f>IF(H78="Y", 1, 0)</f>
        <v>0</v>
      </c>
      <c r="J78" s="330" t="s">
        <v>205</v>
      </c>
      <c r="K78" s="331">
        <f>IF(J78="Y", 1, 0)</f>
        <v>0</v>
      </c>
      <c r="L78" s="89"/>
      <c r="M78" s="89"/>
      <c r="N78" s="88"/>
    </row>
    <row r="79" spans="1:14" x14ac:dyDescent="0.2">
      <c r="A79" s="101" t="s">
        <v>331</v>
      </c>
      <c r="B79" s="325" t="s">
        <v>205</v>
      </c>
      <c r="C79" s="326">
        <f>IF(B79="Y", 2, 0)</f>
        <v>0</v>
      </c>
      <c r="D79" s="327" t="s">
        <v>205</v>
      </c>
      <c r="E79" s="326">
        <f>IF(D79="Y", 2, 0)</f>
        <v>0</v>
      </c>
      <c r="F79" s="328" t="s">
        <v>205</v>
      </c>
      <c r="G79" s="326">
        <f>IF(F79="Y", 2, 0)</f>
        <v>0</v>
      </c>
      <c r="H79" s="329" t="s">
        <v>205</v>
      </c>
      <c r="I79" s="326">
        <f>IF(H79="Y", 2, 0)</f>
        <v>0</v>
      </c>
      <c r="J79" s="330" t="s">
        <v>205</v>
      </c>
      <c r="K79" s="331">
        <f>IF(J79="Y", 2, 0)</f>
        <v>0</v>
      </c>
      <c r="L79" s="89"/>
      <c r="M79" s="89"/>
      <c r="N79" s="88"/>
    </row>
    <row r="80" spans="1:14" x14ac:dyDescent="0.2">
      <c r="A80" s="101" t="s">
        <v>332</v>
      </c>
      <c r="B80" s="325" t="s">
        <v>205</v>
      </c>
      <c r="C80" s="326">
        <f>IF(B80="Y", 1, 0)</f>
        <v>0</v>
      </c>
      <c r="D80" s="327" t="s">
        <v>205</v>
      </c>
      <c r="E80" s="326">
        <f>IF(D80="Y", 1, 0)</f>
        <v>0</v>
      </c>
      <c r="F80" s="328" t="s">
        <v>205</v>
      </c>
      <c r="G80" s="326">
        <f>IF(F80="Y", 1, 0)</f>
        <v>0</v>
      </c>
      <c r="H80" s="329" t="s">
        <v>205</v>
      </c>
      <c r="I80" s="326">
        <f>IF(H80="Y", 1, 0)</f>
        <v>0</v>
      </c>
      <c r="J80" s="330" t="s">
        <v>205</v>
      </c>
      <c r="K80" s="331">
        <f>IF(J80="Y", 1, 0)</f>
        <v>0</v>
      </c>
      <c r="L80" s="89"/>
      <c r="M80" s="89"/>
      <c r="N80" s="88"/>
    </row>
    <row r="81" spans="1:14" x14ac:dyDescent="0.2">
      <c r="A81" s="101" t="s">
        <v>333</v>
      </c>
      <c r="B81" s="325" t="s">
        <v>205</v>
      </c>
      <c r="C81" s="326">
        <f>IF(B81="Y", 1, 0)</f>
        <v>0</v>
      </c>
      <c r="D81" s="327" t="s">
        <v>205</v>
      </c>
      <c r="E81" s="326">
        <f>IF(D81="Y", 1, 0)</f>
        <v>0</v>
      </c>
      <c r="F81" s="328" t="s">
        <v>205</v>
      </c>
      <c r="G81" s="326">
        <f>IF(F81="Y", 1, 0)</f>
        <v>0</v>
      </c>
      <c r="H81" s="329" t="s">
        <v>205</v>
      </c>
      <c r="I81" s="326">
        <f>IF(H81="Y", 1, 0)</f>
        <v>0</v>
      </c>
      <c r="J81" s="330" t="s">
        <v>205</v>
      </c>
      <c r="K81" s="331">
        <f>IF(J81="Y", -1, 0)</f>
        <v>0</v>
      </c>
      <c r="L81" s="89"/>
      <c r="M81" s="89"/>
      <c r="N81" s="88"/>
    </row>
    <row r="82" spans="1:14" x14ac:dyDescent="0.2">
      <c r="A82" s="125" t="s">
        <v>334</v>
      </c>
      <c r="B82" s="325" t="s">
        <v>205</v>
      </c>
      <c r="C82" s="326">
        <f>IF(B82="Y", 1, 0)</f>
        <v>0</v>
      </c>
      <c r="D82" s="327" t="s">
        <v>205</v>
      </c>
      <c r="E82" s="326">
        <f>IF(D82="Y", 1, 0)</f>
        <v>0</v>
      </c>
      <c r="F82" s="328" t="s">
        <v>205</v>
      </c>
      <c r="G82" s="326">
        <f>IF(F82="Y", 1, 0)</f>
        <v>0</v>
      </c>
      <c r="H82" s="329" t="s">
        <v>205</v>
      </c>
      <c r="I82" s="326">
        <f>IF(H82="Y", 1, 0)</f>
        <v>0</v>
      </c>
      <c r="J82" s="330" t="s">
        <v>205</v>
      </c>
      <c r="K82" s="331">
        <f>IF(J82="Y", 2, 0)</f>
        <v>0</v>
      </c>
      <c r="L82" s="89"/>
      <c r="M82" s="89"/>
      <c r="N82" s="88"/>
    </row>
    <row r="83" spans="1:14" ht="13.5" thickBot="1" x14ac:dyDescent="0.25">
      <c r="A83" s="114" t="s">
        <v>335</v>
      </c>
      <c r="B83" s="349" t="s">
        <v>205</v>
      </c>
      <c r="C83" s="350">
        <f>IF(B83="Y", 1, 0)</f>
        <v>0</v>
      </c>
      <c r="D83" s="351" t="s">
        <v>205</v>
      </c>
      <c r="E83" s="350">
        <f>IF(D83="Y", 1, 0)</f>
        <v>0</v>
      </c>
      <c r="F83" s="352" t="s">
        <v>205</v>
      </c>
      <c r="G83" s="350">
        <f>IF(F83="Y", 1, 0)</f>
        <v>0</v>
      </c>
      <c r="H83" s="353" t="s">
        <v>205</v>
      </c>
      <c r="I83" s="350">
        <f>IF(H83="Y", 1, 0)</f>
        <v>0</v>
      </c>
      <c r="J83" s="354" t="s">
        <v>205</v>
      </c>
      <c r="K83" s="355">
        <f>IF(J83="Y", 2, 0)</f>
        <v>0</v>
      </c>
      <c r="L83" s="89"/>
      <c r="M83" s="89"/>
      <c r="N83" s="88"/>
    </row>
    <row r="84" spans="1:14" ht="14.25" thickTop="1" thickBot="1" x14ac:dyDescent="0.25">
      <c r="A84" s="126" t="s">
        <v>336</v>
      </c>
      <c r="B84" s="363" t="s">
        <v>205</v>
      </c>
      <c r="C84" s="364">
        <f>IF(B84="Y", 1, 0)</f>
        <v>0</v>
      </c>
      <c r="D84" s="365" t="s">
        <v>205</v>
      </c>
      <c r="E84" s="364">
        <f>IF(D84="Y", 1, 0)</f>
        <v>0</v>
      </c>
      <c r="F84" s="366" t="s">
        <v>205</v>
      </c>
      <c r="G84" s="364">
        <f>IF(F84="Y", 1, 0)</f>
        <v>0</v>
      </c>
      <c r="H84" s="367" t="s">
        <v>205</v>
      </c>
      <c r="I84" s="364">
        <f>IF(H84="Y", 1, 0)</f>
        <v>0</v>
      </c>
      <c r="J84" s="368" t="s">
        <v>205</v>
      </c>
      <c r="K84" s="369">
        <f>IF(J84="Y", 1, 0)</f>
        <v>0</v>
      </c>
      <c r="L84" s="89"/>
      <c r="M84" s="89"/>
      <c r="N84" s="88"/>
    </row>
    <row r="85" spans="1:14" ht="13.5" thickBot="1" x14ac:dyDescent="0.25">
      <c r="A85" s="87" t="s">
        <v>337</v>
      </c>
      <c r="B85" s="339"/>
      <c r="D85" s="340"/>
      <c r="F85" s="341"/>
      <c r="H85" s="342"/>
      <c r="J85" s="343"/>
      <c r="L85" s="89"/>
      <c r="M85" s="89"/>
      <c r="N85" s="88"/>
    </row>
    <row r="86" spans="1:14" x14ac:dyDescent="0.2">
      <c r="A86" s="90" t="s">
        <v>338</v>
      </c>
      <c r="B86" s="318"/>
      <c r="C86" s="319"/>
      <c r="D86" s="320"/>
      <c r="E86" s="319"/>
      <c r="F86" s="321"/>
      <c r="G86" s="319"/>
      <c r="H86" s="322"/>
      <c r="I86" s="319"/>
      <c r="J86" s="323"/>
      <c r="K86" s="324"/>
      <c r="L86" s="89"/>
      <c r="M86" s="89"/>
      <c r="N86" s="88"/>
    </row>
    <row r="87" spans="1:14" x14ac:dyDescent="0.2">
      <c r="A87" s="101" t="s">
        <v>339</v>
      </c>
      <c r="B87" s="325" t="s">
        <v>205</v>
      </c>
      <c r="C87" s="326">
        <f>IF(B87="Y", 2, 0)</f>
        <v>0</v>
      </c>
      <c r="D87" s="327" t="s">
        <v>205</v>
      </c>
      <c r="E87" s="326">
        <f>IF(D87="Y", 2, 0)</f>
        <v>0</v>
      </c>
      <c r="F87" s="328" t="s">
        <v>205</v>
      </c>
      <c r="G87" s="326">
        <f>IF(F87="Y", 2, 0)</f>
        <v>0</v>
      </c>
      <c r="H87" s="329" t="s">
        <v>205</v>
      </c>
      <c r="I87" s="326">
        <f>IF(H87="Y", 2, 0)</f>
        <v>0</v>
      </c>
      <c r="J87" s="330" t="s">
        <v>205</v>
      </c>
      <c r="K87" s="331">
        <f>IF(J87="Y", 2, 0)</f>
        <v>0</v>
      </c>
      <c r="L87" s="89"/>
      <c r="M87" s="89"/>
      <c r="N87" s="88"/>
    </row>
    <row r="88" spans="1:14" x14ac:dyDescent="0.2">
      <c r="A88" s="101" t="s">
        <v>340</v>
      </c>
      <c r="B88" s="325" t="s">
        <v>205</v>
      </c>
      <c r="C88" s="326">
        <f>IF(B88="Y", 1, 0)</f>
        <v>0</v>
      </c>
      <c r="D88" s="327" t="s">
        <v>205</v>
      </c>
      <c r="E88" s="326">
        <f>IF(D88="Y", 1, 0)</f>
        <v>0</v>
      </c>
      <c r="F88" s="328" t="s">
        <v>205</v>
      </c>
      <c r="G88" s="326">
        <f>IF(F88="Y", 1, 0)</f>
        <v>0</v>
      </c>
      <c r="H88" s="329" t="s">
        <v>205</v>
      </c>
      <c r="I88" s="326">
        <f>IF(H88="Y", 1, 0)</f>
        <v>0</v>
      </c>
      <c r="J88" s="330" t="s">
        <v>205</v>
      </c>
      <c r="K88" s="331">
        <f>IF(J88="Y", 1, 0)</f>
        <v>0</v>
      </c>
      <c r="L88" s="89"/>
      <c r="M88" s="89"/>
      <c r="N88" s="88"/>
    </row>
    <row r="89" spans="1:14" x14ac:dyDescent="0.2">
      <c r="A89" s="101" t="s">
        <v>341</v>
      </c>
      <c r="B89" s="325" t="s">
        <v>205</v>
      </c>
      <c r="C89" s="326">
        <f>IF(B89="Y", 1, 0)</f>
        <v>0</v>
      </c>
      <c r="D89" s="327" t="s">
        <v>205</v>
      </c>
      <c r="E89" s="326">
        <f>IF(D89="Y", 1, 0)</f>
        <v>0</v>
      </c>
      <c r="F89" s="328" t="s">
        <v>205</v>
      </c>
      <c r="G89" s="326">
        <f>IF(F89="Y", 1, 0)</f>
        <v>0</v>
      </c>
      <c r="H89" s="329" t="s">
        <v>205</v>
      </c>
      <c r="I89" s="326">
        <f>IF(H89="Y", 1, 0)</f>
        <v>0</v>
      </c>
      <c r="J89" s="330" t="s">
        <v>205</v>
      </c>
      <c r="K89" s="331">
        <f>IF(J89="Y", 1, 0)</f>
        <v>0</v>
      </c>
      <c r="L89" s="89"/>
      <c r="M89" s="89"/>
      <c r="N89" s="88"/>
    </row>
    <row r="90" spans="1:14" x14ac:dyDescent="0.2">
      <c r="A90" s="101" t="s">
        <v>342</v>
      </c>
      <c r="B90" s="325" t="s">
        <v>205</v>
      </c>
      <c r="C90" s="326">
        <f>IF(B90="Y", 2, 0)</f>
        <v>0</v>
      </c>
      <c r="D90" s="327" t="s">
        <v>205</v>
      </c>
      <c r="E90" s="326">
        <f>IF(D90="Y", 2, 0)</f>
        <v>0</v>
      </c>
      <c r="F90" s="328" t="s">
        <v>205</v>
      </c>
      <c r="G90" s="326">
        <f>IF(F90="Y", 2, 0)</f>
        <v>0</v>
      </c>
      <c r="H90" s="329" t="s">
        <v>205</v>
      </c>
      <c r="I90" s="326">
        <f>IF(H90="Y", 2, 0)</f>
        <v>0</v>
      </c>
      <c r="J90" s="330" t="s">
        <v>205</v>
      </c>
      <c r="K90" s="331">
        <f>IF(J90="Y", 2, 0)</f>
        <v>0</v>
      </c>
      <c r="L90" s="89"/>
      <c r="M90" s="89"/>
      <c r="N90" s="88"/>
    </row>
    <row r="91" spans="1:14" ht="13.5" thickBot="1" x14ac:dyDescent="0.25">
      <c r="A91" s="114" t="s">
        <v>343</v>
      </c>
      <c r="B91" s="349" t="s">
        <v>205</v>
      </c>
      <c r="C91" s="350">
        <f>IF(B91="Y", 1, 0)</f>
        <v>0</v>
      </c>
      <c r="D91" s="351" t="s">
        <v>205</v>
      </c>
      <c r="E91" s="350">
        <f>IF(D91="Y", 1, 0)</f>
        <v>0</v>
      </c>
      <c r="F91" s="352" t="s">
        <v>205</v>
      </c>
      <c r="G91" s="350">
        <f>IF(F91="Y", 1, 0)</f>
        <v>0</v>
      </c>
      <c r="H91" s="353" t="s">
        <v>205</v>
      </c>
      <c r="I91" s="350">
        <f>IF(H91="Y", 1, 0)</f>
        <v>0</v>
      </c>
      <c r="J91" s="354" t="s">
        <v>205</v>
      </c>
      <c r="K91" s="355">
        <f>IF(J91="Y", 1, 0)</f>
        <v>0</v>
      </c>
      <c r="L91" s="89"/>
      <c r="M91" s="89"/>
    </row>
    <row r="92" spans="1:14" ht="13.5" thickTop="1" x14ac:dyDescent="0.2">
      <c r="A92" s="130" t="s">
        <v>344</v>
      </c>
      <c r="B92" s="356"/>
      <c r="C92" s="357"/>
      <c r="D92" s="358"/>
      <c r="E92" s="357"/>
      <c r="F92" s="359"/>
      <c r="G92" s="357"/>
      <c r="H92" s="360"/>
      <c r="I92" s="357"/>
      <c r="J92" s="361"/>
      <c r="K92" s="362"/>
      <c r="L92" s="89"/>
      <c r="M92" s="89"/>
    </row>
    <row r="93" spans="1:14" x14ac:dyDescent="0.2">
      <c r="A93" s="101" t="s">
        <v>345</v>
      </c>
      <c r="B93" s="325" t="s">
        <v>205</v>
      </c>
      <c r="C93" s="326">
        <f>IF(B93="Y", 2, 0)</f>
        <v>0</v>
      </c>
      <c r="D93" s="327" t="s">
        <v>205</v>
      </c>
      <c r="E93" s="326">
        <f>IF(D93="Y", 2, 0)</f>
        <v>0</v>
      </c>
      <c r="F93" s="328" t="s">
        <v>205</v>
      </c>
      <c r="G93" s="326">
        <f>IF(F93="Y", 2, 0)</f>
        <v>0</v>
      </c>
      <c r="H93" s="329" t="s">
        <v>205</v>
      </c>
      <c r="I93" s="326">
        <f>IF(H93="Y", 2, 0)</f>
        <v>0</v>
      </c>
      <c r="J93" s="330" t="s">
        <v>205</v>
      </c>
      <c r="K93" s="331">
        <f>IF(J93="Y", 2, 0)</f>
        <v>0</v>
      </c>
      <c r="L93" s="89"/>
      <c r="M93" s="89"/>
    </row>
    <row r="94" spans="1:14" x14ac:dyDescent="0.2">
      <c r="A94" s="101" t="s">
        <v>346</v>
      </c>
      <c r="B94" s="325" t="s">
        <v>205</v>
      </c>
      <c r="C94" s="326">
        <f>IF(B94="Y", 2, 0)</f>
        <v>0</v>
      </c>
      <c r="D94" s="327" t="s">
        <v>205</v>
      </c>
      <c r="E94" s="326">
        <f>IF(D94="Y", 2, 0)</f>
        <v>0</v>
      </c>
      <c r="F94" s="328" t="s">
        <v>205</v>
      </c>
      <c r="G94" s="326">
        <f>IF(F94="Y", 2, 0)</f>
        <v>0</v>
      </c>
      <c r="H94" s="329" t="s">
        <v>205</v>
      </c>
      <c r="I94" s="326">
        <f>IF(H94="Y", 2, 0)</f>
        <v>0</v>
      </c>
      <c r="J94" s="330" t="s">
        <v>205</v>
      </c>
      <c r="K94" s="331">
        <f>IF(J94="Y", 2, 0)</f>
        <v>0</v>
      </c>
      <c r="L94" s="89"/>
      <c r="M94" s="89"/>
      <c r="N94" s="88"/>
    </row>
    <row r="95" spans="1:14" x14ac:dyDescent="0.2">
      <c r="A95" s="101" t="s">
        <v>347</v>
      </c>
      <c r="B95" s="325" t="s">
        <v>205</v>
      </c>
      <c r="C95" s="326">
        <f>IF(B95="Y", 1, 0)</f>
        <v>0</v>
      </c>
      <c r="D95" s="327" t="s">
        <v>205</v>
      </c>
      <c r="E95" s="326">
        <f>IF(D95="Y", 1, 0)</f>
        <v>0</v>
      </c>
      <c r="F95" s="328" t="s">
        <v>205</v>
      </c>
      <c r="G95" s="326">
        <f>IF(F95="Y", 1, 0)</f>
        <v>0</v>
      </c>
      <c r="H95" s="329" t="s">
        <v>205</v>
      </c>
      <c r="I95" s="326">
        <f>IF(H95="Y", 1, 0)</f>
        <v>0</v>
      </c>
      <c r="J95" s="330" t="s">
        <v>205</v>
      </c>
      <c r="K95" s="331">
        <f>IF(J95="Y", 1, 0)</f>
        <v>0</v>
      </c>
      <c r="L95" s="89"/>
      <c r="M95" s="89"/>
    </row>
    <row r="96" spans="1:14" ht="13.5" thickBot="1" x14ac:dyDescent="0.25">
      <c r="A96" s="103" t="s">
        <v>348</v>
      </c>
      <c r="B96" s="332" t="s">
        <v>205</v>
      </c>
      <c r="C96" s="333">
        <f>IF(B96="Y", -1, 0)</f>
        <v>0</v>
      </c>
      <c r="D96" s="334" t="s">
        <v>205</v>
      </c>
      <c r="E96" s="333">
        <f>IF(D96="Y", 1, 0)</f>
        <v>0</v>
      </c>
      <c r="F96" s="335" t="s">
        <v>205</v>
      </c>
      <c r="G96" s="333">
        <f>IF(F96="Y", -1, 0)</f>
        <v>0</v>
      </c>
      <c r="H96" s="336" t="s">
        <v>205</v>
      </c>
      <c r="I96" s="333">
        <f>IF(H96="Y", 1, 0)</f>
        <v>0</v>
      </c>
      <c r="J96" s="337" t="s">
        <v>205</v>
      </c>
      <c r="K96" s="338">
        <f>IF(J96="Y", 1, 0)</f>
        <v>0</v>
      </c>
      <c r="L96" s="89"/>
      <c r="M96" s="89"/>
    </row>
    <row r="97" spans="1:13" ht="13.5" thickBot="1" x14ac:dyDescent="0.25">
      <c r="A97" s="131" t="s">
        <v>349</v>
      </c>
      <c r="B97" s="339"/>
      <c r="D97" s="340"/>
      <c r="F97" s="341"/>
      <c r="H97" s="342"/>
      <c r="J97" s="343"/>
      <c r="L97" s="89"/>
      <c r="M97" s="89"/>
    </row>
    <row r="98" spans="1:13" x14ac:dyDescent="0.2">
      <c r="A98" s="90" t="s">
        <v>350</v>
      </c>
      <c r="B98" s="318"/>
      <c r="C98" s="319"/>
      <c r="D98" s="320"/>
      <c r="E98" s="319"/>
      <c r="F98" s="321"/>
      <c r="G98" s="319"/>
      <c r="H98" s="322"/>
      <c r="I98" s="319"/>
      <c r="J98" s="323"/>
      <c r="K98" s="324"/>
      <c r="L98" s="89"/>
      <c r="M98" s="89"/>
    </row>
    <row r="99" spans="1:13" x14ac:dyDescent="0.2">
      <c r="A99" s="101" t="s">
        <v>351</v>
      </c>
      <c r="B99" s="325" t="s">
        <v>205</v>
      </c>
      <c r="C99" s="326">
        <f>IF(B99="Y", 1, 0)</f>
        <v>0</v>
      </c>
      <c r="D99" s="327" t="s">
        <v>205</v>
      </c>
      <c r="E99" s="326">
        <f>IF(D99="Y", 1, 0)</f>
        <v>0</v>
      </c>
      <c r="F99" s="328" t="s">
        <v>205</v>
      </c>
      <c r="G99" s="326">
        <f>IF(F99="Y", 1, 0)</f>
        <v>0</v>
      </c>
      <c r="H99" s="329" t="s">
        <v>205</v>
      </c>
      <c r="I99" s="326">
        <f>IF(H99="Y", 1, 0)</f>
        <v>0</v>
      </c>
      <c r="J99" s="330" t="s">
        <v>205</v>
      </c>
      <c r="K99" s="331">
        <f t="shared" ref="K99:K104" si="16">IF(J99="Y", 1, 0)</f>
        <v>0</v>
      </c>
      <c r="L99" s="89"/>
      <c r="M99" s="89"/>
    </row>
    <row r="100" spans="1:13" x14ac:dyDescent="0.2">
      <c r="A100" s="101" t="s">
        <v>352</v>
      </c>
      <c r="B100" s="325" t="s">
        <v>205</v>
      </c>
      <c r="C100" s="326">
        <f>IF(B100="Y", 2, 0)</f>
        <v>0</v>
      </c>
      <c r="D100" s="327" t="s">
        <v>205</v>
      </c>
      <c r="E100" s="326">
        <f>IF(D100="Y", 1, 0)</f>
        <v>0</v>
      </c>
      <c r="F100" s="328" t="s">
        <v>205</v>
      </c>
      <c r="G100" s="326">
        <f>IF(F100="Y", 2, 0)</f>
        <v>0</v>
      </c>
      <c r="H100" s="329" t="s">
        <v>205</v>
      </c>
      <c r="I100" s="326">
        <f>IF(H100="Y", 1, 0)</f>
        <v>0</v>
      </c>
      <c r="J100" s="330" t="s">
        <v>205</v>
      </c>
      <c r="K100" s="331">
        <f t="shared" si="16"/>
        <v>0</v>
      </c>
      <c r="L100" s="89"/>
      <c r="M100" s="89"/>
    </row>
    <row r="101" spans="1:13" x14ac:dyDescent="0.2">
      <c r="A101" s="101" t="s">
        <v>353</v>
      </c>
      <c r="B101" s="325" t="s">
        <v>205</v>
      </c>
      <c r="C101" s="326">
        <f>IF(B101="Y", 2, 0)</f>
        <v>0</v>
      </c>
      <c r="D101" s="327" t="s">
        <v>205</v>
      </c>
      <c r="E101" s="326">
        <f>IF(D101="Y", 2, 0)</f>
        <v>0</v>
      </c>
      <c r="F101" s="328" t="s">
        <v>205</v>
      </c>
      <c r="G101" s="326">
        <f>IF(F101="Y", 2, 0)</f>
        <v>0</v>
      </c>
      <c r="H101" s="329" t="s">
        <v>205</v>
      </c>
      <c r="I101" s="326">
        <f>IF(H101="Y", 2, 0)</f>
        <v>0</v>
      </c>
      <c r="J101" s="330" t="s">
        <v>205</v>
      </c>
      <c r="K101" s="331">
        <f t="shared" si="16"/>
        <v>0</v>
      </c>
      <c r="L101" s="89"/>
      <c r="M101" s="89"/>
    </row>
    <row r="102" spans="1:13" ht="13.5" thickBot="1" x14ac:dyDescent="0.25">
      <c r="A102" s="103" t="s">
        <v>354</v>
      </c>
      <c r="B102" s="332" t="s">
        <v>205</v>
      </c>
      <c r="C102" s="333">
        <f>IF(B102="Y", 1, 0)</f>
        <v>0</v>
      </c>
      <c r="D102" s="334" t="s">
        <v>205</v>
      </c>
      <c r="E102" s="333">
        <f>IF(D102="Y", 1, 0)</f>
        <v>0</v>
      </c>
      <c r="F102" s="335" t="s">
        <v>205</v>
      </c>
      <c r="G102" s="333">
        <f>IF(F102="Y", 1, 0)</f>
        <v>0</v>
      </c>
      <c r="H102" s="336" t="s">
        <v>205</v>
      </c>
      <c r="I102" s="333">
        <f>IF(H102="Y", 1, 0)</f>
        <v>0</v>
      </c>
      <c r="J102" s="337" t="s">
        <v>205</v>
      </c>
      <c r="K102" s="338">
        <f t="shared" si="16"/>
        <v>0</v>
      </c>
      <c r="L102" s="89"/>
      <c r="M102" s="89"/>
    </row>
    <row r="103" spans="1:13" x14ac:dyDescent="0.2">
      <c r="A103" s="118" t="s">
        <v>355</v>
      </c>
      <c r="B103" s="356" t="s">
        <v>205</v>
      </c>
      <c r="C103" s="357">
        <f>IF(B103="Y", 2, 0)</f>
        <v>0</v>
      </c>
      <c r="D103" s="358" t="s">
        <v>205</v>
      </c>
      <c r="E103" s="357">
        <f>IF(D103="Y", 1, 0)</f>
        <v>0</v>
      </c>
      <c r="F103" s="359" t="s">
        <v>205</v>
      </c>
      <c r="G103" s="357">
        <f>IF(F103="Y", 2, 0)</f>
        <v>0</v>
      </c>
      <c r="H103" s="360" t="s">
        <v>205</v>
      </c>
      <c r="I103" s="357">
        <f>IF(H103="Y", 1, 0)</f>
        <v>0</v>
      </c>
      <c r="J103" s="361" t="s">
        <v>205</v>
      </c>
      <c r="K103" s="362">
        <f t="shared" si="16"/>
        <v>0</v>
      </c>
      <c r="L103" s="89"/>
      <c r="M103" s="89"/>
    </row>
    <row r="104" spans="1:13" x14ac:dyDescent="0.2">
      <c r="A104" s="102" t="s">
        <v>356</v>
      </c>
      <c r="B104" s="325" t="s">
        <v>205</v>
      </c>
      <c r="C104" s="326">
        <f>IF(B104="Y", 2, 0)</f>
        <v>0</v>
      </c>
      <c r="D104" s="327" t="s">
        <v>205</v>
      </c>
      <c r="E104" s="326">
        <f>IF(D104="Y", 2, 0)</f>
        <v>0</v>
      </c>
      <c r="F104" s="328" t="s">
        <v>205</v>
      </c>
      <c r="G104" s="326">
        <f>IF(F104="Y", 2, 0)</f>
        <v>0</v>
      </c>
      <c r="H104" s="329" t="s">
        <v>205</v>
      </c>
      <c r="I104" s="326">
        <f>IF(H104="Y", 2, 0)</f>
        <v>0</v>
      </c>
      <c r="J104" s="330" t="s">
        <v>205</v>
      </c>
      <c r="K104" s="331">
        <f t="shared" si="16"/>
        <v>0</v>
      </c>
      <c r="L104" s="89"/>
      <c r="M104" s="89"/>
    </row>
    <row r="105" spans="1:13" x14ac:dyDescent="0.2">
      <c r="A105" s="102" t="s">
        <v>357</v>
      </c>
      <c r="B105" s="325" t="s">
        <v>205</v>
      </c>
      <c r="C105" s="326">
        <f>IF(B105="Y", 2, 0)</f>
        <v>0</v>
      </c>
      <c r="D105" s="327" t="s">
        <v>205</v>
      </c>
      <c r="E105" s="326">
        <f>IF(D105="Y", 1, 0)</f>
        <v>0</v>
      </c>
      <c r="F105" s="328" t="s">
        <v>205</v>
      </c>
      <c r="G105" s="326">
        <f>IF(F105="Y", 2, 0)</f>
        <v>0</v>
      </c>
      <c r="H105" s="329" t="s">
        <v>205</v>
      </c>
      <c r="I105" s="326">
        <f>IF(H105="Y", 1, 0)</f>
        <v>0</v>
      </c>
      <c r="J105" s="330" t="s">
        <v>205</v>
      </c>
      <c r="K105" s="331">
        <f>IF(J105="Y", 2, 0)</f>
        <v>0</v>
      </c>
      <c r="L105" s="89"/>
      <c r="M105" s="89"/>
    </row>
    <row r="106" spans="1:13" x14ac:dyDescent="0.2">
      <c r="A106" s="102" t="s">
        <v>358</v>
      </c>
      <c r="B106" s="325" t="s">
        <v>205</v>
      </c>
      <c r="C106" s="326" t="s">
        <v>359</v>
      </c>
      <c r="D106" s="327" t="s">
        <v>205</v>
      </c>
      <c r="E106" s="326" t="s">
        <v>359</v>
      </c>
      <c r="F106" s="328" t="s">
        <v>205</v>
      </c>
      <c r="G106" s="326" t="s">
        <v>359</v>
      </c>
      <c r="H106" s="329" t="s">
        <v>205</v>
      </c>
      <c r="I106" s="326" t="s">
        <v>359</v>
      </c>
      <c r="J106" s="330" t="s">
        <v>205</v>
      </c>
      <c r="K106" s="331">
        <f>IF(J106="Y", -1, 0)</f>
        <v>0</v>
      </c>
      <c r="L106" s="89"/>
      <c r="M106" s="89"/>
    </row>
    <row r="107" spans="1:13" x14ac:dyDescent="0.2">
      <c r="A107" s="102" t="s">
        <v>360</v>
      </c>
      <c r="B107" s="325" t="s">
        <v>205</v>
      </c>
      <c r="C107" s="326">
        <f>IF(B107="Y", 2, 0)</f>
        <v>0</v>
      </c>
      <c r="D107" s="327" t="s">
        <v>205</v>
      </c>
      <c r="E107" s="326">
        <f>IF(D107="Y", 2, 0)</f>
        <v>0</v>
      </c>
      <c r="F107" s="328" t="s">
        <v>205</v>
      </c>
      <c r="G107" s="326">
        <f>IF(F107="Y", 1, 0)</f>
        <v>0</v>
      </c>
      <c r="H107" s="329" t="s">
        <v>205</v>
      </c>
      <c r="I107" s="326">
        <f>IF(H107="Y", 1, 0)</f>
        <v>0</v>
      </c>
      <c r="J107" s="330" t="s">
        <v>205</v>
      </c>
      <c r="K107" s="331">
        <f>IF(J107="Y", 1, 0)</f>
        <v>0</v>
      </c>
      <c r="L107" s="89"/>
      <c r="M107" s="89"/>
    </row>
    <row r="108" spans="1:13" x14ac:dyDescent="0.2">
      <c r="A108" s="102" t="s">
        <v>361</v>
      </c>
      <c r="B108" s="325" t="s">
        <v>205</v>
      </c>
      <c r="C108" s="326">
        <f>IF(B108="Y", 2, 0)</f>
        <v>0</v>
      </c>
      <c r="D108" s="327" t="s">
        <v>205</v>
      </c>
      <c r="E108" s="326">
        <f>IF(D108="Y", 2, 0)</f>
        <v>0</v>
      </c>
      <c r="F108" s="328" t="s">
        <v>205</v>
      </c>
      <c r="G108" s="326">
        <f>IF(F108="Y", 1, 0)</f>
        <v>0</v>
      </c>
      <c r="H108" s="329" t="s">
        <v>205</v>
      </c>
      <c r="I108" s="326">
        <f>IF(H108="Y", 1, 0)</f>
        <v>0</v>
      </c>
      <c r="J108" s="330" t="s">
        <v>205</v>
      </c>
      <c r="K108" s="331">
        <f>IF(J108="Y", 1, 0)</f>
        <v>0</v>
      </c>
      <c r="L108" s="89"/>
      <c r="M108" s="89"/>
    </row>
    <row r="109" spans="1:13" ht="13.5" thickBot="1" x14ac:dyDescent="0.25">
      <c r="A109" s="122" t="s">
        <v>362</v>
      </c>
      <c r="B109" s="332" t="s">
        <v>205</v>
      </c>
      <c r="C109" s="333">
        <f>IF(B109="Y", 1, 0)</f>
        <v>0</v>
      </c>
      <c r="D109" s="334" t="s">
        <v>205</v>
      </c>
      <c r="E109" s="333">
        <f>IF(D109="Y", 1, 0)</f>
        <v>0</v>
      </c>
      <c r="F109" s="335" t="s">
        <v>205</v>
      </c>
      <c r="G109" s="333">
        <f>IF(F109="Y", 1, 0)</f>
        <v>0</v>
      </c>
      <c r="H109" s="336" t="s">
        <v>205</v>
      </c>
      <c r="I109" s="333">
        <f>IF(H109="Y", 1, 0)</f>
        <v>0</v>
      </c>
      <c r="J109" s="337" t="s">
        <v>205</v>
      </c>
      <c r="K109" s="338">
        <f>IF(J109="Y", 2, 0)</f>
        <v>0</v>
      </c>
      <c r="L109" s="89"/>
      <c r="M109" s="89"/>
    </row>
    <row r="110" spans="1:13" ht="13.5" thickBot="1" x14ac:dyDescent="0.25">
      <c r="A110" s="131" t="s">
        <v>363</v>
      </c>
      <c r="B110" s="339"/>
      <c r="D110" s="340"/>
      <c r="F110" s="341"/>
      <c r="H110" s="342"/>
      <c r="J110" s="343"/>
      <c r="L110" s="89"/>
      <c r="M110" s="89"/>
    </row>
    <row r="111" spans="1:13" x14ac:dyDescent="0.2">
      <c r="A111" s="113" t="s">
        <v>364</v>
      </c>
      <c r="B111" s="318" t="s">
        <v>205</v>
      </c>
      <c r="C111" s="319">
        <f>IF(B111="Y", -1, 0)</f>
        <v>0</v>
      </c>
      <c r="D111" s="320" t="s">
        <v>205</v>
      </c>
      <c r="E111" s="319">
        <f>IF(D111="Y", -1, 0)</f>
        <v>0</v>
      </c>
      <c r="F111" s="321" t="s">
        <v>205</v>
      </c>
      <c r="G111" s="319">
        <f t="shared" ref="G111:G126" si="17">IF(F111="Y", 1, 0)</f>
        <v>0</v>
      </c>
      <c r="H111" s="322" t="s">
        <v>205</v>
      </c>
      <c r="I111" s="319">
        <f>IF(H111="Y", -1, 0)</f>
        <v>0</v>
      </c>
      <c r="J111" s="323" t="s">
        <v>205</v>
      </c>
      <c r="K111" s="319">
        <f t="shared" ref="K111:K127" si="18">IF(J111="Y", 1, 0)</f>
        <v>0</v>
      </c>
      <c r="L111" s="132" t="s">
        <v>251</v>
      </c>
      <c r="M111" s="94">
        <f>IF(L111="Y", 2, 0)</f>
        <v>2</v>
      </c>
    </row>
    <row r="112" spans="1:13" x14ac:dyDescent="0.2">
      <c r="A112" s="102" t="s">
        <v>365</v>
      </c>
      <c r="B112" s="325" t="s">
        <v>205</v>
      </c>
      <c r="C112" s="326">
        <f>IF(B112="Y", 2, 0)</f>
        <v>0</v>
      </c>
      <c r="D112" s="327" t="s">
        <v>205</v>
      </c>
      <c r="E112" s="326">
        <f>IF(D112="Y", 2, 0)</f>
        <v>0</v>
      </c>
      <c r="F112" s="328" t="s">
        <v>205</v>
      </c>
      <c r="G112" s="326">
        <f>IF(F112="Y", 2, 0)</f>
        <v>0</v>
      </c>
      <c r="H112" s="329" t="s">
        <v>205</v>
      </c>
      <c r="I112" s="326">
        <f>IF(H112="Y", 2, 0)</f>
        <v>0</v>
      </c>
      <c r="J112" s="330" t="s">
        <v>205</v>
      </c>
      <c r="K112" s="326">
        <f>IF(J112="Y", 2, 0)</f>
        <v>0</v>
      </c>
      <c r="L112" s="133" t="s">
        <v>205</v>
      </c>
      <c r="M112" s="99">
        <f t="shared" ref="M112:M113" si="19">IF(L112="Y", 2, 0)</f>
        <v>0</v>
      </c>
    </row>
    <row r="113" spans="1:13" x14ac:dyDescent="0.2">
      <c r="A113" s="102" t="s">
        <v>366</v>
      </c>
      <c r="B113" s="325" t="s">
        <v>205</v>
      </c>
      <c r="C113" s="326">
        <f t="shared" ref="C113:C126" si="20">IF(B113="Y", 1, 0)</f>
        <v>0</v>
      </c>
      <c r="D113" s="327" t="s">
        <v>205</v>
      </c>
      <c r="E113" s="326">
        <f t="shared" ref="E113:E126" si="21">IF(D113="Y", 1, 0)</f>
        <v>0</v>
      </c>
      <c r="F113" s="328" t="s">
        <v>205</v>
      </c>
      <c r="G113" s="326">
        <f t="shared" si="17"/>
        <v>0</v>
      </c>
      <c r="H113" s="329" t="s">
        <v>205</v>
      </c>
      <c r="I113" s="326">
        <f t="shared" ref="I113:I126" si="22">IF(H113="Y", 1, 0)</f>
        <v>0</v>
      </c>
      <c r="J113" s="330" t="s">
        <v>205</v>
      </c>
      <c r="K113" s="326">
        <f t="shared" si="18"/>
        <v>0</v>
      </c>
      <c r="L113" s="133" t="s">
        <v>205</v>
      </c>
      <c r="M113" s="99">
        <f t="shared" si="19"/>
        <v>0</v>
      </c>
    </row>
    <row r="114" spans="1:13" x14ac:dyDescent="0.2">
      <c r="A114" s="102" t="s">
        <v>367</v>
      </c>
      <c r="B114" s="325" t="s">
        <v>205</v>
      </c>
      <c r="C114" s="326">
        <f t="shared" si="20"/>
        <v>0</v>
      </c>
      <c r="D114" s="327" t="s">
        <v>205</v>
      </c>
      <c r="E114" s="326">
        <f t="shared" si="21"/>
        <v>0</v>
      </c>
      <c r="F114" s="328" t="s">
        <v>205</v>
      </c>
      <c r="G114" s="326">
        <f t="shared" si="17"/>
        <v>0</v>
      </c>
      <c r="H114" s="329" t="s">
        <v>205</v>
      </c>
      <c r="I114" s="326">
        <f t="shared" si="22"/>
        <v>0</v>
      </c>
      <c r="J114" s="330" t="s">
        <v>205</v>
      </c>
      <c r="K114" s="326">
        <f t="shared" si="18"/>
        <v>0</v>
      </c>
      <c r="L114" s="133" t="s">
        <v>205</v>
      </c>
      <c r="M114" s="99">
        <f t="shared" ref="M114:M132" si="23">IF(L114="Y", 1, 0)</f>
        <v>0</v>
      </c>
    </row>
    <row r="115" spans="1:13" x14ac:dyDescent="0.2">
      <c r="A115" s="102" t="s">
        <v>368</v>
      </c>
      <c r="B115" s="325" t="s">
        <v>205</v>
      </c>
      <c r="C115" s="326">
        <f>IF(B115="Y", 2, 0)</f>
        <v>0</v>
      </c>
      <c r="D115" s="327" t="s">
        <v>205</v>
      </c>
      <c r="E115" s="326">
        <f>IF(D115="Y", 2, 0)</f>
        <v>0</v>
      </c>
      <c r="F115" s="328" t="s">
        <v>205</v>
      </c>
      <c r="G115" s="326">
        <f>IF(F115="Y", 2, 0)</f>
        <v>0</v>
      </c>
      <c r="H115" s="329" t="s">
        <v>205</v>
      </c>
      <c r="I115" s="326">
        <f>IF(H115="Y", 2, 0)</f>
        <v>0</v>
      </c>
      <c r="J115" s="330" t="s">
        <v>205</v>
      </c>
      <c r="K115" s="326">
        <f>IF(J115="Y", 2, 0)</f>
        <v>0</v>
      </c>
      <c r="L115" s="133" t="s">
        <v>205</v>
      </c>
      <c r="M115" s="99">
        <f>IF(L115="Y", 2, 0)</f>
        <v>0</v>
      </c>
    </row>
    <row r="116" spans="1:13" x14ac:dyDescent="0.2">
      <c r="A116" s="102" t="s">
        <v>369</v>
      </c>
      <c r="B116" s="325" t="s">
        <v>205</v>
      </c>
      <c r="C116" s="326">
        <f>IF(B116="Y", 2, 0)</f>
        <v>0</v>
      </c>
      <c r="D116" s="327" t="s">
        <v>205</v>
      </c>
      <c r="E116" s="326">
        <f>IF(D116="Y", 2, 0)</f>
        <v>0</v>
      </c>
      <c r="F116" s="328" t="s">
        <v>205</v>
      </c>
      <c r="G116" s="326">
        <f>IF(F116="Y", 2, 0)</f>
        <v>0</v>
      </c>
      <c r="H116" s="329" t="s">
        <v>205</v>
      </c>
      <c r="I116" s="326">
        <f>IF(H116="Y", 2, 0)</f>
        <v>0</v>
      </c>
      <c r="J116" s="330" t="s">
        <v>205</v>
      </c>
      <c r="K116" s="326">
        <f>IF(J116="Y", 2, 0)</f>
        <v>0</v>
      </c>
      <c r="L116" s="133" t="s">
        <v>205</v>
      </c>
      <c r="M116" s="99">
        <f>IF(L116="Y", 2, 0)</f>
        <v>0</v>
      </c>
    </row>
    <row r="117" spans="1:13" x14ac:dyDescent="0.2">
      <c r="A117" s="102" t="s">
        <v>370</v>
      </c>
      <c r="B117" s="325" t="s">
        <v>205</v>
      </c>
      <c r="C117" s="326">
        <f>IF(B117="Y", 2, 0)</f>
        <v>0</v>
      </c>
      <c r="D117" s="327" t="s">
        <v>205</v>
      </c>
      <c r="E117" s="326">
        <f>IF(D117="Y", 2, 0)</f>
        <v>0</v>
      </c>
      <c r="F117" s="328" t="s">
        <v>205</v>
      </c>
      <c r="G117" s="326">
        <f>IF(F117="Y", 2, 0)</f>
        <v>0</v>
      </c>
      <c r="H117" s="329" t="s">
        <v>205</v>
      </c>
      <c r="I117" s="326">
        <f>IF(H117="Y", 2, 0)</f>
        <v>0</v>
      </c>
      <c r="J117" s="330" t="s">
        <v>205</v>
      </c>
      <c r="K117" s="326">
        <f>IF(J117="Y", 2, 0)</f>
        <v>0</v>
      </c>
      <c r="L117" s="133" t="s">
        <v>205</v>
      </c>
      <c r="M117" s="99">
        <f>IF(L117="Y", 2, 0)</f>
        <v>0</v>
      </c>
    </row>
    <row r="118" spans="1:13" x14ac:dyDescent="0.2">
      <c r="A118" s="102" t="s">
        <v>371</v>
      </c>
      <c r="B118" s="325" t="s">
        <v>205</v>
      </c>
      <c r="C118" s="326">
        <f>IF(B118="Y", 2, 0)</f>
        <v>0</v>
      </c>
      <c r="D118" s="327" t="s">
        <v>205</v>
      </c>
      <c r="E118" s="326">
        <f>IF(D118="Y", 2, 0)</f>
        <v>0</v>
      </c>
      <c r="F118" s="328" t="s">
        <v>205</v>
      </c>
      <c r="G118" s="326">
        <f>IF(F118="Y", 2, 0)</f>
        <v>0</v>
      </c>
      <c r="H118" s="329" t="s">
        <v>205</v>
      </c>
      <c r="I118" s="326">
        <f>IF(H118="Y", 2, 0)</f>
        <v>0</v>
      </c>
      <c r="J118" s="330" t="s">
        <v>205</v>
      </c>
      <c r="K118" s="326">
        <f>IF(J118="Y", 2, 0)</f>
        <v>0</v>
      </c>
      <c r="L118" s="133" t="s">
        <v>205</v>
      </c>
      <c r="M118" s="99">
        <f>IF(L118="Y", 2, 0)</f>
        <v>0</v>
      </c>
    </row>
    <row r="119" spans="1:13" x14ac:dyDescent="0.2">
      <c r="A119" s="102" t="s">
        <v>372</v>
      </c>
      <c r="B119" s="325" t="s">
        <v>205</v>
      </c>
      <c r="C119" s="326">
        <f t="shared" si="20"/>
        <v>0</v>
      </c>
      <c r="D119" s="327" t="s">
        <v>205</v>
      </c>
      <c r="E119" s="326">
        <f t="shared" si="21"/>
        <v>0</v>
      </c>
      <c r="F119" s="328" t="s">
        <v>205</v>
      </c>
      <c r="G119" s="326">
        <f t="shared" si="17"/>
        <v>0</v>
      </c>
      <c r="H119" s="329" t="s">
        <v>205</v>
      </c>
      <c r="I119" s="326">
        <f t="shared" si="22"/>
        <v>0</v>
      </c>
      <c r="J119" s="330" t="s">
        <v>205</v>
      </c>
      <c r="K119" s="326">
        <f t="shared" si="18"/>
        <v>0</v>
      </c>
      <c r="L119" s="133" t="s">
        <v>205</v>
      </c>
      <c r="M119" s="99">
        <f t="shared" si="23"/>
        <v>0</v>
      </c>
    </row>
    <row r="120" spans="1:13" x14ac:dyDescent="0.2">
      <c r="A120" s="102" t="s">
        <v>373</v>
      </c>
      <c r="B120" s="325" t="s">
        <v>205</v>
      </c>
      <c r="C120" s="326">
        <f t="shared" si="20"/>
        <v>0</v>
      </c>
      <c r="D120" s="327" t="s">
        <v>205</v>
      </c>
      <c r="E120" s="326">
        <f t="shared" si="21"/>
        <v>0</v>
      </c>
      <c r="F120" s="328" t="s">
        <v>205</v>
      </c>
      <c r="G120" s="326">
        <f t="shared" si="17"/>
        <v>0</v>
      </c>
      <c r="H120" s="329" t="s">
        <v>205</v>
      </c>
      <c r="I120" s="326">
        <f t="shared" si="22"/>
        <v>0</v>
      </c>
      <c r="J120" s="330" t="s">
        <v>205</v>
      </c>
      <c r="K120" s="326">
        <f t="shared" si="18"/>
        <v>0</v>
      </c>
      <c r="L120" s="133" t="s">
        <v>205</v>
      </c>
      <c r="M120" s="99">
        <f t="shared" si="23"/>
        <v>0</v>
      </c>
    </row>
    <row r="121" spans="1:13" x14ac:dyDescent="0.2">
      <c r="A121" s="102" t="s">
        <v>374</v>
      </c>
      <c r="B121" s="325" t="s">
        <v>205</v>
      </c>
      <c r="C121" s="326">
        <f t="shared" si="20"/>
        <v>0</v>
      </c>
      <c r="D121" s="327" t="s">
        <v>205</v>
      </c>
      <c r="E121" s="326">
        <f t="shared" si="21"/>
        <v>0</v>
      </c>
      <c r="F121" s="328" t="s">
        <v>205</v>
      </c>
      <c r="G121" s="326">
        <f t="shared" si="17"/>
        <v>0</v>
      </c>
      <c r="H121" s="329" t="s">
        <v>205</v>
      </c>
      <c r="I121" s="326">
        <f t="shared" si="22"/>
        <v>0</v>
      </c>
      <c r="J121" s="330" t="s">
        <v>205</v>
      </c>
      <c r="K121" s="326">
        <f t="shared" si="18"/>
        <v>0</v>
      </c>
      <c r="L121" s="133" t="s">
        <v>205</v>
      </c>
      <c r="M121" s="99">
        <f t="shared" si="23"/>
        <v>0</v>
      </c>
    </row>
    <row r="122" spans="1:13" x14ac:dyDescent="0.2">
      <c r="A122" s="102" t="s">
        <v>375</v>
      </c>
      <c r="B122" s="325" t="s">
        <v>205</v>
      </c>
      <c r="C122" s="326">
        <f>IF(B122="Y", -1, 0)</f>
        <v>0</v>
      </c>
      <c r="D122" s="327" t="s">
        <v>205</v>
      </c>
      <c r="E122" s="326">
        <f>IF(D122="Y", -1, 0)</f>
        <v>0</v>
      </c>
      <c r="F122" s="328" t="s">
        <v>205</v>
      </c>
      <c r="G122" s="326">
        <f>IF(F122="Y", -1, 0)</f>
        <v>0</v>
      </c>
      <c r="H122" s="329" t="s">
        <v>205</v>
      </c>
      <c r="I122" s="326">
        <f>IF(H122="Y", -1, 0)</f>
        <v>0</v>
      </c>
      <c r="J122" s="330" t="s">
        <v>205</v>
      </c>
      <c r="K122" s="326">
        <f t="shared" si="18"/>
        <v>0</v>
      </c>
      <c r="L122" s="133" t="s">
        <v>205</v>
      </c>
      <c r="M122" s="99">
        <f t="shared" si="23"/>
        <v>0</v>
      </c>
    </row>
    <row r="123" spans="1:13" x14ac:dyDescent="0.2">
      <c r="A123" s="102" t="s">
        <v>376</v>
      </c>
      <c r="B123" s="325" t="s">
        <v>205</v>
      </c>
      <c r="C123" s="326">
        <f t="shared" ref="C123:C124" si="24">IF(B123="Y", 2, 0)</f>
        <v>0</v>
      </c>
      <c r="D123" s="327" t="s">
        <v>205</v>
      </c>
      <c r="E123" s="326">
        <f t="shared" ref="E123:E124" si="25">IF(D123="Y", 2, 0)</f>
        <v>0</v>
      </c>
      <c r="F123" s="328" t="s">
        <v>205</v>
      </c>
      <c r="G123" s="326">
        <f t="shared" ref="G123:G124" si="26">IF(F123="Y", 2, 0)</f>
        <v>0</v>
      </c>
      <c r="H123" s="329" t="s">
        <v>205</v>
      </c>
      <c r="I123" s="326">
        <f t="shared" ref="I123:I124" si="27">IF(H123="Y", 2, 0)</f>
        <v>0</v>
      </c>
      <c r="J123" s="330" t="s">
        <v>205</v>
      </c>
      <c r="K123" s="326">
        <f t="shared" ref="K123:K124" si="28">IF(J123="Y", 2, 0)</f>
        <v>0</v>
      </c>
      <c r="L123" s="133" t="s">
        <v>205</v>
      </c>
      <c r="M123" s="99">
        <f t="shared" ref="M123:M124" si="29">IF(L123="Y", 2, 0)</f>
        <v>0</v>
      </c>
    </row>
    <row r="124" spans="1:13" x14ac:dyDescent="0.2">
      <c r="A124" s="102" t="s">
        <v>377</v>
      </c>
      <c r="B124" s="325" t="s">
        <v>205</v>
      </c>
      <c r="C124" s="326">
        <f t="shared" si="24"/>
        <v>0</v>
      </c>
      <c r="D124" s="327" t="s">
        <v>205</v>
      </c>
      <c r="E124" s="326">
        <f t="shared" si="25"/>
        <v>0</v>
      </c>
      <c r="F124" s="328" t="s">
        <v>205</v>
      </c>
      <c r="G124" s="326">
        <f t="shared" si="26"/>
        <v>0</v>
      </c>
      <c r="H124" s="329" t="s">
        <v>205</v>
      </c>
      <c r="I124" s="326">
        <f t="shared" si="27"/>
        <v>0</v>
      </c>
      <c r="J124" s="330" t="s">
        <v>205</v>
      </c>
      <c r="K124" s="326">
        <f t="shared" si="28"/>
        <v>0</v>
      </c>
      <c r="L124" s="133" t="s">
        <v>205</v>
      </c>
      <c r="M124" s="99">
        <f t="shared" si="29"/>
        <v>0</v>
      </c>
    </row>
    <row r="125" spans="1:13" x14ac:dyDescent="0.2">
      <c r="A125" s="102" t="s">
        <v>378</v>
      </c>
      <c r="B125" s="325" t="s">
        <v>205</v>
      </c>
      <c r="C125" s="326">
        <f t="shared" si="20"/>
        <v>0</v>
      </c>
      <c r="D125" s="327" t="s">
        <v>205</v>
      </c>
      <c r="E125" s="326">
        <f t="shared" si="21"/>
        <v>0</v>
      </c>
      <c r="F125" s="328" t="s">
        <v>205</v>
      </c>
      <c r="G125" s="326">
        <f t="shared" si="17"/>
        <v>0</v>
      </c>
      <c r="H125" s="329" t="s">
        <v>205</v>
      </c>
      <c r="I125" s="326">
        <f t="shared" si="22"/>
        <v>0</v>
      </c>
      <c r="J125" s="330" t="s">
        <v>205</v>
      </c>
      <c r="K125" s="326">
        <f t="shared" si="18"/>
        <v>0</v>
      </c>
      <c r="L125" s="133" t="s">
        <v>205</v>
      </c>
      <c r="M125" s="99">
        <f t="shared" ref="M125" si="30">IF(L125="Y", 1, 0)</f>
        <v>0</v>
      </c>
    </row>
    <row r="126" spans="1:13" x14ac:dyDescent="0.2">
      <c r="A126" s="102" t="s">
        <v>379</v>
      </c>
      <c r="B126" s="325" t="s">
        <v>205</v>
      </c>
      <c r="C126" s="326">
        <f t="shared" si="20"/>
        <v>0</v>
      </c>
      <c r="D126" s="327" t="s">
        <v>205</v>
      </c>
      <c r="E126" s="326">
        <f t="shared" si="21"/>
        <v>0</v>
      </c>
      <c r="F126" s="328" t="s">
        <v>205</v>
      </c>
      <c r="G126" s="326">
        <f t="shared" si="17"/>
        <v>0</v>
      </c>
      <c r="H126" s="329" t="s">
        <v>205</v>
      </c>
      <c r="I126" s="326">
        <f t="shared" si="22"/>
        <v>0</v>
      </c>
      <c r="J126" s="330" t="s">
        <v>205</v>
      </c>
      <c r="K126" s="326">
        <f t="shared" si="18"/>
        <v>0</v>
      </c>
      <c r="L126" s="133" t="s">
        <v>251</v>
      </c>
      <c r="M126" s="99">
        <f t="shared" si="23"/>
        <v>1</v>
      </c>
    </row>
    <row r="127" spans="1:13" x14ac:dyDescent="0.2">
      <c r="A127" s="102" t="s">
        <v>307</v>
      </c>
      <c r="B127" s="325" t="s">
        <v>205</v>
      </c>
      <c r="C127" s="326">
        <f t="shared" ref="C127:C133" si="31">IF(B127="Y", 2, 0)</f>
        <v>0</v>
      </c>
      <c r="D127" s="327" t="s">
        <v>205</v>
      </c>
      <c r="E127" s="326">
        <f t="shared" ref="E127:E133" si="32">IF(D127="Y", 2, 0)</f>
        <v>0</v>
      </c>
      <c r="F127" s="328" t="s">
        <v>205</v>
      </c>
      <c r="G127" s="326">
        <f>IF(F127="Y", 2, 0)</f>
        <v>0</v>
      </c>
      <c r="H127" s="329" t="s">
        <v>205</v>
      </c>
      <c r="I127" s="326">
        <f>IF(H127="Y", 2, 0)</f>
        <v>0</v>
      </c>
      <c r="J127" s="330" t="s">
        <v>205</v>
      </c>
      <c r="K127" s="326">
        <f t="shared" si="18"/>
        <v>0</v>
      </c>
      <c r="L127" s="133" t="s">
        <v>251</v>
      </c>
      <c r="M127" s="99">
        <f t="shared" si="23"/>
        <v>1</v>
      </c>
    </row>
    <row r="128" spans="1:13" x14ac:dyDescent="0.2">
      <c r="A128" s="102" t="s">
        <v>380</v>
      </c>
      <c r="B128" s="325" t="s">
        <v>205</v>
      </c>
      <c r="C128" s="326">
        <f t="shared" si="31"/>
        <v>0</v>
      </c>
      <c r="D128" s="327" t="s">
        <v>205</v>
      </c>
      <c r="E128" s="326">
        <f t="shared" si="32"/>
        <v>0</v>
      </c>
      <c r="F128" s="328" t="s">
        <v>205</v>
      </c>
      <c r="G128" s="326">
        <f>IF(F128="Y", 1, 0)</f>
        <v>0</v>
      </c>
      <c r="H128" s="329" t="s">
        <v>205</v>
      </c>
      <c r="I128" s="326">
        <f>IF(H128="Y", 1, 0)</f>
        <v>0</v>
      </c>
      <c r="J128" s="330" t="s">
        <v>205</v>
      </c>
      <c r="K128" s="326">
        <f>IF(J128="Y", -1, 0)</f>
        <v>0</v>
      </c>
      <c r="L128" s="133" t="s">
        <v>251</v>
      </c>
      <c r="M128" s="99">
        <f t="shared" si="23"/>
        <v>1</v>
      </c>
    </row>
    <row r="129" spans="1:14" x14ac:dyDescent="0.2">
      <c r="A129" s="102" t="s">
        <v>381</v>
      </c>
      <c r="B129" s="325" t="s">
        <v>205</v>
      </c>
      <c r="C129" s="326">
        <f>IF(B129="Y", 1, 0)</f>
        <v>0</v>
      </c>
      <c r="D129" s="327" t="s">
        <v>205</v>
      </c>
      <c r="E129" s="326">
        <f>IF(D129="Y", 1, 0)</f>
        <v>0</v>
      </c>
      <c r="F129" s="328" t="s">
        <v>205</v>
      </c>
      <c r="G129" s="326">
        <f>IF(F129="Y", 1, 0)</f>
        <v>0</v>
      </c>
      <c r="H129" s="329" t="s">
        <v>205</v>
      </c>
      <c r="I129" s="326">
        <f>IF(H129="Y", 1, 0)</f>
        <v>0</v>
      </c>
      <c r="J129" s="330" t="s">
        <v>205</v>
      </c>
      <c r="K129" s="326">
        <f>IF(J129="Y", 1, 0)</f>
        <v>0</v>
      </c>
      <c r="L129" s="133" t="s">
        <v>251</v>
      </c>
      <c r="M129" s="99">
        <f t="shared" si="23"/>
        <v>1</v>
      </c>
    </row>
    <row r="130" spans="1:14" x14ac:dyDescent="0.2">
      <c r="A130" s="102" t="s">
        <v>382</v>
      </c>
      <c r="B130" s="325" t="s">
        <v>205</v>
      </c>
      <c r="C130" s="326">
        <f t="shared" si="31"/>
        <v>0</v>
      </c>
      <c r="D130" s="327" t="s">
        <v>205</v>
      </c>
      <c r="E130" s="326">
        <f t="shared" si="32"/>
        <v>0</v>
      </c>
      <c r="F130" s="328" t="s">
        <v>205</v>
      </c>
      <c r="G130" s="326">
        <f>IF(F130="Y", 1, 0)</f>
        <v>0</v>
      </c>
      <c r="H130" s="329" t="s">
        <v>205</v>
      </c>
      <c r="I130" s="326">
        <f>IF(H130="Y", 1, 0)</f>
        <v>0</v>
      </c>
      <c r="J130" s="330" t="s">
        <v>205</v>
      </c>
      <c r="K130" s="326">
        <f>IF(J130="Y", -1, 0)</f>
        <v>0</v>
      </c>
      <c r="L130" s="133" t="s">
        <v>251</v>
      </c>
      <c r="M130" s="99">
        <f t="shared" si="23"/>
        <v>1</v>
      </c>
    </row>
    <row r="131" spans="1:14" x14ac:dyDescent="0.2">
      <c r="A131" s="102" t="s">
        <v>383</v>
      </c>
      <c r="B131" s="325" t="s">
        <v>205</v>
      </c>
      <c r="C131" s="326">
        <f t="shared" si="31"/>
        <v>0</v>
      </c>
      <c r="D131" s="327" t="s">
        <v>205</v>
      </c>
      <c r="E131" s="326">
        <f t="shared" si="32"/>
        <v>0</v>
      </c>
      <c r="F131" s="328" t="s">
        <v>205</v>
      </c>
      <c r="G131" s="326">
        <f>IF(F131="Y", 1, 0)</f>
        <v>0</v>
      </c>
      <c r="H131" s="329" t="s">
        <v>205</v>
      </c>
      <c r="I131" s="326">
        <f>IF(H131="Y", 1, 0)</f>
        <v>0</v>
      </c>
      <c r="J131" s="330" t="s">
        <v>205</v>
      </c>
      <c r="K131" s="326">
        <f>IF(J131="Y", -1, 0)</f>
        <v>0</v>
      </c>
      <c r="L131" s="133" t="s">
        <v>251</v>
      </c>
      <c r="M131" s="99">
        <f t="shared" si="23"/>
        <v>1</v>
      </c>
    </row>
    <row r="132" spans="1:14" x14ac:dyDescent="0.2">
      <c r="A132" s="102" t="s">
        <v>276</v>
      </c>
      <c r="B132" s="325" t="s">
        <v>205</v>
      </c>
      <c r="C132" s="326">
        <f t="shared" si="31"/>
        <v>0</v>
      </c>
      <c r="D132" s="327" t="s">
        <v>205</v>
      </c>
      <c r="E132" s="326">
        <f t="shared" si="32"/>
        <v>0</v>
      </c>
      <c r="F132" s="328" t="s">
        <v>205</v>
      </c>
      <c r="G132" s="326">
        <f>IF(F132="Y", 1, 0)</f>
        <v>0</v>
      </c>
      <c r="H132" s="329" t="s">
        <v>205</v>
      </c>
      <c r="I132" s="326">
        <f>IF(H132="Y", 1, 0)</f>
        <v>0</v>
      </c>
      <c r="J132" s="330" t="s">
        <v>205</v>
      </c>
      <c r="K132" s="326">
        <f>IF(J132="Y", 1, 0)</f>
        <v>0</v>
      </c>
      <c r="L132" s="133" t="s">
        <v>251</v>
      </c>
      <c r="M132" s="99">
        <f t="shared" si="23"/>
        <v>1</v>
      </c>
    </row>
    <row r="133" spans="1:14" ht="13.5" thickBot="1" x14ac:dyDescent="0.25">
      <c r="A133" s="122" t="s">
        <v>384</v>
      </c>
      <c r="B133" s="332" t="s">
        <v>205</v>
      </c>
      <c r="C133" s="333">
        <f t="shared" si="31"/>
        <v>0</v>
      </c>
      <c r="D133" s="334" t="s">
        <v>205</v>
      </c>
      <c r="E133" s="333">
        <f t="shared" si="32"/>
        <v>0</v>
      </c>
      <c r="F133" s="335" t="s">
        <v>205</v>
      </c>
      <c r="G133" s="333">
        <f>IF(F133="Y", 2, 0)</f>
        <v>0</v>
      </c>
      <c r="H133" s="336" t="s">
        <v>205</v>
      </c>
      <c r="I133" s="333">
        <f>IF(H133="Y", 2, 0)</f>
        <v>0</v>
      </c>
      <c r="J133" s="337" t="s">
        <v>205</v>
      </c>
      <c r="K133" s="333">
        <f>IF(J133="Y", 2, 0)</f>
        <v>0</v>
      </c>
      <c r="L133" s="134" t="s">
        <v>251</v>
      </c>
      <c r="M133" s="107">
        <f>IF(L133="Y", 2, 0)</f>
        <v>2</v>
      </c>
      <c r="N133" s="88"/>
    </row>
    <row r="134" spans="1:14" ht="13.5" thickBot="1" x14ac:dyDescent="0.25">
      <c r="A134" s="131" t="s">
        <v>309</v>
      </c>
      <c r="B134" s="339"/>
      <c r="D134" s="340"/>
      <c r="F134" s="341"/>
      <c r="H134" s="342"/>
      <c r="J134" s="343"/>
      <c r="L134" s="135"/>
    </row>
    <row r="135" spans="1:14" x14ac:dyDescent="0.2">
      <c r="A135" s="113" t="s">
        <v>385</v>
      </c>
      <c r="B135" s="318" t="s">
        <v>205</v>
      </c>
      <c r="C135" s="319">
        <f>IF(B135="Y", 2, 0)</f>
        <v>0</v>
      </c>
      <c r="D135" s="320" t="s">
        <v>205</v>
      </c>
      <c r="E135" s="319">
        <f>IF(D135="Y", 2, 0)</f>
        <v>0</v>
      </c>
      <c r="F135" s="321" t="s">
        <v>205</v>
      </c>
      <c r="G135" s="319">
        <f>IF(F135="Y", 2, 0)</f>
        <v>0</v>
      </c>
      <c r="H135" s="322" t="s">
        <v>205</v>
      </c>
      <c r="I135" s="319">
        <f>IF(H135="Y", 2, 0)</f>
        <v>0</v>
      </c>
      <c r="J135" s="323" t="s">
        <v>205</v>
      </c>
      <c r="K135" s="319">
        <f>IF(J135="Y", 2, 0)</f>
        <v>0</v>
      </c>
      <c r="L135" s="132" t="s">
        <v>251</v>
      </c>
      <c r="M135" s="94">
        <f>IF(L135="Y", 2, 0)</f>
        <v>2</v>
      </c>
    </row>
    <row r="136" spans="1:14" x14ac:dyDescent="0.2">
      <c r="A136" s="102" t="s">
        <v>386</v>
      </c>
      <c r="B136" s="325" t="s">
        <v>205</v>
      </c>
      <c r="C136" s="326">
        <f t="shared" ref="C136:C137" si="33">IF(B136="Y", 2, 0)</f>
        <v>0</v>
      </c>
      <c r="D136" s="327" t="s">
        <v>205</v>
      </c>
      <c r="E136" s="326">
        <f t="shared" ref="E136:E137" si="34">IF(D136="Y", 2, 0)</f>
        <v>0</v>
      </c>
      <c r="F136" s="328" t="s">
        <v>205</v>
      </c>
      <c r="G136" s="326">
        <f t="shared" ref="G136:G137" si="35">IF(F136="Y", 2, 0)</f>
        <v>0</v>
      </c>
      <c r="H136" s="329" t="s">
        <v>205</v>
      </c>
      <c r="I136" s="326">
        <f t="shared" ref="I136:I137" si="36">IF(H136="Y", 2, 0)</f>
        <v>0</v>
      </c>
      <c r="J136" s="330" t="s">
        <v>205</v>
      </c>
      <c r="K136" s="326">
        <f t="shared" ref="K136:K137" si="37">IF(J136="Y", 2, 0)</f>
        <v>0</v>
      </c>
      <c r="L136" s="133" t="s">
        <v>251</v>
      </c>
      <c r="M136" s="99">
        <f t="shared" ref="M136:M137" si="38">IF(L136="Y", 2, 0)</f>
        <v>2</v>
      </c>
    </row>
    <row r="137" spans="1:14" ht="13.5" thickBot="1" x14ac:dyDescent="0.25">
      <c r="A137" s="122" t="s">
        <v>387</v>
      </c>
      <c r="B137" s="332" t="s">
        <v>205</v>
      </c>
      <c r="C137" s="333">
        <f t="shared" si="33"/>
        <v>0</v>
      </c>
      <c r="D137" s="334" t="s">
        <v>205</v>
      </c>
      <c r="E137" s="333">
        <f t="shared" si="34"/>
        <v>0</v>
      </c>
      <c r="F137" s="335" t="s">
        <v>205</v>
      </c>
      <c r="G137" s="333">
        <f t="shared" si="35"/>
        <v>0</v>
      </c>
      <c r="H137" s="336" t="s">
        <v>205</v>
      </c>
      <c r="I137" s="333">
        <f t="shared" si="36"/>
        <v>0</v>
      </c>
      <c r="J137" s="337" t="s">
        <v>205</v>
      </c>
      <c r="K137" s="333">
        <f t="shared" si="37"/>
        <v>0</v>
      </c>
      <c r="L137" s="134" t="s">
        <v>251</v>
      </c>
      <c r="M137" s="107">
        <f t="shared" si="38"/>
        <v>2</v>
      </c>
    </row>
    <row r="138" spans="1:14" ht="13.5" thickBot="1" x14ac:dyDescent="0.25">
      <c r="A138" s="131" t="s">
        <v>388</v>
      </c>
      <c r="B138" s="339"/>
      <c r="D138" s="340"/>
      <c r="F138" s="341"/>
      <c r="H138" s="342"/>
      <c r="J138" s="343"/>
      <c r="L138" s="135"/>
    </row>
    <row r="139" spans="1:14" x14ac:dyDescent="0.2">
      <c r="A139" s="113" t="s">
        <v>389</v>
      </c>
      <c r="B139" s="318" t="s">
        <v>205</v>
      </c>
      <c r="C139" s="319">
        <f>IF(B139="Y", 2, 0)</f>
        <v>0</v>
      </c>
      <c r="D139" s="320" t="s">
        <v>205</v>
      </c>
      <c r="E139" s="319">
        <f>IF(D139="Y", 2, 0)</f>
        <v>0</v>
      </c>
      <c r="F139" s="321" t="s">
        <v>205</v>
      </c>
      <c r="G139" s="319">
        <f>IF(F139="Y", 2, 0)</f>
        <v>0</v>
      </c>
      <c r="H139" s="322" t="s">
        <v>205</v>
      </c>
      <c r="I139" s="319">
        <f>IF(H139="Y", 2, 0)</f>
        <v>0</v>
      </c>
      <c r="J139" s="323" t="s">
        <v>205</v>
      </c>
      <c r="K139" s="319">
        <f>IF(J139="Y", 2, 0)</f>
        <v>0</v>
      </c>
      <c r="L139" s="132" t="s">
        <v>251</v>
      </c>
      <c r="M139" s="94">
        <f>IF(L139="Y", 2, 0)</f>
        <v>2</v>
      </c>
      <c r="N139" s="136"/>
    </row>
    <row r="140" spans="1:14" x14ac:dyDescent="0.2">
      <c r="A140" s="102" t="s">
        <v>390</v>
      </c>
      <c r="B140" s="325" t="s">
        <v>205</v>
      </c>
      <c r="C140" s="326">
        <f>IF(B140="Y", 1, 0)</f>
        <v>0</v>
      </c>
      <c r="D140" s="327" t="s">
        <v>205</v>
      </c>
      <c r="E140" s="326">
        <f>IF(D140="Y", 1, 0)</f>
        <v>0</v>
      </c>
      <c r="F140" s="328" t="s">
        <v>205</v>
      </c>
      <c r="G140" s="326">
        <f>IF(F140="Y", 1, 0)</f>
        <v>0</v>
      </c>
      <c r="H140" s="329" t="s">
        <v>205</v>
      </c>
      <c r="I140" s="326">
        <f>IF(H140="Y", 1, 0)</f>
        <v>0</v>
      </c>
      <c r="J140" s="330" t="s">
        <v>205</v>
      </c>
      <c r="K140" s="326">
        <f>IF(J140="Y", 1, 0)</f>
        <v>0</v>
      </c>
      <c r="L140" s="133" t="s">
        <v>251</v>
      </c>
      <c r="M140" s="99">
        <f>IF(L140="Y", 1, 0)</f>
        <v>1</v>
      </c>
    </row>
    <row r="141" spans="1:14" x14ac:dyDescent="0.2">
      <c r="A141" s="102" t="s">
        <v>391</v>
      </c>
      <c r="B141" s="325" t="s">
        <v>205</v>
      </c>
      <c r="C141" s="326">
        <f>IF(B141="Y", 1, 0)</f>
        <v>0</v>
      </c>
      <c r="D141" s="327" t="s">
        <v>205</v>
      </c>
      <c r="E141" s="326">
        <f>IF(D141="Y", 1, 0)</f>
        <v>0</v>
      </c>
      <c r="F141" s="328" t="s">
        <v>205</v>
      </c>
      <c r="G141" s="326">
        <f>IF(F141="Y", 1, 0)</f>
        <v>0</v>
      </c>
      <c r="H141" s="329" t="s">
        <v>205</v>
      </c>
      <c r="I141" s="326">
        <f>IF(H141="Y", 1, 0)</f>
        <v>0</v>
      </c>
      <c r="J141" s="330" t="s">
        <v>205</v>
      </c>
      <c r="K141" s="326">
        <f>IF(J141="Y", 1, 0)</f>
        <v>0</v>
      </c>
      <c r="L141" s="133" t="s">
        <v>251</v>
      </c>
      <c r="M141" s="99">
        <f>IF(L141="Y", 1, 0)</f>
        <v>1</v>
      </c>
    </row>
    <row r="142" spans="1:14" x14ac:dyDescent="0.2">
      <c r="A142" s="102" t="s">
        <v>392</v>
      </c>
      <c r="B142" s="325" t="s">
        <v>205</v>
      </c>
      <c r="C142" s="326">
        <f t="shared" ref="C142:C146" si="39">IF(B142="Y", 2, 0)</f>
        <v>0</v>
      </c>
      <c r="D142" s="327" t="s">
        <v>205</v>
      </c>
      <c r="E142" s="326">
        <f t="shared" ref="E142:E146" si="40">IF(D142="Y", 2, 0)</f>
        <v>0</v>
      </c>
      <c r="F142" s="328" t="s">
        <v>205</v>
      </c>
      <c r="G142" s="326">
        <f t="shared" ref="G142:G146" si="41">IF(F142="Y", 2, 0)</f>
        <v>0</v>
      </c>
      <c r="H142" s="329" t="s">
        <v>205</v>
      </c>
      <c r="I142" s="326">
        <f t="shared" ref="I142:I146" si="42">IF(H142="Y", 2, 0)</f>
        <v>0</v>
      </c>
      <c r="J142" s="330" t="s">
        <v>205</v>
      </c>
      <c r="K142" s="326">
        <f t="shared" ref="K142:K146" si="43">IF(J142="Y", 2, 0)</f>
        <v>0</v>
      </c>
      <c r="L142" s="133" t="s">
        <v>251</v>
      </c>
      <c r="M142" s="99">
        <f t="shared" ref="M142:M146" si="44">IF(L142="Y", 2, 0)</f>
        <v>2</v>
      </c>
    </row>
    <row r="143" spans="1:14" x14ac:dyDescent="0.2">
      <c r="A143" s="102" t="s">
        <v>393</v>
      </c>
      <c r="B143" s="325" t="s">
        <v>205</v>
      </c>
      <c r="C143" s="326">
        <f>IF(B143="Y", 1, 0)</f>
        <v>0</v>
      </c>
      <c r="D143" s="327" t="s">
        <v>205</v>
      </c>
      <c r="E143" s="326">
        <f>IF(D143="Y", 1, 0)</f>
        <v>0</v>
      </c>
      <c r="F143" s="328" t="s">
        <v>205</v>
      </c>
      <c r="G143" s="326">
        <f>IF(F143="Y", 1, 0)</f>
        <v>0</v>
      </c>
      <c r="H143" s="329" t="s">
        <v>205</v>
      </c>
      <c r="I143" s="326">
        <f>IF(H143="Y", 1, 0)</f>
        <v>0</v>
      </c>
      <c r="J143" s="330" t="s">
        <v>205</v>
      </c>
      <c r="K143" s="326">
        <f>IF(J143="Y", 1, 0)</f>
        <v>0</v>
      </c>
      <c r="L143" s="133" t="s">
        <v>251</v>
      </c>
      <c r="M143" s="99">
        <f>IF(L143="Y", 1, 0)</f>
        <v>1</v>
      </c>
    </row>
    <row r="144" spans="1:14" x14ac:dyDescent="0.2">
      <c r="A144" s="102" t="s">
        <v>394</v>
      </c>
      <c r="B144" s="325" t="s">
        <v>205</v>
      </c>
      <c r="C144" s="326">
        <f>IF(B144="Y", 1, 0)</f>
        <v>0</v>
      </c>
      <c r="D144" s="327" t="s">
        <v>205</v>
      </c>
      <c r="E144" s="326">
        <f>IF(D144="Y", 1, 0)</f>
        <v>0</v>
      </c>
      <c r="F144" s="328" t="s">
        <v>205</v>
      </c>
      <c r="G144" s="326">
        <f>IF(F144="Y", 1, 0)</f>
        <v>0</v>
      </c>
      <c r="H144" s="329" t="s">
        <v>205</v>
      </c>
      <c r="I144" s="326">
        <f>IF(H144="Y", 1, 0)</f>
        <v>0</v>
      </c>
      <c r="J144" s="330" t="s">
        <v>205</v>
      </c>
      <c r="K144" s="326">
        <f>IF(J144="Y", 1, 0)</f>
        <v>0</v>
      </c>
      <c r="L144" s="133" t="s">
        <v>251</v>
      </c>
      <c r="M144" s="99">
        <f>IF(L144="Y", 1, 0)</f>
        <v>1</v>
      </c>
    </row>
    <row r="145" spans="1:15" x14ac:dyDescent="0.2">
      <c r="A145" s="102" t="s">
        <v>395</v>
      </c>
      <c r="B145" s="325" t="s">
        <v>205</v>
      </c>
      <c r="C145" s="326">
        <f t="shared" si="39"/>
        <v>0</v>
      </c>
      <c r="D145" s="327" t="s">
        <v>205</v>
      </c>
      <c r="E145" s="326">
        <f t="shared" si="40"/>
        <v>0</v>
      </c>
      <c r="F145" s="328" t="s">
        <v>205</v>
      </c>
      <c r="G145" s="326">
        <f t="shared" si="41"/>
        <v>0</v>
      </c>
      <c r="H145" s="329" t="s">
        <v>205</v>
      </c>
      <c r="I145" s="326">
        <f t="shared" si="42"/>
        <v>0</v>
      </c>
      <c r="J145" s="330" t="s">
        <v>205</v>
      </c>
      <c r="K145" s="326">
        <f t="shared" si="43"/>
        <v>0</v>
      </c>
      <c r="L145" s="133" t="s">
        <v>251</v>
      </c>
      <c r="M145" s="99">
        <f t="shared" si="44"/>
        <v>2</v>
      </c>
    </row>
    <row r="146" spans="1:15" ht="13.5" thickBot="1" x14ac:dyDescent="0.25">
      <c r="A146" s="122" t="s">
        <v>396</v>
      </c>
      <c r="B146" s="332" t="s">
        <v>205</v>
      </c>
      <c r="C146" s="333">
        <f t="shared" si="39"/>
        <v>0</v>
      </c>
      <c r="D146" s="334" t="s">
        <v>205</v>
      </c>
      <c r="E146" s="333">
        <f t="shared" si="40"/>
        <v>0</v>
      </c>
      <c r="F146" s="335" t="s">
        <v>205</v>
      </c>
      <c r="G146" s="333">
        <f t="shared" si="41"/>
        <v>0</v>
      </c>
      <c r="H146" s="336" t="s">
        <v>205</v>
      </c>
      <c r="I146" s="333">
        <f t="shared" si="42"/>
        <v>0</v>
      </c>
      <c r="J146" s="337" t="s">
        <v>205</v>
      </c>
      <c r="K146" s="333">
        <f t="shared" si="43"/>
        <v>0</v>
      </c>
      <c r="L146" s="134" t="s">
        <v>205</v>
      </c>
      <c r="M146" s="107">
        <f t="shared" si="44"/>
        <v>0</v>
      </c>
    </row>
    <row r="147" spans="1:15" ht="13.5" thickBot="1" x14ac:dyDescent="0.25">
      <c r="A147" s="131" t="s">
        <v>397</v>
      </c>
      <c r="B147" s="339"/>
      <c r="D147" s="340"/>
      <c r="F147" s="341"/>
      <c r="H147" s="342"/>
      <c r="J147" s="343"/>
      <c r="L147" s="135"/>
    </row>
    <row r="148" spans="1:15" x14ac:dyDescent="0.2">
      <c r="A148" s="113" t="s">
        <v>398</v>
      </c>
      <c r="B148" s="318" t="s">
        <v>205</v>
      </c>
      <c r="C148" s="319">
        <f>IF(B148="Y", 1, 0)</f>
        <v>0</v>
      </c>
      <c r="D148" s="320" t="s">
        <v>205</v>
      </c>
      <c r="E148" s="319">
        <f>IF(D148="Y", 1, 0)</f>
        <v>0</v>
      </c>
      <c r="F148" s="321" t="s">
        <v>205</v>
      </c>
      <c r="G148" s="319">
        <f>IF(F148="Y", 1, 0)</f>
        <v>0</v>
      </c>
      <c r="H148" s="322" t="s">
        <v>205</v>
      </c>
      <c r="I148" s="319">
        <f>IF(H148="Y", 1, 0)</f>
        <v>0</v>
      </c>
      <c r="J148" s="323" t="s">
        <v>205</v>
      </c>
      <c r="K148" s="319">
        <f>IF(J148="Y", 1, 0)</f>
        <v>0</v>
      </c>
      <c r="L148" s="132" t="s">
        <v>251</v>
      </c>
      <c r="M148" s="94">
        <f>IF(L148="Y", 1, 0)</f>
        <v>1</v>
      </c>
    </row>
    <row r="149" spans="1:15" ht="13.5" thickBot="1" x14ac:dyDescent="0.25">
      <c r="A149" s="122" t="s">
        <v>399</v>
      </c>
      <c r="B149" s="332" t="s">
        <v>205</v>
      </c>
      <c r="C149" s="333">
        <f>IF(B149="Y", 1, 0)</f>
        <v>0</v>
      </c>
      <c r="D149" s="334" t="s">
        <v>205</v>
      </c>
      <c r="E149" s="333">
        <f>IF(D149="Y", 1, 0)</f>
        <v>0</v>
      </c>
      <c r="F149" s="335" t="s">
        <v>205</v>
      </c>
      <c r="G149" s="333">
        <f>IF(F149="Y", 1, 0)</f>
        <v>0</v>
      </c>
      <c r="H149" s="336" t="s">
        <v>205</v>
      </c>
      <c r="I149" s="333">
        <f>IF(H149="Y", 1, 0)</f>
        <v>0</v>
      </c>
      <c r="J149" s="337" t="s">
        <v>205</v>
      </c>
      <c r="K149" s="333">
        <f>IF(J149="Y", 1, 0)</f>
        <v>0</v>
      </c>
      <c r="L149" s="134" t="s">
        <v>251</v>
      </c>
      <c r="M149" s="107">
        <f>IF(L149="Y", 1, 0)</f>
        <v>1</v>
      </c>
    </row>
    <row r="150" spans="1:15" x14ac:dyDescent="0.2">
      <c r="A150" s="88"/>
      <c r="N150" s="88"/>
      <c r="O150" s="88"/>
    </row>
    <row r="151" spans="1:15" x14ac:dyDescent="0.2">
      <c r="A151" s="137" t="s">
        <v>400</v>
      </c>
      <c r="C151" s="317">
        <f>SUM(C2:C149)</f>
        <v>0</v>
      </c>
      <c r="E151" s="317">
        <f>SUM(E2:E149)</f>
        <v>0</v>
      </c>
      <c r="G151" s="317">
        <f>SUM(G2:G149)</f>
        <v>0</v>
      </c>
      <c r="I151" s="317">
        <f>SUM(I2:I133)</f>
        <v>7</v>
      </c>
      <c r="K151" s="317">
        <f>SUM(K2:K133)</f>
        <v>0</v>
      </c>
      <c r="M151" s="88">
        <f>SUM(M2:M149)</f>
        <v>29</v>
      </c>
    </row>
    <row r="152" spans="1:15" x14ac:dyDescent="0.2">
      <c r="A152" s="137" t="s">
        <v>401</v>
      </c>
      <c r="C152" s="317">
        <v>148</v>
      </c>
      <c r="E152" s="317">
        <v>143</v>
      </c>
      <c r="G152" s="317">
        <v>128</v>
      </c>
      <c r="I152" s="317">
        <v>114</v>
      </c>
      <c r="K152" s="317">
        <v>99</v>
      </c>
      <c r="M152" s="88">
        <v>53</v>
      </c>
    </row>
    <row r="153" spans="1:15" x14ac:dyDescent="0.2">
      <c r="A153" s="137" t="s">
        <v>402</v>
      </c>
      <c r="C153" s="370">
        <f>C151/C152</f>
        <v>0</v>
      </c>
      <c r="E153" s="370">
        <f>E151/E152</f>
        <v>0</v>
      </c>
      <c r="G153" s="371">
        <f>G151/G152</f>
        <v>0</v>
      </c>
      <c r="I153" s="370">
        <f>I151/I152</f>
        <v>6.1403508771929821E-2</v>
      </c>
      <c r="K153" s="370">
        <f>K151/K152</f>
        <v>0</v>
      </c>
      <c r="M153" s="138">
        <f>M151/M152</f>
        <v>0.54716981132075471</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32EB5B07-5C1D-463C-B7DE-AA075FE2221B}">
      <formula1>"-,Y"</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BA885-5612-4233-BFA1-D9DDFE3CAA43}">
  <dimension ref="A1:M100"/>
  <sheetViews>
    <sheetView zoomScale="60" zoomScaleNormal="60" workbookViewId="0">
      <selection activeCell="B1" sqref="B1"/>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47.75" style="3" customWidth="1"/>
    <col min="10" max="13" width="9" style="58"/>
    <col min="14" max="16384" width="9" style="3"/>
  </cols>
  <sheetData>
    <row r="1" spans="2:9" x14ac:dyDescent="0.25">
      <c r="B1" s="2" t="s">
        <v>795</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10" t="s">
        <v>218</v>
      </c>
      <c r="E5" s="210" t="s">
        <v>220</v>
      </c>
      <c r="F5" s="208" t="s">
        <v>251</v>
      </c>
      <c r="G5" s="206">
        <f>IF(F5="Y", 'read first'!$B$23, 0)</f>
        <v>2.2229999999999999</v>
      </c>
      <c r="H5" s="203" t="s">
        <v>217</v>
      </c>
      <c r="I5" s="203"/>
    </row>
    <row r="6" spans="2:9" ht="30" x14ac:dyDescent="0.25">
      <c r="B6" s="552"/>
      <c r="C6" s="548"/>
      <c r="D6" s="210" t="s">
        <v>179</v>
      </c>
      <c r="E6" s="210" t="s">
        <v>221</v>
      </c>
      <c r="F6" s="208" t="s">
        <v>250</v>
      </c>
      <c r="G6" s="206">
        <f>IF(F6="Y", 'read first'!$B$23, 0)</f>
        <v>0</v>
      </c>
      <c r="H6" s="203" t="s">
        <v>196</v>
      </c>
      <c r="I6" s="203"/>
    </row>
    <row r="7" spans="2:9" ht="58.5" customHeight="1" x14ac:dyDescent="0.25">
      <c r="B7" s="203" t="s">
        <v>10</v>
      </c>
      <c r="C7" s="19" t="s">
        <v>11</v>
      </c>
      <c r="D7" s="210" t="s">
        <v>12</v>
      </c>
      <c r="E7" s="210" t="s">
        <v>222</v>
      </c>
      <c r="F7" s="208" t="s">
        <v>251</v>
      </c>
      <c r="G7" s="206">
        <f>IF(F7="Y", 'read first'!$B$23, 0)</f>
        <v>2.2229999999999999</v>
      </c>
      <c r="H7" s="203" t="s">
        <v>176</v>
      </c>
      <c r="I7" s="203"/>
    </row>
    <row r="8" spans="2:9" ht="40.5" customHeight="1" x14ac:dyDescent="0.25">
      <c r="B8" s="551" t="s">
        <v>14</v>
      </c>
      <c r="C8" s="19" t="s">
        <v>15</v>
      </c>
      <c r="D8" s="210" t="s">
        <v>197</v>
      </c>
      <c r="E8" s="210" t="s">
        <v>223</v>
      </c>
      <c r="F8" s="208" t="s">
        <v>250</v>
      </c>
      <c r="G8" s="206">
        <f>IF(F8="Y", 'read first'!$B$23, 0)</f>
        <v>0</v>
      </c>
      <c r="H8" s="203" t="s">
        <v>16</v>
      </c>
      <c r="I8" s="203"/>
    </row>
    <row r="9" spans="2:9" ht="36.75" customHeight="1" x14ac:dyDescent="0.25">
      <c r="B9" s="552"/>
      <c r="C9" s="19" t="s">
        <v>17</v>
      </c>
      <c r="D9" s="210" t="s">
        <v>180</v>
      </c>
      <c r="E9" s="210" t="s">
        <v>224</v>
      </c>
      <c r="F9" s="208" t="s">
        <v>250</v>
      </c>
      <c r="G9" s="206">
        <f>IF(F9="Y", 'read first'!$B$23, 0)</f>
        <v>0</v>
      </c>
      <c r="H9" s="203" t="s">
        <v>18</v>
      </c>
      <c r="I9" s="203"/>
    </row>
    <row r="10" spans="2:9" ht="46.5" customHeight="1" x14ac:dyDescent="0.25">
      <c r="B10" s="203" t="s">
        <v>19</v>
      </c>
      <c r="C10" s="19" t="s">
        <v>20</v>
      </c>
      <c r="D10" s="210" t="s">
        <v>415</v>
      </c>
      <c r="E10" s="210" t="s">
        <v>225</v>
      </c>
      <c r="F10" s="208" t="s">
        <v>251</v>
      </c>
      <c r="G10" s="206">
        <f>IF(F10="Y", 'read first'!$B$23, 0)</f>
        <v>2.2229999999999999</v>
      </c>
      <c r="H10" s="203" t="s">
        <v>175</v>
      </c>
      <c r="I10" s="203"/>
    </row>
    <row r="11" spans="2:9" ht="30" x14ac:dyDescent="0.25">
      <c r="B11" s="554" t="s">
        <v>22</v>
      </c>
      <c r="C11" s="19" t="s">
        <v>23</v>
      </c>
      <c r="D11" s="210" t="s">
        <v>24</v>
      </c>
      <c r="E11" s="210" t="s">
        <v>226</v>
      </c>
      <c r="F11" s="208" t="s">
        <v>250</v>
      </c>
      <c r="G11" s="206">
        <f>IF(F11="Y", 'read first'!$B$23, 0)</f>
        <v>0</v>
      </c>
      <c r="H11" s="203" t="s">
        <v>25</v>
      </c>
      <c r="I11" s="203"/>
    </row>
    <row r="12" spans="2:9" ht="93.75" customHeight="1" x14ac:dyDescent="0.25">
      <c r="B12" s="554"/>
      <c r="C12" s="203" t="s">
        <v>26</v>
      </c>
      <c r="D12" s="20" t="s">
        <v>198</v>
      </c>
      <c r="E12" s="20" t="s">
        <v>227</v>
      </c>
      <c r="F12" s="35" t="s">
        <v>251</v>
      </c>
      <c r="G12" s="206">
        <f>IF(F12="Y", 'read first'!$B$23, 0)</f>
        <v>2.2229999999999999</v>
      </c>
      <c r="H12" s="31" t="s">
        <v>177</v>
      </c>
      <c r="I12" s="391" t="s">
        <v>606</v>
      </c>
    </row>
    <row r="13" spans="2:9" ht="55.5" customHeight="1" x14ac:dyDescent="0.25">
      <c r="B13" s="203" t="s">
        <v>28</v>
      </c>
      <c r="C13" s="19" t="s">
        <v>29</v>
      </c>
      <c r="D13" s="20" t="s">
        <v>199</v>
      </c>
      <c r="E13" s="20" t="s">
        <v>227</v>
      </c>
      <c r="F13" s="35" t="s">
        <v>250</v>
      </c>
      <c r="G13" s="206">
        <f>IF(F13="Y", 'read first'!$B$23, 0)</f>
        <v>0</v>
      </c>
      <c r="H13" s="31" t="s">
        <v>30</v>
      </c>
      <c r="I13" s="391" t="s">
        <v>607</v>
      </c>
    </row>
    <row r="14" spans="2:9" x14ac:dyDescent="0.25">
      <c r="D14" s="21" t="s">
        <v>31</v>
      </c>
      <c r="E14" s="21"/>
      <c r="G14" s="206">
        <f>SUM(G5:G13)</f>
        <v>8.8919999999999995</v>
      </c>
    </row>
    <row r="15" spans="2:9" x14ac:dyDescent="0.25">
      <c r="D15" s="21"/>
      <c r="E15" s="21"/>
      <c r="G15" s="22">
        <f>G14/'read first'!$B$24</f>
        <v>0.44444444444444448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01" t="s">
        <v>182</v>
      </c>
      <c r="E19" s="201" t="s">
        <v>228</v>
      </c>
      <c r="F19" s="208" t="s">
        <v>250</v>
      </c>
      <c r="G19" s="207">
        <f>IF(F19="Y", 'read first'!$C$23, 0)</f>
        <v>0</v>
      </c>
      <c r="H19" s="204" t="s">
        <v>200</v>
      </c>
      <c r="I19" s="204"/>
    </row>
    <row r="20" spans="2:9" ht="54" customHeight="1" x14ac:dyDescent="0.25">
      <c r="B20" s="549"/>
      <c r="C20" s="1" t="s">
        <v>35</v>
      </c>
      <c r="D20" s="556" t="s">
        <v>36</v>
      </c>
      <c r="E20" s="556" t="s">
        <v>227</v>
      </c>
      <c r="F20" s="562" t="s">
        <v>250</v>
      </c>
      <c r="G20" s="565">
        <f>IF(F20="Y", 'read first'!$C$23, 0)</f>
        <v>0</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05"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05" t="s">
        <v>431</v>
      </c>
      <c r="I23" s="205"/>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608</v>
      </c>
    </row>
    <row r="25" spans="2:9" ht="36" customHeight="1" x14ac:dyDescent="0.25">
      <c r="B25" s="543"/>
      <c r="C25" s="548"/>
      <c r="D25" s="27" t="s">
        <v>201</v>
      </c>
      <c r="E25" s="27" t="s">
        <v>227</v>
      </c>
      <c r="F25" s="35" t="s">
        <v>251</v>
      </c>
      <c r="G25" s="206">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609</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206">
        <f>IF(F29="Y", 0.83, 0)</f>
        <v>0.83</v>
      </c>
      <c r="H29" s="577" t="s">
        <v>167</v>
      </c>
      <c r="I29" s="578" t="s">
        <v>610</v>
      </c>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208" t="s">
        <v>251</v>
      </c>
      <c r="G32" s="206">
        <f>IF(F32="Y",'read first'!$C$23, 0)</f>
        <v>1.65</v>
      </c>
      <c r="H32" s="554" t="s">
        <v>166</v>
      </c>
      <c r="I32" s="554"/>
    </row>
    <row r="33" spans="2:9" ht="57.95" customHeight="1" x14ac:dyDescent="0.25">
      <c r="B33" s="543"/>
      <c r="C33" s="547"/>
      <c r="D33" s="30" t="s">
        <v>57</v>
      </c>
      <c r="E33" s="30" t="s">
        <v>232</v>
      </c>
      <c r="F33" s="208" t="s">
        <v>251</v>
      </c>
      <c r="G33" s="206">
        <f>IF(F33="Y", 'read first'!$C$23, 0)</f>
        <v>1.65</v>
      </c>
      <c r="H33" s="554"/>
      <c r="I33" s="554"/>
    </row>
    <row r="34" spans="2:9" ht="52.5" customHeight="1" x14ac:dyDescent="0.25">
      <c r="B34" s="543"/>
      <c r="C34" s="548"/>
      <c r="D34" s="30" t="s">
        <v>184</v>
      </c>
      <c r="E34" s="30" t="s">
        <v>233</v>
      </c>
      <c r="F34" s="208" t="s">
        <v>250</v>
      </c>
      <c r="G34" s="206">
        <f>IF(F34="Y", 'read first'!$C$23, 0)</f>
        <v>0</v>
      </c>
      <c r="H34" s="554"/>
      <c r="I34" s="554"/>
    </row>
    <row r="35" spans="2:9" ht="38.1" customHeight="1" x14ac:dyDescent="0.25">
      <c r="B35" s="543"/>
      <c r="C35" s="205" t="s">
        <v>58</v>
      </c>
      <c r="D35" s="28" t="s">
        <v>59</v>
      </c>
      <c r="E35" s="28" t="s">
        <v>227</v>
      </c>
      <c r="F35" s="35" t="s">
        <v>250</v>
      </c>
      <c r="G35" s="206">
        <f>IF(F35="Y", 'read first'!$C$23, 0)</f>
        <v>0</v>
      </c>
      <c r="H35" s="31" t="s">
        <v>203</v>
      </c>
      <c r="I35" s="391" t="s">
        <v>611</v>
      </c>
    </row>
    <row r="36" spans="2:9" ht="60" customHeight="1" x14ac:dyDescent="0.25">
      <c r="B36" s="205" t="s">
        <v>60</v>
      </c>
      <c r="C36" s="19" t="s">
        <v>61</v>
      </c>
      <c r="D36" s="30" t="s">
        <v>62</v>
      </c>
      <c r="E36" s="30" t="s">
        <v>234</v>
      </c>
      <c r="F36" s="208" t="s">
        <v>251</v>
      </c>
      <c r="G36" s="206">
        <f>IF(F36="Y", 'read first'!$C$23, 0)</f>
        <v>1.65</v>
      </c>
      <c r="H36" s="203" t="s">
        <v>178</v>
      </c>
      <c r="I36" s="203"/>
    </row>
    <row r="37" spans="2:9" x14ac:dyDescent="0.25">
      <c r="D37" s="21" t="s">
        <v>31</v>
      </c>
      <c r="E37" s="21"/>
      <c r="G37" s="206">
        <f>SUM(G19:G36)</f>
        <v>9.9300000000000015</v>
      </c>
    </row>
    <row r="38" spans="2:9" x14ac:dyDescent="0.25">
      <c r="D38" s="21"/>
      <c r="E38" s="21"/>
      <c r="G38" s="22">
        <f>G37/'read first'!$C$24</f>
        <v>0.50151515151515169</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10" t="s">
        <v>67</v>
      </c>
      <c r="E42" s="210" t="s">
        <v>235</v>
      </c>
      <c r="F42" s="208" t="s">
        <v>250</v>
      </c>
      <c r="G42" s="206">
        <f>IF(F42="Y", 'read first'!$D$23, 0)</f>
        <v>0</v>
      </c>
      <c r="H42" s="203" t="s">
        <v>68</v>
      </c>
      <c r="I42" s="203"/>
    </row>
    <row r="43" spans="2:9" ht="30" customHeight="1" x14ac:dyDescent="0.25">
      <c r="B43" s="549"/>
      <c r="C43" s="19" t="s">
        <v>69</v>
      </c>
      <c r="D43" s="202" t="s">
        <v>70</v>
      </c>
      <c r="E43" s="74" t="s">
        <v>227</v>
      </c>
      <c r="F43" s="208" t="s">
        <v>250</v>
      </c>
      <c r="G43" s="206">
        <f>IF(F43="Y", 'read first'!$D$23, 0)</f>
        <v>0</v>
      </c>
      <c r="H43" s="203" t="s">
        <v>71</v>
      </c>
      <c r="I43" s="203"/>
    </row>
    <row r="44" spans="2:9" ht="30" x14ac:dyDescent="0.25">
      <c r="B44" s="550"/>
      <c r="C44" s="19" t="s">
        <v>72</v>
      </c>
      <c r="D44" s="210" t="s">
        <v>73</v>
      </c>
      <c r="E44" s="210" t="s">
        <v>227</v>
      </c>
      <c r="F44" s="208" t="s">
        <v>250</v>
      </c>
      <c r="G44" s="206">
        <f>IF(F44="Y", 'read first'!$D$23, 0)</f>
        <v>0</v>
      </c>
      <c r="H44" s="203" t="s">
        <v>74</v>
      </c>
      <c r="I44" s="203"/>
    </row>
    <row r="45" spans="2:9" ht="30" x14ac:dyDescent="0.25">
      <c r="B45" s="205" t="s">
        <v>75</v>
      </c>
      <c r="C45" s="19" t="s">
        <v>76</v>
      </c>
      <c r="D45" s="210" t="s">
        <v>77</v>
      </c>
      <c r="E45" s="210" t="s">
        <v>227</v>
      </c>
      <c r="F45" s="208" t="s">
        <v>251</v>
      </c>
      <c r="G45" s="206">
        <f>IF(F45="Y", 'read first'!$D$23, 0)</f>
        <v>2.2000000000000002</v>
      </c>
      <c r="H45" s="203" t="s">
        <v>78</v>
      </c>
      <c r="I45" s="203"/>
    </row>
    <row r="46" spans="2:9" ht="37.5" customHeight="1" x14ac:dyDescent="0.25">
      <c r="B46" s="33" t="s">
        <v>79</v>
      </c>
      <c r="C46" s="33" t="s">
        <v>80</v>
      </c>
      <c r="D46" s="34" t="s">
        <v>81</v>
      </c>
      <c r="E46" s="34" t="s">
        <v>227</v>
      </c>
      <c r="F46" s="208" t="s">
        <v>250</v>
      </c>
      <c r="G46" s="206">
        <f>IF(F46="Y", 'read first'!$D$23, 0)</f>
        <v>0</v>
      </c>
      <c r="H46" s="31" t="s">
        <v>165</v>
      </c>
      <c r="I46" s="391" t="s">
        <v>612</v>
      </c>
    </row>
    <row r="47" spans="2:9" ht="69" customHeight="1" x14ac:dyDescent="0.25">
      <c r="B47" s="205" t="s">
        <v>82</v>
      </c>
      <c r="C47" s="19" t="s">
        <v>83</v>
      </c>
      <c r="D47" s="210" t="s">
        <v>84</v>
      </c>
      <c r="E47" s="210" t="s">
        <v>227</v>
      </c>
      <c r="F47" s="208" t="s">
        <v>250</v>
      </c>
      <c r="G47" s="206">
        <f>IF(F47="Y", 'read first'!$D$23, 0)</f>
        <v>0</v>
      </c>
      <c r="H47" s="203" t="s">
        <v>85</v>
      </c>
      <c r="I47" s="203"/>
    </row>
    <row r="48" spans="2:9" ht="30" x14ac:dyDescent="0.25">
      <c r="B48" s="205" t="s">
        <v>86</v>
      </c>
      <c r="C48" s="19" t="s">
        <v>87</v>
      </c>
      <c r="D48" s="210" t="s">
        <v>88</v>
      </c>
      <c r="E48" s="210" t="s">
        <v>236</v>
      </c>
      <c r="F48" s="208" t="s">
        <v>250</v>
      </c>
      <c r="G48" s="206">
        <f>IF(F48="Y", 'read first'!$D$23, 0)</f>
        <v>0</v>
      </c>
      <c r="H48" s="203" t="s">
        <v>89</v>
      </c>
      <c r="I48" s="203"/>
    </row>
    <row r="49" spans="2:9" ht="45" x14ac:dyDescent="0.25">
      <c r="B49" s="205" t="s">
        <v>90</v>
      </c>
      <c r="C49" s="19" t="s">
        <v>91</v>
      </c>
      <c r="D49" s="210" t="s">
        <v>92</v>
      </c>
      <c r="E49" s="210" t="s">
        <v>237</v>
      </c>
      <c r="F49" s="208" t="s">
        <v>251</v>
      </c>
      <c r="G49" s="206">
        <f>IF(F49="Y", 'read first'!$D$23, 0)</f>
        <v>2.2000000000000002</v>
      </c>
      <c r="H49" s="203" t="s">
        <v>93</v>
      </c>
      <c r="I49" s="203"/>
    </row>
    <row r="50" spans="2:9" x14ac:dyDescent="0.25">
      <c r="B50" s="37"/>
      <c r="G50" s="206">
        <f>SUM(G42:G49)</f>
        <v>4.4000000000000004</v>
      </c>
    </row>
    <row r="51" spans="2:9" x14ac:dyDescent="0.25">
      <c r="B51" s="37"/>
      <c r="G51" s="22">
        <f>G50/'read first'!$D$24</f>
        <v>0.22222222222222224</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10" t="s">
        <v>97</v>
      </c>
      <c r="E55" s="75" t="s">
        <v>227</v>
      </c>
      <c r="F55" s="208" t="s">
        <v>251</v>
      </c>
      <c r="G55" s="206">
        <f>IF(F55="Y", 'read first'!$E$23, 0)</f>
        <v>2.5</v>
      </c>
      <c r="H55" s="209" t="s">
        <v>98</v>
      </c>
      <c r="I55" s="209"/>
    </row>
    <row r="56" spans="2:9" ht="38.1" customHeight="1" x14ac:dyDescent="0.25">
      <c r="B56" s="543"/>
      <c r="C56" s="19" t="s">
        <v>99</v>
      </c>
      <c r="D56" s="210" t="s">
        <v>100</v>
      </c>
      <c r="E56" s="75" t="s">
        <v>227</v>
      </c>
      <c r="F56" s="208" t="s">
        <v>250</v>
      </c>
      <c r="G56" s="206">
        <f>IF(F56="Y", 'read first'!$E$23, 0)</f>
        <v>0</v>
      </c>
      <c r="H56" s="209" t="s">
        <v>101</v>
      </c>
      <c r="I56" s="209"/>
    </row>
    <row r="57" spans="2:9" ht="51" customHeight="1" x14ac:dyDescent="0.25">
      <c r="B57" s="205" t="s">
        <v>102</v>
      </c>
      <c r="C57" s="19" t="s">
        <v>44</v>
      </c>
      <c r="D57" s="210" t="s">
        <v>103</v>
      </c>
      <c r="E57" s="75" t="s">
        <v>227</v>
      </c>
      <c r="F57" s="39" t="s">
        <v>209</v>
      </c>
      <c r="G57" s="206">
        <f>G26</f>
        <v>1.65</v>
      </c>
      <c r="H57" s="209" t="s">
        <v>207</v>
      </c>
      <c r="I57" s="209"/>
    </row>
    <row r="58" spans="2:9" ht="49.5" customHeight="1" x14ac:dyDescent="0.25">
      <c r="B58" s="205" t="s">
        <v>104</v>
      </c>
      <c r="C58" s="19" t="s">
        <v>96</v>
      </c>
      <c r="D58" s="210" t="s">
        <v>131</v>
      </c>
      <c r="E58" s="75" t="s">
        <v>230</v>
      </c>
      <c r="F58" s="39" t="s">
        <v>210</v>
      </c>
      <c r="G58" s="206">
        <f>G29+G30</f>
        <v>0.83</v>
      </c>
      <c r="H58" s="209" t="s">
        <v>208</v>
      </c>
      <c r="I58" s="209"/>
    </row>
    <row r="59" spans="2:9" ht="37.5" customHeight="1" x14ac:dyDescent="0.25">
      <c r="B59" s="543" t="s">
        <v>105</v>
      </c>
      <c r="C59" s="19" t="s">
        <v>72</v>
      </c>
      <c r="D59" s="210" t="s">
        <v>106</v>
      </c>
      <c r="E59" s="75" t="s">
        <v>227</v>
      </c>
      <c r="F59" s="208" t="s">
        <v>250</v>
      </c>
      <c r="G59" s="206">
        <f>IF(F59="Y", 'read first'!$E$23, 0)</f>
        <v>0</v>
      </c>
      <c r="H59" s="209" t="s">
        <v>132</v>
      </c>
      <c r="I59" s="209"/>
    </row>
    <row r="60" spans="2:9" ht="38.1" customHeight="1" x14ac:dyDescent="0.25">
      <c r="B60" s="543"/>
      <c r="C60" s="19" t="s">
        <v>99</v>
      </c>
      <c r="D60" s="210" t="s">
        <v>133</v>
      </c>
      <c r="E60" s="75" t="s">
        <v>238</v>
      </c>
      <c r="F60" s="208" t="s">
        <v>251</v>
      </c>
      <c r="G60" s="206">
        <f>IF(F60="Y", 'read first'!$E$23, 0)</f>
        <v>2.5</v>
      </c>
      <c r="H60" s="209" t="s">
        <v>134</v>
      </c>
      <c r="I60" s="209"/>
    </row>
    <row r="61" spans="2:9" ht="30" x14ac:dyDescent="0.25">
      <c r="B61" s="205" t="s">
        <v>107</v>
      </c>
      <c r="C61" s="19" t="s">
        <v>108</v>
      </c>
      <c r="D61" s="210" t="s">
        <v>185</v>
      </c>
      <c r="E61" s="75" t="s">
        <v>239</v>
      </c>
      <c r="F61" s="208" t="s">
        <v>250</v>
      </c>
      <c r="G61" s="206">
        <f>IF(F61="Y", 'read first'!$E$23, 0)</f>
        <v>0</v>
      </c>
      <c r="H61" s="209" t="s">
        <v>135</v>
      </c>
      <c r="I61" s="209"/>
    </row>
    <row r="62" spans="2:9" ht="38.1" customHeight="1" x14ac:dyDescent="0.25">
      <c r="B62" s="205" t="s">
        <v>109</v>
      </c>
      <c r="C62" s="19" t="s">
        <v>110</v>
      </c>
      <c r="D62" s="210" t="s">
        <v>111</v>
      </c>
      <c r="E62" s="75" t="s">
        <v>227</v>
      </c>
      <c r="F62" s="208" t="s">
        <v>251</v>
      </c>
      <c r="G62" s="206">
        <f>IF(F62="Y", 'read first'!$E$23, 0)</f>
        <v>2.5</v>
      </c>
      <c r="H62" s="209" t="s">
        <v>136</v>
      </c>
      <c r="I62" s="209"/>
    </row>
    <row r="63" spans="2:9" x14ac:dyDescent="0.25">
      <c r="G63" s="206">
        <f>SUM(G55:G62)</f>
        <v>9.98</v>
      </c>
    </row>
    <row r="64" spans="2:9" x14ac:dyDescent="0.25">
      <c r="G64" s="41">
        <f>G63/'read first'!$E$24</f>
        <v>0.499</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05" t="s">
        <v>121</v>
      </c>
      <c r="C68" s="19" t="s">
        <v>170</v>
      </c>
      <c r="D68" s="210" t="s">
        <v>171</v>
      </c>
      <c r="E68" s="210" t="s">
        <v>226</v>
      </c>
      <c r="F68" s="208" t="str">
        <f>F11</f>
        <v>N</v>
      </c>
      <c r="G68" s="206">
        <f>G11</f>
        <v>0</v>
      </c>
      <c r="H68" s="205" t="s">
        <v>427</v>
      </c>
      <c r="I68" s="205"/>
    </row>
    <row r="69" spans="1:13" s="4" customFormat="1" ht="67.5" customHeight="1" x14ac:dyDescent="0.25">
      <c r="A69" s="3"/>
      <c r="B69" s="205" t="s">
        <v>122</v>
      </c>
      <c r="C69" s="19" t="s">
        <v>123</v>
      </c>
      <c r="D69" s="210" t="s">
        <v>124</v>
      </c>
      <c r="E69" s="210" t="s">
        <v>240</v>
      </c>
      <c r="F69" s="208" t="s">
        <v>250</v>
      </c>
      <c r="G69" s="206">
        <f>IF(F69="Y", 'read first'!$G$23, 0)</f>
        <v>0</v>
      </c>
      <c r="H69" s="205" t="s">
        <v>143</v>
      </c>
      <c r="I69" s="205"/>
      <c r="J69" s="59"/>
      <c r="K69" s="59"/>
      <c r="L69" s="59"/>
      <c r="M69" s="59"/>
    </row>
    <row r="70" spans="1:13" s="4" customFormat="1" ht="74.25" customHeight="1" x14ac:dyDescent="0.25">
      <c r="A70" s="3"/>
      <c r="B70" s="205" t="s">
        <v>125</v>
      </c>
      <c r="C70" s="19" t="s">
        <v>144</v>
      </c>
      <c r="D70" s="210" t="s">
        <v>126</v>
      </c>
      <c r="E70" s="210" t="s">
        <v>241</v>
      </c>
      <c r="F70" s="208" t="s">
        <v>250</v>
      </c>
      <c r="G70" s="206">
        <f>IF(F70="Y", 'read first'!$G$23, 0)</f>
        <v>0</v>
      </c>
      <c r="H70" s="205" t="s">
        <v>142</v>
      </c>
      <c r="I70" s="205"/>
      <c r="J70" s="59"/>
      <c r="K70" s="59"/>
      <c r="L70" s="59"/>
      <c r="M70" s="59"/>
    </row>
    <row r="71" spans="1:13" s="4" customFormat="1" ht="64.5" customHeight="1" x14ac:dyDescent="0.25">
      <c r="A71" s="3"/>
      <c r="B71" s="205" t="s">
        <v>127</v>
      </c>
      <c r="C71" s="19" t="s">
        <v>128</v>
      </c>
      <c r="D71" s="210" t="s">
        <v>129</v>
      </c>
      <c r="E71" s="210" t="s">
        <v>242</v>
      </c>
      <c r="F71" s="208" t="s">
        <v>251</v>
      </c>
      <c r="G71" s="206">
        <f>IF(F71="Y", 'read first'!$G$23, 0)</f>
        <v>2</v>
      </c>
      <c r="H71" s="205" t="s">
        <v>169</v>
      </c>
      <c r="I71" s="205"/>
      <c r="J71" s="59"/>
      <c r="K71" s="59"/>
      <c r="L71" s="59"/>
      <c r="M71" s="59"/>
    </row>
    <row r="72" spans="1:13" s="4" customFormat="1" x14ac:dyDescent="0.25">
      <c r="A72" s="3"/>
      <c r="B72" s="543" t="s">
        <v>186</v>
      </c>
      <c r="C72" s="19" t="s">
        <v>108</v>
      </c>
      <c r="D72" s="582" t="s">
        <v>139</v>
      </c>
      <c r="E72" s="582" t="s">
        <v>243</v>
      </c>
      <c r="F72" s="584" t="s">
        <v>250</v>
      </c>
      <c r="G72" s="565">
        <f>IF(F72="Y", 'read first'!$G$23, 0)</f>
        <v>0</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06">
        <f>SUM(G68:G73)/2</f>
        <v>1</v>
      </c>
      <c r="H74" s="5"/>
      <c r="J74" s="59"/>
      <c r="K74" s="59"/>
      <c r="L74" s="59"/>
      <c r="M74" s="59"/>
    </row>
    <row r="75" spans="1:13" s="4" customFormat="1" x14ac:dyDescent="0.25">
      <c r="A75" s="3"/>
      <c r="B75" s="37"/>
      <c r="C75" s="3"/>
      <c r="D75" s="3"/>
      <c r="E75" s="3"/>
      <c r="F75" s="3"/>
      <c r="G75" s="22">
        <f>G74/'read first'!$G$24</f>
        <v>0.1</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c r="I78" s="43" t="s">
        <v>577</v>
      </c>
    </row>
    <row r="79" spans="1:13" ht="30" x14ac:dyDescent="0.25">
      <c r="A79" s="205" t="s">
        <v>187</v>
      </c>
      <c r="B79" s="205" t="s">
        <v>114</v>
      </c>
      <c r="C79" s="36" t="s">
        <v>145</v>
      </c>
      <c r="D79" s="210" t="s">
        <v>164</v>
      </c>
      <c r="E79" s="210" t="s">
        <v>244</v>
      </c>
      <c r="F79" s="274" t="s">
        <v>251</v>
      </c>
      <c r="G79" s="44">
        <f>IF(F79="Y", 'read first'!$F$23, 0)</f>
        <v>2</v>
      </c>
      <c r="H79" s="45" t="s">
        <v>146</v>
      </c>
      <c r="I79" s="411"/>
    </row>
    <row r="80" spans="1:13" ht="45" x14ac:dyDescent="0.25">
      <c r="A80" s="204" t="s">
        <v>188</v>
      </c>
      <c r="B80" s="204" t="s">
        <v>115</v>
      </c>
      <c r="C80" s="36" t="s">
        <v>145</v>
      </c>
      <c r="D80" s="202" t="s">
        <v>116</v>
      </c>
      <c r="E80" s="202" t="s">
        <v>245</v>
      </c>
      <c r="F80" s="274" t="s">
        <v>251</v>
      </c>
      <c r="G80" s="44">
        <f>IF(F80="Y", 'read first'!$F$23, 0)</f>
        <v>2</v>
      </c>
      <c r="H80" s="47" t="s">
        <v>147</v>
      </c>
      <c r="I80" s="411"/>
    </row>
    <row r="81" spans="1:9" x14ac:dyDescent="0.25">
      <c r="A81" s="555" t="s">
        <v>189</v>
      </c>
      <c r="B81" s="587" t="s">
        <v>117</v>
      </c>
      <c r="C81" s="48" t="s">
        <v>118</v>
      </c>
      <c r="D81" s="210" t="s">
        <v>51</v>
      </c>
      <c r="E81" s="210" t="s">
        <v>246</v>
      </c>
      <c r="F81" s="274" t="str">
        <f>F29</f>
        <v>Y</v>
      </c>
      <c r="G81" s="44">
        <f>IF(F81="Y", 1, 0)</f>
        <v>1</v>
      </c>
      <c r="H81" s="551" t="s">
        <v>52</v>
      </c>
      <c r="I81" s="629"/>
    </row>
    <row r="82" spans="1:9" x14ac:dyDescent="0.25">
      <c r="A82" s="586"/>
      <c r="B82" s="588"/>
      <c r="C82" s="48" t="s">
        <v>119</v>
      </c>
      <c r="D82" s="582" t="s">
        <v>53</v>
      </c>
      <c r="E82" s="590" t="s">
        <v>247</v>
      </c>
      <c r="F82" s="590" t="str">
        <f>F30</f>
        <v>N</v>
      </c>
      <c r="G82" s="593">
        <f t="shared" ref="G82:G83" si="0">IF(F82="Y", 1, 0)</f>
        <v>0</v>
      </c>
      <c r="H82" s="586"/>
      <c r="I82" s="630"/>
    </row>
    <row r="83" spans="1:9" x14ac:dyDescent="0.25">
      <c r="A83" s="586"/>
      <c r="B83" s="589"/>
      <c r="C83" s="48" t="s">
        <v>130</v>
      </c>
      <c r="D83" s="552"/>
      <c r="E83" s="591"/>
      <c r="F83" s="592"/>
      <c r="G83" s="594">
        <f t="shared" si="0"/>
        <v>0</v>
      </c>
      <c r="H83" s="552"/>
      <c r="I83" s="631"/>
    </row>
    <row r="84" spans="1:9" ht="58.5" customHeight="1" x14ac:dyDescent="0.25">
      <c r="A84" s="552"/>
      <c r="B84" s="205" t="s">
        <v>138</v>
      </c>
      <c r="C84" s="19" t="s">
        <v>148</v>
      </c>
      <c r="D84" s="210" t="s">
        <v>149</v>
      </c>
      <c r="E84" s="210" t="s">
        <v>248</v>
      </c>
      <c r="F84" s="274" t="s">
        <v>250</v>
      </c>
      <c r="G84" s="44">
        <f>IF(F84="Y", 'read first'!$F$23, 0)</f>
        <v>0</v>
      </c>
      <c r="H84" s="209" t="s">
        <v>150</v>
      </c>
      <c r="I84" s="420" t="s">
        <v>762</v>
      </c>
    </row>
    <row r="85" spans="1:9" ht="60" x14ac:dyDescent="0.25">
      <c r="A85" s="204" t="s">
        <v>190</v>
      </c>
      <c r="B85" s="49" t="s">
        <v>151</v>
      </c>
      <c r="C85" s="203" t="s">
        <v>152</v>
      </c>
      <c r="D85" s="20" t="s">
        <v>162</v>
      </c>
      <c r="E85" s="20" t="s">
        <v>227</v>
      </c>
      <c r="F85" s="274" t="s">
        <v>251</v>
      </c>
      <c r="G85" s="44">
        <f>IF(F85="Y", 'read first'!$F$23, 0)</f>
        <v>2</v>
      </c>
      <c r="H85" s="20" t="s">
        <v>153</v>
      </c>
      <c r="I85" s="413" t="s">
        <v>613</v>
      </c>
    </row>
    <row r="86" spans="1:9" ht="75" x14ac:dyDescent="0.25">
      <c r="A86" s="205" t="s">
        <v>191</v>
      </c>
      <c r="B86" s="205" t="s">
        <v>154</v>
      </c>
      <c r="C86" s="205" t="s">
        <v>155</v>
      </c>
      <c r="D86" s="20" t="s">
        <v>163</v>
      </c>
      <c r="E86" s="20" t="s">
        <v>227</v>
      </c>
      <c r="F86" s="274" t="s">
        <v>250</v>
      </c>
      <c r="G86" s="44">
        <f>IF(F86="Y", 'read first'!$F$23, 0)</f>
        <v>0</v>
      </c>
      <c r="H86" s="20" t="s">
        <v>156</v>
      </c>
      <c r="I86" s="413" t="s">
        <v>614</v>
      </c>
    </row>
    <row r="87" spans="1:9" ht="47.25" customHeight="1" x14ac:dyDescent="0.25">
      <c r="A87" s="587" t="s">
        <v>192</v>
      </c>
      <c r="B87" s="554" t="s">
        <v>22</v>
      </c>
      <c r="C87" s="19" t="s">
        <v>23</v>
      </c>
      <c r="D87" s="210" t="s">
        <v>24</v>
      </c>
      <c r="E87" s="210" t="s">
        <v>226</v>
      </c>
      <c r="F87" s="274" t="str">
        <f>F11</f>
        <v>N</v>
      </c>
      <c r="G87" s="272">
        <f>IF(F87="Y", 'read first'!$F$23, 0)</f>
        <v>0</v>
      </c>
      <c r="H87" s="203" t="s">
        <v>25</v>
      </c>
      <c r="I87" s="411"/>
    </row>
    <row r="88" spans="1:9" ht="67.5" customHeight="1" x14ac:dyDescent="0.25">
      <c r="A88" s="595"/>
      <c r="B88" s="554"/>
      <c r="C88" s="203" t="s">
        <v>26</v>
      </c>
      <c r="D88" s="20" t="s">
        <v>27</v>
      </c>
      <c r="E88" s="20" t="s">
        <v>227</v>
      </c>
      <c r="F88" s="274" t="s">
        <v>250</v>
      </c>
      <c r="G88" s="44">
        <f>IF(F88="Y", 'read first'!$F$23, 0)</f>
        <v>0</v>
      </c>
      <c r="H88" s="20" t="s">
        <v>157</v>
      </c>
      <c r="I88" s="413" t="s">
        <v>615</v>
      </c>
    </row>
    <row r="89" spans="1:9" ht="38.25" customHeight="1" x14ac:dyDescent="0.25">
      <c r="A89" s="555" t="s">
        <v>193</v>
      </c>
      <c r="B89" s="555" t="s">
        <v>65</v>
      </c>
      <c r="C89" s="19" t="s">
        <v>66</v>
      </c>
      <c r="D89" s="210" t="s">
        <v>67</v>
      </c>
      <c r="E89" s="210" t="s">
        <v>235</v>
      </c>
      <c r="F89" s="274" t="str">
        <f>F42</f>
        <v>N</v>
      </c>
      <c r="G89" s="44">
        <f>IF(F89="Y", 'read first'!$F$23, 0)</f>
        <v>0</v>
      </c>
      <c r="H89" s="203" t="s">
        <v>68</v>
      </c>
      <c r="I89" s="412"/>
    </row>
    <row r="90" spans="1:9" ht="30" customHeight="1" x14ac:dyDescent="0.25">
      <c r="A90" s="586"/>
      <c r="B90" s="549"/>
      <c r="C90" s="19" t="s">
        <v>69</v>
      </c>
      <c r="D90" s="202" t="s">
        <v>70</v>
      </c>
      <c r="E90" s="74" t="s">
        <v>227</v>
      </c>
      <c r="F90" s="274" t="str">
        <f>F43</f>
        <v>N</v>
      </c>
      <c r="G90" s="44">
        <f>IF(F90="Y", 'read first'!$F$23, 0)</f>
        <v>0</v>
      </c>
      <c r="H90" s="203" t="s">
        <v>71</v>
      </c>
      <c r="I90" s="412"/>
    </row>
    <row r="91" spans="1:9" ht="36.75" customHeight="1" x14ac:dyDescent="0.25">
      <c r="A91" s="586"/>
      <c r="B91" s="550"/>
      <c r="C91" s="19" t="s">
        <v>72</v>
      </c>
      <c r="D91" s="210" t="s">
        <v>73</v>
      </c>
      <c r="E91" s="210" t="s">
        <v>227</v>
      </c>
      <c r="F91" s="274" t="str">
        <f>F60</f>
        <v>Y</v>
      </c>
      <c r="G91" s="44">
        <f>IF(F91="Y", 'read first'!$F$23, 0)</f>
        <v>2</v>
      </c>
      <c r="H91" s="203" t="s">
        <v>74</v>
      </c>
      <c r="I91" s="412"/>
    </row>
    <row r="92" spans="1:9" ht="28.5" customHeight="1" x14ac:dyDescent="0.25">
      <c r="A92" s="596" t="s">
        <v>194</v>
      </c>
      <c r="B92" s="551" t="s">
        <v>6</v>
      </c>
      <c r="C92" s="553" t="s">
        <v>7</v>
      </c>
      <c r="D92" s="210" t="s">
        <v>173</v>
      </c>
      <c r="E92" s="210" t="s">
        <v>220</v>
      </c>
      <c r="F92" s="274" t="str">
        <f>F5</f>
        <v>Y</v>
      </c>
      <c r="G92" s="44">
        <f>IF(F92="Y", 'read first'!$F$23, 0)</f>
        <v>2</v>
      </c>
      <c r="H92" s="203" t="s">
        <v>8</v>
      </c>
      <c r="I92" s="412"/>
    </row>
    <row r="93" spans="1:9" ht="30" x14ac:dyDescent="0.25">
      <c r="A93" s="597"/>
      <c r="B93" s="552"/>
      <c r="C93" s="548"/>
      <c r="D93" s="210" t="s">
        <v>179</v>
      </c>
      <c r="E93" s="210" t="s">
        <v>221</v>
      </c>
      <c r="F93" s="274" t="str">
        <f>F6</f>
        <v>N</v>
      </c>
      <c r="G93" s="44">
        <f>IF(F93="Y", 'read first'!$F$23, 0)</f>
        <v>0</v>
      </c>
      <c r="H93" s="203" t="s">
        <v>9</v>
      </c>
      <c r="I93" s="412"/>
    </row>
    <row r="94" spans="1:9" ht="30" x14ac:dyDescent="0.25">
      <c r="A94" s="597"/>
      <c r="B94" s="203" t="s">
        <v>10</v>
      </c>
      <c r="C94" s="19" t="s">
        <v>11</v>
      </c>
      <c r="D94" s="210" t="s">
        <v>12</v>
      </c>
      <c r="E94" s="210" t="s">
        <v>222</v>
      </c>
      <c r="F94" s="274" t="str">
        <f>F7</f>
        <v>Y</v>
      </c>
      <c r="G94" s="44">
        <f>IF(F94="Y", 'read first'!$F$23, 0)</f>
        <v>2</v>
      </c>
      <c r="H94" s="203" t="s">
        <v>13</v>
      </c>
      <c r="I94" s="412"/>
    </row>
    <row r="95" spans="1:9" ht="45" x14ac:dyDescent="0.25">
      <c r="A95" s="597"/>
      <c r="B95" s="203" t="s">
        <v>19</v>
      </c>
      <c r="C95" s="19" t="s">
        <v>20</v>
      </c>
      <c r="D95" s="210" t="s">
        <v>181</v>
      </c>
      <c r="E95" s="210" t="s">
        <v>225</v>
      </c>
      <c r="F95" s="274" t="str">
        <f>F10</f>
        <v>Y</v>
      </c>
      <c r="G95" s="44">
        <f>IF(F95="Y", 'read first'!$F$23, 0)</f>
        <v>2</v>
      </c>
      <c r="H95" s="203" t="s">
        <v>21</v>
      </c>
      <c r="I95" s="412"/>
    </row>
    <row r="96" spans="1:9" ht="30" x14ac:dyDescent="0.25">
      <c r="A96" s="597"/>
      <c r="B96" s="554" t="s">
        <v>22</v>
      </c>
      <c r="C96" s="19" t="s">
        <v>23</v>
      </c>
      <c r="D96" s="210" t="s">
        <v>24</v>
      </c>
      <c r="E96" s="210" t="s">
        <v>226</v>
      </c>
      <c r="F96" s="274" t="str">
        <f>F11</f>
        <v>N</v>
      </c>
      <c r="G96" s="44">
        <f>IF(F96="Y", 'read first'!$F$23, 0)</f>
        <v>0</v>
      </c>
      <c r="H96" s="203" t="s">
        <v>25</v>
      </c>
      <c r="I96" s="412"/>
    </row>
    <row r="97" spans="1:9" ht="34.5" customHeight="1" x14ac:dyDescent="0.25">
      <c r="A97" s="598"/>
      <c r="B97" s="554"/>
      <c r="C97" s="203" t="s">
        <v>26</v>
      </c>
      <c r="D97" s="20" t="s">
        <v>27</v>
      </c>
      <c r="E97" s="20" t="s">
        <v>227</v>
      </c>
      <c r="F97" s="274" t="s">
        <v>251</v>
      </c>
      <c r="G97" s="44">
        <f>IF(F97="Y", 'read first'!$F$23, 0)</f>
        <v>2</v>
      </c>
      <c r="H97" s="20" t="s">
        <v>174</v>
      </c>
      <c r="I97" s="410" t="s">
        <v>616</v>
      </c>
    </row>
    <row r="98" spans="1:9" ht="33.75" customHeight="1" x14ac:dyDescent="0.25">
      <c r="A98" s="203" t="s">
        <v>195</v>
      </c>
      <c r="B98" s="203" t="s">
        <v>158</v>
      </c>
      <c r="C98" s="203" t="s">
        <v>159</v>
      </c>
      <c r="D98" s="210" t="s">
        <v>160</v>
      </c>
      <c r="E98" s="75" t="s">
        <v>227</v>
      </c>
      <c r="F98" s="274" t="s">
        <v>251</v>
      </c>
      <c r="G98" s="44">
        <f>IF(F98="Y", 'read first'!$F$23, 0)</f>
        <v>2</v>
      </c>
      <c r="H98" s="209" t="s">
        <v>161</v>
      </c>
      <c r="I98" s="411"/>
    </row>
    <row r="99" spans="1:9" x14ac:dyDescent="0.25">
      <c r="G99" s="44">
        <f>SUM(G79:G98)</f>
        <v>19</v>
      </c>
    </row>
    <row r="100" spans="1:9" x14ac:dyDescent="0.25">
      <c r="G100" s="22">
        <f>G99/G78</f>
        <v>0.55882352941176472</v>
      </c>
    </row>
  </sheetData>
  <mergeCells count="59">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I81:I8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A3E5AC57-DDAD-4B3C-8A82-E28F64680869}">
      <formula1>"-,H, M, L, NEG"</formula1>
    </dataValidation>
    <dataValidation type="list" allowBlank="1" showInputMessage="1" showErrorMessage="1" sqref="F5:F13 F25:F26 F42:F49 F59:F62 F68:F73 F29:F30 F32:F36 F19:F22 F55:F56 F79:F81 F84:F95 F97:F98" xr:uid="{47369736-59D3-43D1-BC2A-B67AB4DA727B}">
      <formula1>"-,Y,N"</formula1>
    </dataValidation>
    <dataValidation type="list" allowBlank="1" showInputMessage="1" showErrorMessage="1" sqref="H23" xr:uid="{C657B2C5-8E19-4DB8-9C55-45E39ABE4FC5}">
      <formula1>"[Choose from list], Regional Boulevard, Community Boulevard, Regional Street, Community Street, Industrial Street, Regional Trail, Greenway"</formula1>
    </dataValidation>
  </dataValidations>
  <hyperlinks>
    <hyperlink ref="C5:C6" r:id="rId1" display="Equity Focus Area map layer" xr:uid="{5F1159D3-C2DA-4626-AA83-4214B19AAE5A}"/>
    <hyperlink ref="C7" r:id="rId2" display="Economic Value Atlas walkability and Community Service accessibility score" xr:uid="{117474BC-C08F-453B-B5B9-7350C2BF1F24}"/>
    <hyperlink ref="C8" r:id="rId3" display="Regional Barometer: Life expectancy at birth layer" xr:uid="{E2CD8FF6-0157-4437-ABF3-BA9A1625CD61}"/>
    <hyperlink ref="C10" r:id="rId4" display="Economic Value Atlas: Job access layers (for both low and middle/high wage jobs)" xr:uid="{FCE7CF59-E4A6-463A-80FF-6A6DAFBD1B03}"/>
    <hyperlink ref="C11" r:id="rId5" display="·         Regional Investment Measure project list" xr:uid="{60025D9D-23CC-4DD4-98A8-BFCE092E69B3}"/>
    <hyperlink ref="C19" r:id="rId6" display="HCC network map" xr:uid="{A96B09CC-C2AF-4308-BC87-212C8F442C1F}"/>
    <hyperlink ref="C23" r:id="rId7" display="Regional Trails and Greenways network" xr:uid="{7F01ECAC-6EAC-42AB-B644-958A1BF54401}"/>
    <hyperlink ref="C29" r:id="rId8" display="·         Regional Bike Network Map" xr:uid="{7A9B73C7-0042-424D-834E-1EB480AFCCD0}"/>
    <hyperlink ref="C26" r:id="rId9" display="·         Livable Streets design guide" xr:uid="{357BA94A-91EC-4A28-AC4E-80C0C996FFA6}"/>
    <hyperlink ref="C32" r:id="rId10" display="·         Economic Value Atlas Mobility map layer" xr:uid="{59FF31C5-F0DE-4E56-9447-DCF2B666D69A}"/>
    <hyperlink ref="C36" r:id="rId11" display="Safe Routes to School Regional Framework school map" xr:uid="{CA3E506F-4E6E-49DC-8473-06D2759F50A2}"/>
    <hyperlink ref="C45" r:id="rId12" xr:uid="{B2657D51-0145-471A-A9CA-00A5DF7D5929}"/>
    <hyperlink ref="C47" r:id="rId13" xr:uid="{DB4B2A18-4CCB-4170-8CFA-76B4634CB921}"/>
    <hyperlink ref="C48" r:id="rId14" xr:uid="{26758161-32F7-490F-BE41-7DFE769AED9F}"/>
    <hyperlink ref="C49" r:id="rId15" xr:uid="{25FA9A47-5406-4AAB-B6BE-617F8336CB47}"/>
    <hyperlink ref="C55" r:id="rId16" xr:uid="{805B3E1B-94A4-4B9E-B492-90B5A36343FB}"/>
    <hyperlink ref="C58" r:id="rId17" xr:uid="{7DDC20BD-F305-4E16-9F3C-CAA4607488FD}"/>
    <hyperlink ref="C56" r:id="rId18" display="Congestion Management Process network" xr:uid="{3915CF28-847B-4769-87DE-DA3C8A084A27}"/>
    <hyperlink ref="C60" r:id="rId19" display="Congestion Management Process network map" xr:uid="{4338B5C0-ACE9-429F-A206-778C18C54621}"/>
    <hyperlink ref="C62" r:id="rId20" xr:uid="{C8E245F0-11E5-4FA8-B92C-F42762DA4E1A}"/>
    <hyperlink ref="C61" r:id="rId21" xr:uid="{8C6925E1-D781-4DFE-A87A-AEDE34FFA113}"/>
    <hyperlink ref="C44" r:id="rId22" xr:uid="{DFD7EBCC-03F6-4133-8FC7-338A52EF878A}"/>
    <hyperlink ref="C42" r:id="rId23" location="/" display="TriMet Prioritzed Access to Transit map" xr:uid="{3EFC1ACC-EE6C-4C6E-9810-C83BC3FF0010}"/>
    <hyperlink ref="C43" r:id="rId24" xr:uid="{578104E3-A797-443E-8047-59936038E6D0}"/>
    <hyperlink ref="C9" r:id="rId25" display="Regional Barometer: Diesel particulate matter concentration layer" xr:uid="{DA782B59-CC8C-4147-8E5C-0BD2716E8C2A}"/>
    <hyperlink ref="C21" r:id="rId26" display="https://tooledesign.maps.arcgis.com/apps/MapSeries/index.html?appid=69225c1c028c440bbcef6ca40365f854" xr:uid="{97A345DD-C195-4923-A44A-49AA6A97B7AA}"/>
    <hyperlink ref="C13" r:id="rId27" xr:uid="{708F89B5-C183-47F4-8A34-517B38A403CE}"/>
    <hyperlink ref="C30" r:id="rId28" xr:uid="{89D38399-D0DD-46F5-8D4F-8EEABF3756A2}"/>
    <hyperlink ref="C31" r:id="rId29" xr:uid="{F9360DFB-F3EE-49AB-B4B1-5BB94D082DCA}"/>
    <hyperlink ref="C57" r:id="rId30" display="·         Livable Streets design guide" xr:uid="{EB724011-7ACA-47A6-82CE-F205785E10A1}"/>
    <hyperlink ref="C59" r:id="rId31" xr:uid="{848557E4-E68F-4C2A-A633-758881B47924}"/>
    <hyperlink ref="C72" r:id="rId32" xr:uid="{10214BC5-014B-4399-B6EA-7363CE929630}"/>
    <hyperlink ref="C73" r:id="rId33" display="FHWA: Intermodal connector list" xr:uid="{1B182774-EFF7-4C21-8AFE-7F2F1BFA8634}"/>
    <hyperlink ref="C71" r:id="rId34" xr:uid="{98ADB0F1-7199-4AEF-ACCB-64FD2EDF4178}"/>
    <hyperlink ref="C70" r:id="rId35" xr:uid="{D3103C1B-EB8B-474D-8140-A24FDF6F6AEA}"/>
    <hyperlink ref="C69" r:id="rId36" xr:uid="{CEE79838-CB02-4136-9BBE-BEC4080FCD93}"/>
    <hyperlink ref="C81" r:id="rId37" display="·         Regional Bike Network Map" xr:uid="{5160488E-D1B0-4D2C-949A-0B0054EA33E9}"/>
    <hyperlink ref="C82" r:id="rId38" xr:uid="{ADD46E60-00E1-46D3-BEB5-FFAB505D5BB2}"/>
    <hyperlink ref="C83" r:id="rId39" xr:uid="{444A9C6A-59D1-4CE6-B4B4-57C18FC0A9FA}"/>
    <hyperlink ref="C92:C93" r:id="rId40" display="Equity Focus Area map layer" xr:uid="{2EB156BC-0B32-4D2E-84B8-AE29E142549A}"/>
    <hyperlink ref="C94" r:id="rId41" display="Economic Value Atlas walkability and Community Service accessibility score" xr:uid="{3BDFC1CB-82F6-4D16-B6BA-1D9FCA0785DA}"/>
    <hyperlink ref="C95" r:id="rId42" display="Economic Value Atlas: Job access layers (for both low and middle/high wage jobs)" xr:uid="{E21F2BAD-4E95-47B4-9534-796C4D03A98C}"/>
    <hyperlink ref="C96" r:id="rId43" display="·         Regional Investment Measure project list" xr:uid="{E9B4C033-A52D-4E72-A94F-02CB695C0ECE}"/>
    <hyperlink ref="C91" r:id="rId44" xr:uid="{27E7E898-E717-404D-9A45-25DDAC518110}"/>
    <hyperlink ref="C89" r:id="rId45" location="/" display="TriMet Prioritzed Access to Transit map" xr:uid="{D2A64124-8682-4C0D-93A2-56021E3F3312}"/>
    <hyperlink ref="C90" r:id="rId46" xr:uid="{38FE124D-92BC-44D7-91A6-EB01108A5DC6}"/>
    <hyperlink ref="C87" r:id="rId47" display="·         Regional Investment Measure project list" xr:uid="{F6C924AB-1DC1-4167-9D8E-50488E158D71}"/>
    <hyperlink ref="C84" r:id="rId48" display="Bond trail acquisition prioritization tool " xr:uid="{30D84624-48E3-4078-9703-B69201349220}"/>
    <hyperlink ref="C68" r:id="rId49" display="On Regional Investment Measure project list " xr:uid="{97B5403A-2287-42D2-906F-427B9733B478}"/>
    <hyperlink ref="C20" r:id="rId50" xr:uid="{AC921A33-8F91-4995-80FE-450E8D8BD208}"/>
  </hyperlinks>
  <pageMargins left="0.7" right="0.7" top="0.75" bottom="0.75" header="0.3" footer="0.3"/>
  <pageSetup orientation="portrait" r:id="rId51"/>
  <legacyDrawing r:id="rId5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43973-1F30-4FEA-B567-3E6337873595}">
  <dimension ref="A1:O153"/>
  <sheetViews>
    <sheetView workbookViewId="0">
      <selection activeCell="H16" sqref="H16"/>
    </sheetView>
  </sheetViews>
  <sheetFormatPr defaultColWidth="9" defaultRowHeight="12.75" x14ac:dyDescent="0.2"/>
  <cols>
    <col min="1" max="1" width="45.5" style="60" customWidth="1"/>
    <col min="2" max="7" width="4.625" style="89" customWidth="1"/>
    <col min="8" max="9" width="4.625" style="88" customWidth="1"/>
    <col min="10" max="13" width="4.625" style="89" customWidth="1"/>
    <col min="14" max="16384" width="9" style="60"/>
  </cols>
  <sheetData>
    <row r="1" spans="1:14" s="86" customFormat="1" ht="25.5" customHeight="1" thickBot="1" x14ac:dyDescent="0.3">
      <c r="A1" s="85" t="s">
        <v>426</v>
      </c>
      <c r="B1" s="601" t="s">
        <v>253</v>
      </c>
      <c r="C1" s="601"/>
      <c r="D1" s="602" t="s">
        <v>254</v>
      </c>
      <c r="E1" s="602"/>
      <c r="F1" s="603" t="s">
        <v>255</v>
      </c>
      <c r="G1" s="603"/>
      <c r="H1" s="604" t="s">
        <v>256</v>
      </c>
      <c r="I1" s="604"/>
      <c r="J1" s="605" t="s">
        <v>257</v>
      </c>
      <c r="K1" s="606"/>
      <c r="L1" s="599" t="s">
        <v>258</v>
      </c>
      <c r="M1" s="600"/>
    </row>
    <row r="2" spans="1:14" ht="13.5" thickBot="1" x14ac:dyDescent="0.25">
      <c r="A2" s="87" t="s">
        <v>259</v>
      </c>
    </row>
    <row r="3" spans="1:14" x14ac:dyDescent="0.2">
      <c r="A3" s="90" t="s">
        <v>260</v>
      </c>
      <c r="B3" s="141"/>
      <c r="C3" s="142"/>
      <c r="D3" s="143"/>
      <c r="E3" s="142"/>
      <c r="F3" s="178"/>
      <c r="G3" s="142"/>
      <c r="H3" s="93"/>
      <c r="I3" s="91"/>
      <c r="J3" s="164"/>
      <c r="K3" s="165"/>
      <c r="N3" s="60" t="s">
        <v>428</v>
      </c>
    </row>
    <row r="4" spans="1:14" x14ac:dyDescent="0.2">
      <c r="A4" s="95" t="s">
        <v>261</v>
      </c>
      <c r="B4" s="144" t="s">
        <v>205</v>
      </c>
      <c r="C4" s="145">
        <f>IF(B4="Y", 2, 0)</f>
        <v>0</v>
      </c>
      <c r="D4" s="146" t="s">
        <v>205</v>
      </c>
      <c r="E4" s="145">
        <f t="shared" ref="E4:E5" si="0">IF(D4="Y", 2, 0)</f>
        <v>0</v>
      </c>
      <c r="F4" s="179" t="s">
        <v>205</v>
      </c>
      <c r="G4" s="145">
        <f t="shared" ref="G4:G7" si="1">IF(F4="Y", 1, 0)</f>
        <v>0</v>
      </c>
      <c r="H4" s="98" t="s">
        <v>205</v>
      </c>
      <c r="I4" s="96">
        <f t="shared" ref="I4:I5" si="2">IF(H4="Y", 1, 0)</f>
        <v>0</v>
      </c>
      <c r="J4" s="166" t="s">
        <v>205</v>
      </c>
      <c r="K4" s="167">
        <f>IF(J4="Y", -1, 0)</f>
        <v>0</v>
      </c>
    </row>
    <row r="5" spans="1:14" x14ac:dyDescent="0.2">
      <c r="A5" s="95" t="s">
        <v>262</v>
      </c>
      <c r="B5" s="144" t="s">
        <v>205</v>
      </c>
      <c r="C5" s="145">
        <f>IF(B5="Y", 1, 0)</f>
        <v>0</v>
      </c>
      <c r="D5" s="146" t="s">
        <v>205</v>
      </c>
      <c r="E5" s="145">
        <f t="shared" si="0"/>
        <v>0</v>
      </c>
      <c r="F5" s="179" t="s">
        <v>205</v>
      </c>
      <c r="G5" s="145">
        <f t="shared" si="1"/>
        <v>0</v>
      </c>
      <c r="H5" s="98" t="s">
        <v>205</v>
      </c>
      <c r="I5" s="96">
        <f t="shared" si="2"/>
        <v>0</v>
      </c>
      <c r="J5" s="166" t="s">
        <v>205</v>
      </c>
      <c r="K5" s="167">
        <f>IF(J5="Y", -1, 0)</f>
        <v>0</v>
      </c>
    </row>
    <row r="6" spans="1:14" x14ac:dyDescent="0.2">
      <c r="A6" s="100" t="s">
        <v>403</v>
      </c>
      <c r="B6" s="144"/>
      <c r="C6" s="145"/>
      <c r="D6" s="146"/>
      <c r="E6" s="145"/>
      <c r="F6" s="179"/>
      <c r="G6" s="145"/>
      <c r="H6" s="98"/>
      <c r="I6" s="96"/>
      <c r="J6" s="166"/>
      <c r="K6" s="167"/>
    </row>
    <row r="7" spans="1:14" x14ac:dyDescent="0.2">
      <c r="A7" s="101" t="s">
        <v>263</v>
      </c>
      <c r="B7" s="144" t="s">
        <v>205</v>
      </c>
      <c r="C7" s="145">
        <f>IF(B7="Y", -1, 0)</f>
        <v>0</v>
      </c>
      <c r="D7" s="146" t="s">
        <v>205</v>
      </c>
      <c r="E7" s="145">
        <f>IF(D7="Y", -1, 0)</f>
        <v>0</v>
      </c>
      <c r="F7" s="179" t="s">
        <v>205</v>
      </c>
      <c r="G7" s="145">
        <f t="shared" si="1"/>
        <v>0</v>
      </c>
      <c r="H7" s="98" t="s">
        <v>205</v>
      </c>
      <c r="I7" s="96">
        <f t="shared" ref="I7" si="3">IF(H7="Y", 2, 0)</f>
        <v>0</v>
      </c>
      <c r="J7" s="166" t="s">
        <v>205</v>
      </c>
      <c r="K7" s="167">
        <f>IF(J7="Y", 2, 0)</f>
        <v>0</v>
      </c>
    </row>
    <row r="8" spans="1:14" x14ac:dyDescent="0.2">
      <c r="A8" s="101" t="s">
        <v>264</v>
      </c>
      <c r="B8" s="144" t="s">
        <v>205</v>
      </c>
      <c r="C8" s="145">
        <f t="shared" ref="C8:K9" si="4">IF(B8="Y", 1, 0)</f>
        <v>0</v>
      </c>
      <c r="D8" s="146" t="s">
        <v>205</v>
      </c>
      <c r="E8" s="145">
        <f t="shared" si="4"/>
        <v>0</v>
      </c>
      <c r="F8" s="179" t="s">
        <v>205</v>
      </c>
      <c r="G8" s="145">
        <f t="shared" si="4"/>
        <v>0</v>
      </c>
      <c r="H8" s="98" t="s">
        <v>251</v>
      </c>
      <c r="I8" s="96">
        <f t="shared" si="4"/>
        <v>1</v>
      </c>
      <c r="J8" s="166" t="s">
        <v>205</v>
      </c>
      <c r="K8" s="167">
        <f t="shared" si="4"/>
        <v>0</v>
      </c>
    </row>
    <row r="9" spans="1:14" x14ac:dyDescent="0.2">
      <c r="A9" s="101" t="s">
        <v>265</v>
      </c>
      <c r="B9" s="144" t="s">
        <v>205</v>
      </c>
      <c r="C9" s="145">
        <f t="shared" ref="C9" si="5">IF(B9="Y", 2, 0)</f>
        <v>0</v>
      </c>
      <c r="D9" s="146" t="s">
        <v>205</v>
      </c>
      <c r="E9" s="145">
        <f t="shared" ref="E9" si="6">IF(D9="Y", 2, 0)</f>
        <v>0</v>
      </c>
      <c r="F9" s="179" t="s">
        <v>205</v>
      </c>
      <c r="G9" s="145">
        <f t="shared" si="4"/>
        <v>0</v>
      </c>
      <c r="H9" s="98" t="s">
        <v>205</v>
      </c>
      <c r="I9" s="96">
        <f t="shared" si="4"/>
        <v>0</v>
      </c>
      <c r="J9" s="166" t="s">
        <v>205</v>
      </c>
      <c r="K9" s="167">
        <f t="shared" si="4"/>
        <v>0</v>
      </c>
    </row>
    <row r="10" spans="1:14" x14ac:dyDescent="0.2">
      <c r="A10" s="102" t="s">
        <v>266</v>
      </c>
      <c r="B10" s="144" t="s">
        <v>205</v>
      </c>
      <c r="C10" s="145">
        <f>IF(B10="Y", 1, 0)</f>
        <v>0</v>
      </c>
      <c r="D10" s="146" t="s">
        <v>205</v>
      </c>
      <c r="E10" s="145">
        <f>IF(D10="Y", 1, 0)</f>
        <v>0</v>
      </c>
      <c r="F10" s="179" t="s">
        <v>205</v>
      </c>
      <c r="G10" s="145">
        <f>IF(F10="Y", 1, 0)</f>
        <v>0</v>
      </c>
      <c r="H10" s="98" t="s">
        <v>205</v>
      </c>
      <c r="I10" s="96">
        <f>IF(H10="Y", 1, 0)</f>
        <v>0</v>
      </c>
      <c r="J10" s="166" t="s">
        <v>205</v>
      </c>
      <c r="K10" s="167">
        <f>IF(J10="Y", 1, 0)</f>
        <v>0</v>
      </c>
    </row>
    <row r="11" spans="1:14" x14ac:dyDescent="0.2">
      <c r="A11" s="100" t="s">
        <v>404</v>
      </c>
      <c r="B11" s="144"/>
      <c r="C11" s="145"/>
      <c r="D11" s="146"/>
      <c r="E11" s="145"/>
      <c r="F11" s="179"/>
      <c r="G11" s="145"/>
      <c r="H11" s="98"/>
      <c r="I11" s="96"/>
      <c r="J11" s="166"/>
      <c r="K11" s="167"/>
    </row>
    <row r="12" spans="1:14" x14ac:dyDescent="0.2">
      <c r="A12" s="101" t="s">
        <v>267</v>
      </c>
      <c r="B12" s="144" t="s">
        <v>205</v>
      </c>
      <c r="C12" s="145">
        <f>IF(B12="Y", -1, 0)</f>
        <v>0</v>
      </c>
      <c r="D12" s="146" t="s">
        <v>205</v>
      </c>
      <c r="E12" s="145">
        <f>IF(D12="Y", -1, 0)</f>
        <v>0</v>
      </c>
      <c r="F12" s="179" t="s">
        <v>205</v>
      </c>
      <c r="G12" s="145">
        <f>IF(F12="Y", -1, 0)</f>
        <v>0</v>
      </c>
      <c r="H12" s="98" t="s">
        <v>251</v>
      </c>
      <c r="I12" s="96">
        <f>IF(H12="Y", -1, 0)</f>
        <v>-1</v>
      </c>
      <c r="J12" s="166" t="s">
        <v>205</v>
      </c>
      <c r="K12" s="167">
        <f>IF(J12="Y", 1, 0)</f>
        <v>0</v>
      </c>
    </row>
    <row r="13" spans="1:14" ht="13.5" thickBot="1" x14ac:dyDescent="0.25">
      <c r="A13" s="103" t="s">
        <v>268</v>
      </c>
      <c r="B13" s="147" t="s">
        <v>205</v>
      </c>
      <c r="C13" s="148">
        <f t="shared" ref="C13" si="7">IF(B13="Y", 2, 0)</f>
        <v>0</v>
      </c>
      <c r="D13" s="149" t="s">
        <v>205</v>
      </c>
      <c r="E13" s="148">
        <f t="shared" ref="E13" si="8">IF(D13="Y", 2, 0)</f>
        <v>0</v>
      </c>
      <c r="F13" s="180" t="s">
        <v>205</v>
      </c>
      <c r="G13" s="148">
        <f t="shared" ref="G13" si="9">IF(F13="Y", 2, 0)</f>
        <v>0</v>
      </c>
      <c r="H13" s="106" t="s">
        <v>205</v>
      </c>
      <c r="I13" s="104">
        <f t="shared" ref="I13" si="10">IF(H13="Y", 2, 0)</f>
        <v>0</v>
      </c>
      <c r="J13" s="168" t="s">
        <v>205</v>
      </c>
      <c r="K13" s="169">
        <f t="shared" ref="K13" si="11">IF(J13="Y", 2, 0)</f>
        <v>0</v>
      </c>
    </row>
    <row r="14" spans="1:14" ht="13.5" thickBot="1" x14ac:dyDescent="0.25">
      <c r="A14" s="87" t="s">
        <v>269</v>
      </c>
      <c r="B14" s="150"/>
      <c r="D14" s="151"/>
      <c r="F14" s="181"/>
      <c r="H14" s="109"/>
      <c r="J14" s="170"/>
    </row>
    <row r="15" spans="1:14" x14ac:dyDescent="0.2">
      <c r="A15" s="90" t="s">
        <v>270</v>
      </c>
      <c r="B15" s="141" t="s">
        <v>205</v>
      </c>
      <c r="C15" s="142">
        <f>IF(B15="Y", -1, 0)</f>
        <v>0</v>
      </c>
      <c r="D15" s="143" t="s">
        <v>205</v>
      </c>
      <c r="E15" s="142">
        <f>IF(D15="Y", -1, 0)</f>
        <v>0</v>
      </c>
      <c r="F15" s="178" t="s">
        <v>205</v>
      </c>
      <c r="G15" s="142">
        <f>IF(F15="Y", -1, 0)</f>
        <v>0</v>
      </c>
      <c r="H15" s="93" t="s">
        <v>205</v>
      </c>
      <c r="I15" s="91">
        <f>IF(H15="Y", -1, 0)</f>
        <v>0</v>
      </c>
      <c r="J15" s="164" t="s">
        <v>205</v>
      </c>
      <c r="K15" s="165">
        <f>IF(J15="Y", -1, 0)</f>
        <v>0</v>
      </c>
    </row>
    <row r="16" spans="1:14" x14ac:dyDescent="0.2">
      <c r="A16" s="100" t="s">
        <v>271</v>
      </c>
      <c r="B16" s="144" t="s">
        <v>205</v>
      </c>
      <c r="C16" s="145">
        <f>IF(B16="Y", 2, 0)</f>
        <v>0</v>
      </c>
      <c r="D16" s="146" t="s">
        <v>205</v>
      </c>
      <c r="E16" s="145">
        <f>IF(D16="Y", 2, 0)</f>
        <v>0</v>
      </c>
      <c r="F16" s="179" t="s">
        <v>205</v>
      </c>
      <c r="G16" s="145">
        <f>IF(F16="Y", 2, 0)</f>
        <v>0</v>
      </c>
      <c r="H16" s="98" t="s">
        <v>251</v>
      </c>
      <c r="I16" s="96">
        <f>IF(H16="Y", 2, 0)</f>
        <v>2</v>
      </c>
      <c r="J16" s="166" t="s">
        <v>205</v>
      </c>
      <c r="K16" s="167">
        <f>IF(J16="Y", 2, 0)</f>
        <v>0</v>
      </c>
    </row>
    <row r="17" spans="1:11" x14ac:dyDescent="0.2">
      <c r="A17" s="100" t="s">
        <v>272</v>
      </c>
      <c r="B17" s="144" t="s">
        <v>205</v>
      </c>
      <c r="C17" s="145">
        <f>IF(B17="Y", 2, 0)</f>
        <v>0</v>
      </c>
      <c r="D17" s="146" t="s">
        <v>205</v>
      </c>
      <c r="E17" s="145">
        <f>IF(D17="Y", 2, 0)</f>
        <v>0</v>
      </c>
      <c r="F17" s="179" t="s">
        <v>205</v>
      </c>
      <c r="G17" s="145">
        <f t="shared" ref="G17" si="12">IF(F17="Y", 1, 0)</f>
        <v>0</v>
      </c>
      <c r="H17" s="98" t="s">
        <v>205</v>
      </c>
      <c r="I17" s="96">
        <f t="shared" ref="I17" si="13">IF(H17="Y", 1, 0)</f>
        <v>0</v>
      </c>
      <c r="J17" s="166" t="s">
        <v>205</v>
      </c>
      <c r="K17" s="167">
        <f>IF(J17="Y", -1, 0)</f>
        <v>0</v>
      </c>
    </row>
    <row r="18" spans="1:11" x14ac:dyDescent="0.2">
      <c r="A18" s="100" t="s">
        <v>273</v>
      </c>
      <c r="B18" s="144" t="s">
        <v>205</v>
      </c>
      <c r="C18" s="145">
        <f>IF(B18="Y", -1, 0)</f>
        <v>0</v>
      </c>
      <c r="D18" s="146" t="s">
        <v>205</v>
      </c>
      <c r="E18" s="145">
        <f>IF(D18="Y", -1, 0)</f>
        <v>0</v>
      </c>
      <c r="F18" s="179" t="s">
        <v>205</v>
      </c>
      <c r="G18" s="145">
        <f>IF(F18="Y", -1, 0)</f>
        <v>0</v>
      </c>
      <c r="H18" s="98" t="s">
        <v>205</v>
      </c>
      <c r="I18" s="96">
        <f>IF(H18="Y", -1, 0)</f>
        <v>0</v>
      </c>
      <c r="J18" s="166" t="s">
        <v>205</v>
      </c>
      <c r="K18" s="167">
        <f>IF(J18="Y", 2, 0)</f>
        <v>0</v>
      </c>
    </row>
    <row r="19" spans="1:11" x14ac:dyDescent="0.2">
      <c r="A19" s="100" t="s">
        <v>274</v>
      </c>
      <c r="B19" s="144" t="s">
        <v>205</v>
      </c>
      <c r="C19" s="145">
        <f>IF(B19="Y", 2, 0)</f>
        <v>0</v>
      </c>
      <c r="D19" s="146" t="s">
        <v>205</v>
      </c>
      <c r="E19" s="145">
        <f>IF(D19="Y", 2, 0)</f>
        <v>0</v>
      </c>
      <c r="F19" s="179" t="s">
        <v>205</v>
      </c>
      <c r="G19" s="145">
        <f>IF(F19="Y", 2, 0)</f>
        <v>0</v>
      </c>
      <c r="H19" s="98" t="s">
        <v>205</v>
      </c>
      <c r="I19" s="96">
        <f>IF(H19="Y", 2, 0)</f>
        <v>0</v>
      </c>
      <c r="J19" s="166" t="s">
        <v>205</v>
      </c>
      <c r="K19" s="167">
        <f>IF(J19="Y", 1, 0)</f>
        <v>0</v>
      </c>
    </row>
    <row r="20" spans="1:11" x14ac:dyDescent="0.2">
      <c r="A20" s="100" t="s">
        <v>275</v>
      </c>
      <c r="B20" s="144" t="s">
        <v>205</v>
      </c>
      <c r="C20" s="145">
        <f>IF(B20="Y", 2, 0)</f>
        <v>0</v>
      </c>
      <c r="D20" s="146" t="s">
        <v>205</v>
      </c>
      <c r="E20" s="145">
        <f>IF(D20="Y", 2, 0)</f>
        <v>0</v>
      </c>
      <c r="F20" s="179" t="s">
        <v>205</v>
      </c>
      <c r="G20" s="145">
        <f>IF(F20="Y", 2, 0)</f>
        <v>0</v>
      </c>
      <c r="H20" s="98" t="s">
        <v>251</v>
      </c>
      <c r="I20" s="96">
        <f>IF(H20="Y", 2, 0)</f>
        <v>2</v>
      </c>
      <c r="J20" s="166" t="s">
        <v>205</v>
      </c>
      <c r="K20" s="167">
        <f>IF(J20="Y", 2, 0)</f>
        <v>0</v>
      </c>
    </row>
    <row r="21" spans="1:11" ht="13.5" thickBot="1" x14ac:dyDescent="0.25">
      <c r="A21" s="110" t="s">
        <v>276</v>
      </c>
      <c r="B21" s="147" t="s">
        <v>205</v>
      </c>
      <c r="C21" s="148">
        <f>IF(B21="Y", 2, 0)</f>
        <v>0</v>
      </c>
      <c r="D21" s="149" t="s">
        <v>205</v>
      </c>
      <c r="E21" s="148">
        <f>IF(D21="Y", 2, 0)</f>
        <v>0</v>
      </c>
      <c r="F21" s="180" t="s">
        <v>205</v>
      </c>
      <c r="G21" s="148">
        <f>IF(F21="Y", 2, 0)</f>
        <v>0</v>
      </c>
      <c r="H21" s="106" t="s">
        <v>251</v>
      </c>
      <c r="I21" s="104">
        <f>IF(H21="Y", 2, 0)</f>
        <v>2</v>
      </c>
      <c r="J21" s="168" t="s">
        <v>205</v>
      </c>
      <c r="K21" s="169">
        <f>IF(J21="Y", 1, 0)</f>
        <v>0</v>
      </c>
    </row>
    <row r="22" spans="1:11" ht="13.5" thickBot="1" x14ac:dyDescent="0.25">
      <c r="A22" s="87" t="s">
        <v>277</v>
      </c>
      <c r="F22" s="181"/>
      <c r="H22" s="109"/>
      <c r="J22" s="170"/>
    </row>
    <row r="23" spans="1:11" x14ac:dyDescent="0.2">
      <c r="A23" s="90" t="s">
        <v>278</v>
      </c>
      <c r="B23" s="141" t="s">
        <v>205</v>
      </c>
      <c r="C23" s="142">
        <f>IF(B23="Y", 1, 0)</f>
        <v>0</v>
      </c>
      <c r="D23" s="143" t="s">
        <v>205</v>
      </c>
      <c r="E23" s="142">
        <f>IF(D23="Y", 2, 0)</f>
        <v>0</v>
      </c>
      <c r="F23" s="178" t="s">
        <v>205</v>
      </c>
      <c r="G23" s="142">
        <f>IF(F23="Y", 1, 0)</f>
        <v>0</v>
      </c>
      <c r="H23" s="93" t="s">
        <v>205</v>
      </c>
      <c r="I23" s="91">
        <f>IF(H23="Y", 1, 0)</f>
        <v>0</v>
      </c>
      <c r="J23" s="164" t="s">
        <v>205</v>
      </c>
      <c r="K23" s="165">
        <f>IF(J23="Y", 1, 0)</f>
        <v>0</v>
      </c>
    </row>
    <row r="24" spans="1:11" x14ac:dyDescent="0.2">
      <c r="A24" s="100" t="s">
        <v>279</v>
      </c>
      <c r="B24" s="144" t="s">
        <v>205</v>
      </c>
      <c r="C24" s="145">
        <f>IF(B24="Y", 2, 0)</f>
        <v>0</v>
      </c>
      <c r="D24" s="146" t="s">
        <v>205</v>
      </c>
      <c r="E24" s="145">
        <f>IF(D24="Y", 2, 0)</f>
        <v>0</v>
      </c>
      <c r="F24" s="179" t="s">
        <v>205</v>
      </c>
      <c r="G24" s="145">
        <f>IF(F24="Y", -1, 0)</f>
        <v>0</v>
      </c>
      <c r="H24" s="98" t="s">
        <v>205</v>
      </c>
      <c r="I24" s="96">
        <f>IF(H24="Y", 1, 0)</f>
        <v>0</v>
      </c>
      <c r="J24" s="166" t="s">
        <v>205</v>
      </c>
      <c r="K24" s="167">
        <f>IF(J24="Y", -1, 0)</f>
        <v>0</v>
      </c>
    </row>
    <row r="25" spans="1:11" x14ac:dyDescent="0.2">
      <c r="A25" s="100" t="s">
        <v>280</v>
      </c>
      <c r="B25" s="144" t="s">
        <v>205</v>
      </c>
      <c r="C25" s="145">
        <f>IF(B25="Y", 1, 0)</f>
        <v>0</v>
      </c>
      <c r="D25" s="146" t="s">
        <v>205</v>
      </c>
      <c r="E25" s="145">
        <f>IF(D25="Y", 1, 0)</f>
        <v>0</v>
      </c>
      <c r="F25" s="179" t="s">
        <v>205</v>
      </c>
      <c r="G25" s="145">
        <f>IF(F25="Y", 1, 0)</f>
        <v>0</v>
      </c>
      <c r="H25" s="98" t="s">
        <v>205</v>
      </c>
      <c r="I25" s="96">
        <f>IF(H25="Y", 1, 0)</f>
        <v>0</v>
      </c>
      <c r="J25" s="166" t="s">
        <v>205</v>
      </c>
      <c r="K25" s="167">
        <f>IF(J25="Y", 1, 0)</f>
        <v>0</v>
      </c>
    </row>
    <row r="26" spans="1:11" x14ac:dyDescent="0.2">
      <c r="A26" s="100" t="s">
        <v>281</v>
      </c>
      <c r="B26" s="144" t="s">
        <v>205</v>
      </c>
      <c r="C26" s="145">
        <f>IF(B26="Y", 1, 0)</f>
        <v>0</v>
      </c>
      <c r="D26" s="146" t="s">
        <v>205</v>
      </c>
      <c r="E26" s="145">
        <f>IF(D26="Y", 1, 0)</f>
        <v>0</v>
      </c>
      <c r="F26" s="179" t="s">
        <v>205</v>
      </c>
      <c r="G26" s="145">
        <f>IF(F26="Y", 1, 0)</f>
        <v>0</v>
      </c>
      <c r="H26" s="98" t="s">
        <v>205</v>
      </c>
      <c r="I26" s="96">
        <f>IF(H26="Y", 1, 0)</f>
        <v>0</v>
      </c>
      <c r="J26" s="166" t="s">
        <v>205</v>
      </c>
      <c r="K26" s="167">
        <f>IF(J26="Y", -1, 0)</f>
        <v>0</v>
      </c>
    </row>
    <row r="27" spans="1:11" x14ac:dyDescent="0.2">
      <c r="A27" s="100" t="s">
        <v>282</v>
      </c>
      <c r="B27" s="144" t="s">
        <v>205</v>
      </c>
      <c r="C27" s="145">
        <f>IF(B27="Y", 1, 0)</f>
        <v>0</v>
      </c>
      <c r="D27" s="146" t="s">
        <v>205</v>
      </c>
      <c r="E27" s="145">
        <f>IF(D27="Y", 1, 0)</f>
        <v>0</v>
      </c>
      <c r="F27" s="179" t="s">
        <v>205</v>
      </c>
      <c r="G27" s="145">
        <f>IF(F27="Y", -1, 0)</f>
        <v>0</v>
      </c>
      <c r="H27" s="98" t="s">
        <v>205</v>
      </c>
      <c r="I27" s="96">
        <f>IF(H27="Y", -1, 0)</f>
        <v>0</v>
      </c>
      <c r="J27" s="166" t="s">
        <v>205</v>
      </c>
      <c r="K27" s="167">
        <f>IF(J27="Y", -1, 0)</f>
        <v>0</v>
      </c>
    </row>
    <row r="28" spans="1:11" x14ac:dyDescent="0.2">
      <c r="A28" s="100" t="s">
        <v>283</v>
      </c>
      <c r="B28" s="144" t="s">
        <v>205</v>
      </c>
      <c r="C28" s="145">
        <f>IF(B28="Y", 1, 0)</f>
        <v>0</v>
      </c>
      <c r="D28" s="146" t="s">
        <v>205</v>
      </c>
      <c r="E28" s="145">
        <f>IF(D28="Y", 1, 0)</f>
        <v>0</v>
      </c>
      <c r="F28" s="179" t="s">
        <v>205</v>
      </c>
      <c r="G28" s="145">
        <f>IF(F28="Y", 1, 0)</f>
        <v>0</v>
      </c>
      <c r="H28" s="98" t="s">
        <v>205</v>
      </c>
      <c r="I28" s="96">
        <f>IF(H28="Y", 1, 0)</f>
        <v>0</v>
      </c>
      <c r="J28" s="166" t="s">
        <v>205</v>
      </c>
      <c r="K28" s="167">
        <f>IF(J28="Y", 1, 0)</f>
        <v>0</v>
      </c>
    </row>
    <row r="29" spans="1:11" x14ac:dyDescent="0.2">
      <c r="A29" s="100" t="s">
        <v>284</v>
      </c>
      <c r="B29" s="144" t="s">
        <v>205</v>
      </c>
      <c r="C29" s="145">
        <f>IF(B29="Y", 2, 0)</f>
        <v>0</v>
      </c>
      <c r="D29" s="146" t="s">
        <v>205</v>
      </c>
      <c r="E29" s="145">
        <f>IF(D29="Y", 2, 0)</f>
        <v>0</v>
      </c>
      <c r="F29" s="179" t="s">
        <v>205</v>
      </c>
      <c r="G29" s="145">
        <f>IF(F29="Y", 2, 0)</f>
        <v>0</v>
      </c>
      <c r="H29" s="98" t="s">
        <v>205</v>
      </c>
      <c r="I29" s="96">
        <f>IF(H29="Y", 2, 0)</f>
        <v>0</v>
      </c>
      <c r="J29" s="166" t="s">
        <v>205</v>
      </c>
      <c r="K29" s="167">
        <f>IF(J29="Y", 2, 0)</f>
        <v>0</v>
      </c>
    </row>
    <row r="30" spans="1:11" x14ac:dyDescent="0.2">
      <c r="A30" s="100" t="s">
        <v>285</v>
      </c>
      <c r="B30" s="144" t="s">
        <v>205</v>
      </c>
      <c r="C30" s="145">
        <f>IF(B30="Y", 2, 0)</f>
        <v>0</v>
      </c>
      <c r="D30" s="146" t="s">
        <v>205</v>
      </c>
      <c r="E30" s="145">
        <f>IF(D30="Y", 2, 0)</f>
        <v>0</v>
      </c>
      <c r="F30" s="179" t="s">
        <v>205</v>
      </c>
      <c r="G30" s="145">
        <f>IF(F30="Y", 1, 0)</f>
        <v>0</v>
      </c>
      <c r="H30" s="98" t="s">
        <v>205</v>
      </c>
      <c r="I30" s="96">
        <f>IF(H30="Y", 1, 0)</f>
        <v>0</v>
      </c>
      <c r="J30" s="166" t="s">
        <v>205</v>
      </c>
      <c r="K30" s="167">
        <f>IF(J30="Y", 2, 0)</f>
        <v>0</v>
      </c>
    </row>
    <row r="31" spans="1:11" x14ac:dyDescent="0.2">
      <c r="A31" s="100" t="s">
        <v>286</v>
      </c>
      <c r="B31" s="144" t="s">
        <v>205</v>
      </c>
      <c r="C31" s="145">
        <f>IF(B31="Y", 1, 0)</f>
        <v>0</v>
      </c>
      <c r="D31" s="146" t="s">
        <v>205</v>
      </c>
      <c r="E31" s="145">
        <f>IF(D31="Y", 2, 0)</f>
        <v>0</v>
      </c>
      <c r="F31" s="179" t="s">
        <v>205</v>
      </c>
      <c r="G31" s="145">
        <f>IF(F31="Y", 2, 0)</f>
        <v>0</v>
      </c>
      <c r="H31" s="98" t="s">
        <v>205</v>
      </c>
      <c r="I31" s="96">
        <f>IF(H31="Y", 2, 0)</f>
        <v>0</v>
      </c>
      <c r="J31" s="166" t="s">
        <v>205</v>
      </c>
      <c r="K31" s="167">
        <f>IF(J31="Y", 1, 0)</f>
        <v>0</v>
      </c>
    </row>
    <row r="32" spans="1:11" ht="13.5" thickBot="1" x14ac:dyDescent="0.25">
      <c r="A32" s="110" t="s">
        <v>287</v>
      </c>
      <c r="B32" s="147" t="s">
        <v>205</v>
      </c>
      <c r="C32" s="148">
        <f>IF(B32="Y", -1, 0)</f>
        <v>0</v>
      </c>
      <c r="D32" s="149" t="s">
        <v>205</v>
      </c>
      <c r="E32" s="148">
        <f>IF(D32="Y", -1, 0)</f>
        <v>0</v>
      </c>
      <c r="F32" s="180" t="s">
        <v>205</v>
      </c>
      <c r="G32" s="148">
        <f>IF(F32="Y", 1, 0)</f>
        <v>0</v>
      </c>
      <c r="H32" s="106" t="s">
        <v>205</v>
      </c>
      <c r="I32" s="104">
        <f>IF(H32="Y", 1, 0)</f>
        <v>0</v>
      </c>
      <c r="J32" s="168" t="s">
        <v>205</v>
      </c>
      <c r="K32" s="169">
        <f>IF(J32="Y", 1, 0)</f>
        <v>0</v>
      </c>
    </row>
    <row r="33" spans="1:11" ht="13.5" thickBot="1" x14ac:dyDescent="0.25">
      <c r="A33" s="87" t="s">
        <v>288</v>
      </c>
      <c r="B33" s="152"/>
      <c r="D33" s="153"/>
      <c r="F33" s="182"/>
      <c r="H33" s="112"/>
      <c r="J33" s="171"/>
    </row>
    <row r="34" spans="1:11" x14ac:dyDescent="0.2">
      <c r="A34" s="113" t="s">
        <v>289</v>
      </c>
      <c r="B34" s="141"/>
      <c r="C34" s="142"/>
      <c r="D34" s="143"/>
      <c r="E34" s="142"/>
      <c r="F34" s="178"/>
      <c r="G34" s="142"/>
      <c r="H34" s="93"/>
      <c r="I34" s="91"/>
      <c r="J34" s="164"/>
      <c r="K34" s="165"/>
    </row>
    <row r="35" spans="1:11" x14ac:dyDescent="0.2">
      <c r="A35" s="101" t="s">
        <v>290</v>
      </c>
      <c r="B35" s="144" t="s">
        <v>205</v>
      </c>
      <c r="C35" s="145">
        <f>IF(B35="Y", 1, 0)</f>
        <v>0</v>
      </c>
      <c r="D35" s="146" t="s">
        <v>205</v>
      </c>
      <c r="E35" s="145">
        <f>IF(D35="Y", 1, 0)</f>
        <v>0</v>
      </c>
      <c r="F35" s="179" t="s">
        <v>205</v>
      </c>
      <c r="G35" s="145">
        <f>IF(F35="Y", 1, 0)</f>
        <v>0</v>
      </c>
      <c r="H35" s="98" t="s">
        <v>205</v>
      </c>
      <c r="I35" s="96">
        <f>IF(H35="Y", 1, 0)</f>
        <v>0</v>
      </c>
      <c r="J35" s="166" t="s">
        <v>205</v>
      </c>
      <c r="K35" s="167">
        <f>IF(J35="Y", -1, 0)</f>
        <v>0</v>
      </c>
    </row>
    <row r="36" spans="1:11" x14ac:dyDescent="0.2">
      <c r="A36" s="101" t="s">
        <v>291</v>
      </c>
      <c r="B36" s="144" t="s">
        <v>205</v>
      </c>
      <c r="C36" s="145">
        <f>IF(B36="Y", 2, 0)</f>
        <v>0</v>
      </c>
      <c r="D36" s="146" t="s">
        <v>205</v>
      </c>
      <c r="E36" s="145">
        <f>IF(D36="Y", 2, 0)</f>
        <v>0</v>
      </c>
      <c r="F36" s="179" t="s">
        <v>205</v>
      </c>
      <c r="G36" s="145">
        <f>IF(F36="Y", 2, 0)</f>
        <v>0</v>
      </c>
      <c r="H36" s="98" t="s">
        <v>205</v>
      </c>
      <c r="I36" s="96">
        <f>IF(H36="Y", 2, 0)</f>
        <v>0</v>
      </c>
      <c r="J36" s="166" t="s">
        <v>205</v>
      </c>
      <c r="K36" s="167">
        <f>IF(J36="Y", -1, 0)</f>
        <v>0</v>
      </c>
    </row>
    <row r="37" spans="1:11" x14ac:dyDescent="0.2">
      <c r="A37" s="101" t="s">
        <v>292</v>
      </c>
      <c r="B37" s="144" t="s">
        <v>205</v>
      </c>
      <c r="C37" s="145">
        <f>IF(B37="Y", 1, 0)</f>
        <v>0</v>
      </c>
      <c r="D37" s="146" t="s">
        <v>205</v>
      </c>
      <c r="E37" s="145">
        <f>IF(D37="Y", 1, 0)</f>
        <v>0</v>
      </c>
      <c r="F37" s="179" t="s">
        <v>205</v>
      </c>
      <c r="G37" s="145">
        <f>IF(F37="Y", 2, 0)</f>
        <v>0</v>
      </c>
      <c r="H37" s="98" t="s">
        <v>251</v>
      </c>
      <c r="I37" s="96">
        <f>IF(H37="Y", 2, 0)</f>
        <v>2</v>
      </c>
      <c r="J37" s="166" t="s">
        <v>205</v>
      </c>
      <c r="K37" s="167">
        <f>IF(J37="Y", 2, 0)</f>
        <v>0</v>
      </c>
    </row>
    <row r="38" spans="1:11" x14ac:dyDescent="0.2">
      <c r="A38" s="101" t="s">
        <v>293</v>
      </c>
      <c r="B38" s="144" t="s">
        <v>205</v>
      </c>
      <c r="C38" s="145">
        <f>IF(B38="Y", 1, 0)</f>
        <v>0</v>
      </c>
      <c r="D38" s="146" t="s">
        <v>205</v>
      </c>
      <c r="E38" s="145">
        <f>IF(D38="Y", 1, 0)</f>
        <v>0</v>
      </c>
      <c r="F38" s="179" t="s">
        <v>205</v>
      </c>
      <c r="G38" s="145">
        <f>IF(F38="Y", 1, 0)</f>
        <v>0</v>
      </c>
      <c r="H38" s="98" t="s">
        <v>205</v>
      </c>
      <c r="I38" s="96">
        <f>IF(H38="Y", 1, 0)</f>
        <v>0</v>
      </c>
      <c r="J38" s="166" t="s">
        <v>205</v>
      </c>
      <c r="K38" s="167">
        <f>IF(J38="Y", 2, 0)</f>
        <v>0</v>
      </c>
    </row>
    <row r="39" spans="1:11" ht="13.5" thickBot="1" x14ac:dyDescent="0.25">
      <c r="A39" s="114" t="s">
        <v>294</v>
      </c>
      <c r="B39" s="154" t="s">
        <v>205</v>
      </c>
      <c r="C39" s="155">
        <f>IF(B39="Y", -1, 0)</f>
        <v>0</v>
      </c>
      <c r="D39" s="156" t="s">
        <v>205</v>
      </c>
      <c r="E39" s="155">
        <f>IF(D39="Y", -1, 0)</f>
        <v>0</v>
      </c>
      <c r="F39" s="183" t="s">
        <v>205</v>
      </c>
      <c r="G39" s="155">
        <f>IF(F39="Y", -1, 0)</f>
        <v>0</v>
      </c>
      <c r="H39" s="117" t="s">
        <v>205</v>
      </c>
      <c r="I39" s="115">
        <f>IF(H39="Y", -1, 0)</f>
        <v>0</v>
      </c>
      <c r="J39" s="172" t="s">
        <v>205</v>
      </c>
      <c r="K39" s="173">
        <f>IF(J39="Y", 1, 0)</f>
        <v>0</v>
      </c>
    </row>
    <row r="40" spans="1:11" ht="13.5" thickTop="1" x14ac:dyDescent="0.2">
      <c r="A40" s="118" t="s">
        <v>295</v>
      </c>
      <c r="B40" s="157" t="s">
        <v>205</v>
      </c>
      <c r="C40" s="158">
        <f>IF(B40="Y", 1, 0)</f>
        <v>0</v>
      </c>
      <c r="D40" s="159" t="s">
        <v>205</v>
      </c>
      <c r="E40" s="158">
        <f>IF(D40="Y", 1, 0)</f>
        <v>0</v>
      </c>
      <c r="F40" s="184" t="s">
        <v>205</v>
      </c>
      <c r="G40" s="158">
        <f>IF(F40="Y", 1, 0)</f>
        <v>0</v>
      </c>
      <c r="H40" s="121" t="s">
        <v>205</v>
      </c>
      <c r="I40" s="119">
        <f>IF(H40="Y", 1, 0)</f>
        <v>0</v>
      </c>
      <c r="J40" s="174" t="s">
        <v>205</v>
      </c>
      <c r="K40" s="175">
        <f>IF(J40="Y", 2, 0)</f>
        <v>0</v>
      </c>
    </row>
    <row r="41" spans="1:11" ht="13.5" thickBot="1" x14ac:dyDescent="0.25">
      <c r="A41" s="122" t="s">
        <v>296</v>
      </c>
      <c r="B41" s="147" t="s">
        <v>205</v>
      </c>
      <c r="C41" s="148">
        <f>IF(B41="Y", -1, 0)</f>
        <v>0</v>
      </c>
      <c r="D41" s="149" t="s">
        <v>205</v>
      </c>
      <c r="E41" s="148">
        <f>IF(D41="Y", -1, 0)</f>
        <v>0</v>
      </c>
      <c r="F41" s="180" t="s">
        <v>205</v>
      </c>
      <c r="G41" s="148">
        <f>IF(F41="Y", 1, 0)</f>
        <v>0</v>
      </c>
      <c r="H41" s="106" t="s">
        <v>205</v>
      </c>
      <c r="I41" s="104">
        <f>IF(H41="Y", 1, 0)</f>
        <v>0</v>
      </c>
      <c r="J41" s="168" t="s">
        <v>205</v>
      </c>
      <c r="K41" s="169">
        <f>IF(J41="Y", 2, 0)</f>
        <v>0</v>
      </c>
    </row>
    <row r="42" spans="1:11" ht="13.5" thickBot="1" x14ac:dyDescent="0.25">
      <c r="A42" s="87" t="s">
        <v>297</v>
      </c>
      <c r="B42" s="150"/>
      <c r="D42" s="151"/>
      <c r="F42" s="181"/>
      <c r="H42" s="109"/>
      <c r="J42" s="170"/>
    </row>
    <row r="43" spans="1:11" x14ac:dyDescent="0.2">
      <c r="A43" s="113" t="s">
        <v>298</v>
      </c>
      <c r="B43" s="141" t="s">
        <v>205</v>
      </c>
      <c r="C43" s="142">
        <f>IF(B43="Y", 2, 0)</f>
        <v>0</v>
      </c>
      <c r="D43" s="143" t="s">
        <v>205</v>
      </c>
      <c r="E43" s="142">
        <f>IF(D43="Y", 1, 0)</f>
        <v>0</v>
      </c>
      <c r="F43" s="178" t="s">
        <v>205</v>
      </c>
      <c r="G43" s="142">
        <f>IF(F43="Y", 2, 0)</f>
        <v>0</v>
      </c>
      <c r="H43" s="93" t="s">
        <v>205</v>
      </c>
      <c r="I43" s="91">
        <f>IF(H43="Y", 1, 0)</f>
        <v>0</v>
      </c>
      <c r="J43" s="164" t="s">
        <v>205</v>
      </c>
      <c r="K43" s="165">
        <f>IF(J43="Y", 1, 0)</f>
        <v>0</v>
      </c>
    </row>
    <row r="44" spans="1:11" x14ac:dyDescent="0.2">
      <c r="A44" s="102" t="s">
        <v>299</v>
      </c>
      <c r="B44" s="144" t="s">
        <v>205</v>
      </c>
      <c r="C44" s="145">
        <f>IF(B44="Y", 2, 0)</f>
        <v>0</v>
      </c>
      <c r="D44" s="146" t="s">
        <v>205</v>
      </c>
      <c r="E44" s="145">
        <f>IF(D44="Y", 2, 0)</f>
        <v>0</v>
      </c>
      <c r="F44" s="179" t="s">
        <v>205</v>
      </c>
      <c r="G44" s="145">
        <f>IF(F44="Y", 2, 0)</f>
        <v>0</v>
      </c>
      <c r="H44" s="98" t="s">
        <v>205</v>
      </c>
      <c r="I44" s="96">
        <f>IF(H44="Y", 2, 0)</f>
        <v>0</v>
      </c>
      <c r="J44" s="166" t="s">
        <v>205</v>
      </c>
      <c r="K44" s="167">
        <f>IF(J44="Y", 2, 0)</f>
        <v>0</v>
      </c>
    </row>
    <row r="45" spans="1:11" x14ac:dyDescent="0.2">
      <c r="A45" s="102" t="s">
        <v>295</v>
      </c>
      <c r="B45" s="144" t="s">
        <v>205</v>
      </c>
      <c r="C45" s="145">
        <f>IF(B45="Y", 1, 0)</f>
        <v>0</v>
      </c>
      <c r="D45" s="146" t="s">
        <v>205</v>
      </c>
      <c r="E45" s="145">
        <f>IF(D45="Y", 1, 0)</f>
        <v>0</v>
      </c>
      <c r="F45" s="179" t="s">
        <v>205</v>
      </c>
      <c r="G45" s="145">
        <f>IF(F45="Y", 1, 0)</f>
        <v>0</v>
      </c>
      <c r="H45" s="98" t="s">
        <v>205</v>
      </c>
      <c r="I45" s="96">
        <f>IF(H45="Y", 1, 0)</f>
        <v>0</v>
      </c>
      <c r="J45" s="166" t="s">
        <v>205</v>
      </c>
      <c r="K45" s="167">
        <f>IF(J45="Y", 2, 0)</f>
        <v>0</v>
      </c>
    </row>
    <row r="46" spans="1:11" x14ac:dyDescent="0.2">
      <c r="A46" s="102" t="s">
        <v>300</v>
      </c>
      <c r="B46" s="144" t="s">
        <v>205</v>
      </c>
      <c r="C46" s="145">
        <f>IF(B46="Y", -1, 0)</f>
        <v>0</v>
      </c>
      <c r="D46" s="146" t="s">
        <v>205</v>
      </c>
      <c r="E46" s="145">
        <f>IF(D46="Y", -1, 0)</f>
        <v>0</v>
      </c>
      <c r="F46" s="179" t="s">
        <v>205</v>
      </c>
      <c r="G46" s="145">
        <f>IF(F46="Y", 1, 0)</f>
        <v>0</v>
      </c>
      <c r="H46" s="98" t="s">
        <v>205</v>
      </c>
      <c r="I46" s="96">
        <f>IF(H46="Y", 1, 0)</f>
        <v>0</v>
      </c>
      <c r="J46" s="166" t="s">
        <v>205</v>
      </c>
      <c r="K46" s="167">
        <f>IF(J46="Y", 2, 0)</f>
        <v>0</v>
      </c>
    </row>
    <row r="47" spans="1:11" x14ac:dyDescent="0.2">
      <c r="A47" s="102" t="s">
        <v>301</v>
      </c>
      <c r="B47" s="144" t="s">
        <v>205</v>
      </c>
      <c r="C47" s="145">
        <f>IF(B47="Y", 2, 0)</f>
        <v>0</v>
      </c>
      <c r="D47" s="146" t="s">
        <v>205</v>
      </c>
      <c r="E47" s="145">
        <f>IF(D47="Y", 2, 0)</f>
        <v>0</v>
      </c>
      <c r="F47" s="179" t="s">
        <v>205</v>
      </c>
      <c r="G47" s="145">
        <f>IF(F47="Y", 2, 0)</f>
        <v>0</v>
      </c>
      <c r="H47" s="98" t="s">
        <v>205</v>
      </c>
      <c r="I47" s="96">
        <f>IF(H47="Y", 2, 0)</f>
        <v>0</v>
      </c>
      <c r="J47" s="166" t="s">
        <v>205</v>
      </c>
      <c r="K47" s="167">
        <f>IF(J47="Y", -1, 0)</f>
        <v>0</v>
      </c>
    </row>
    <row r="48" spans="1:11" x14ac:dyDescent="0.2">
      <c r="A48" s="102" t="s">
        <v>302</v>
      </c>
      <c r="B48" s="144" t="s">
        <v>205</v>
      </c>
      <c r="C48" s="145">
        <f>IF(B48="Y", 1, 0)</f>
        <v>0</v>
      </c>
      <c r="D48" s="146" t="s">
        <v>205</v>
      </c>
      <c r="E48" s="145">
        <f>IF(D48="Y", -1, 0)</f>
        <v>0</v>
      </c>
      <c r="F48" s="179" t="s">
        <v>205</v>
      </c>
      <c r="G48" s="145">
        <f>IF(F48="Y", 1, 0)</f>
        <v>0</v>
      </c>
      <c r="H48" s="98" t="s">
        <v>205</v>
      </c>
      <c r="I48" s="96">
        <f>IF(H48="Y", -1, 0)</f>
        <v>0</v>
      </c>
      <c r="J48" s="166" t="s">
        <v>205</v>
      </c>
      <c r="K48" s="167">
        <f>IF(J48="Y", 1, 0)</f>
        <v>0</v>
      </c>
    </row>
    <row r="49" spans="1:11" x14ac:dyDescent="0.2">
      <c r="A49" s="102" t="s">
        <v>303</v>
      </c>
      <c r="B49" s="144" t="s">
        <v>205</v>
      </c>
      <c r="C49" s="145">
        <f>IF(B49="Y", 2, 0)</f>
        <v>0</v>
      </c>
      <c r="D49" s="146" t="s">
        <v>205</v>
      </c>
      <c r="E49" s="145">
        <f>IF(D49="Y", 2, 0)</f>
        <v>0</v>
      </c>
      <c r="F49" s="179" t="s">
        <v>205</v>
      </c>
      <c r="G49" s="145">
        <f>IF(F49="Y", 2, 0)</f>
        <v>0</v>
      </c>
      <c r="H49" s="98" t="s">
        <v>205</v>
      </c>
      <c r="I49" s="96">
        <f>IF(H49="Y", 2, 0)</f>
        <v>0</v>
      </c>
      <c r="J49" s="166" t="s">
        <v>205</v>
      </c>
      <c r="K49" s="167">
        <f>IF(J49="Y", -1, 0)</f>
        <v>0</v>
      </c>
    </row>
    <row r="50" spans="1:11" x14ac:dyDescent="0.2">
      <c r="A50" s="102" t="s">
        <v>304</v>
      </c>
      <c r="B50" s="144" t="s">
        <v>205</v>
      </c>
      <c r="C50" s="145">
        <f>IF(B50="Y", -1, 0)</f>
        <v>0</v>
      </c>
      <c r="D50" s="146" t="s">
        <v>205</v>
      </c>
      <c r="E50" s="145">
        <f>IF(D50="Y", -1, 0)</f>
        <v>0</v>
      </c>
      <c r="F50" s="179" t="s">
        <v>205</v>
      </c>
      <c r="G50" s="145">
        <f>IF(F50="Y", -1, 0)</f>
        <v>0</v>
      </c>
      <c r="H50" s="98" t="s">
        <v>205</v>
      </c>
      <c r="I50" s="96">
        <f>IF(H50="Y", -1, 0)</f>
        <v>0</v>
      </c>
      <c r="J50" s="166" t="s">
        <v>205</v>
      </c>
      <c r="K50" s="167">
        <f>IF(J50="Y", 1, 0)</f>
        <v>0</v>
      </c>
    </row>
    <row r="51" spans="1:11" ht="13.5" thickBot="1" x14ac:dyDescent="0.25">
      <c r="A51" s="122" t="s">
        <v>305</v>
      </c>
      <c r="B51" s="147" t="s">
        <v>205</v>
      </c>
      <c r="C51" s="148">
        <f>IF(B51="Y", 1, 0)</f>
        <v>0</v>
      </c>
      <c r="D51" s="149" t="s">
        <v>205</v>
      </c>
      <c r="E51" s="148">
        <f>IF(D51="Y", 2, 0)</f>
        <v>0</v>
      </c>
      <c r="F51" s="180" t="s">
        <v>205</v>
      </c>
      <c r="G51" s="148">
        <f>IF(F51="Y", 1, 0)</f>
        <v>0</v>
      </c>
      <c r="H51" s="106" t="s">
        <v>205</v>
      </c>
      <c r="I51" s="104">
        <f>IF(H51="Y", 2, 0)</f>
        <v>0</v>
      </c>
      <c r="J51" s="168" t="s">
        <v>205</v>
      </c>
      <c r="K51" s="169">
        <f>IF(J51="Y", 1, 0)</f>
        <v>0</v>
      </c>
    </row>
    <row r="52" spans="1:11" ht="13.5" thickBot="1" x14ac:dyDescent="0.25">
      <c r="A52" s="87" t="s">
        <v>306</v>
      </c>
      <c r="B52" s="150"/>
      <c r="D52" s="151"/>
      <c r="F52" s="181"/>
      <c r="H52" s="109"/>
      <c r="J52" s="170"/>
    </row>
    <row r="53" spans="1:11" x14ac:dyDescent="0.2">
      <c r="A53" s="113" t="s">
        <v>307</v>
      </c>
      <c r="B53" s="141" t="s">
        <v>205</v>
      </c>
      <c r="C53" s="142">
        <f>IF(B53="Y", 2, 0)</f>
        <v>0</v>
      </c>
      <c r="D53" s="143" t="s">
        <v>205</v>
      </c>
      <c r="E53" s="142">
        <f t="shared" ref="E53:E58" si="14">IF(D53="Y", 1, 0)</f>
        <v>0</v>
      </c>
      <c r="F53" s="178" t="s">
        <v>205</v>
      </c>
      <c r="G53" s="142">
        <f>IF(F53="Y", 2, 0)</f>
        <v>0</v>
      </c>
      <c r="H53" s="93" t="s">
        <v>251</v>
      </c>
      <c r="I53" s="91">
        <f>IF(H53="Y", 2, 0)</f>
        <v>2</v>
      </c>
      <c r="J53" s="164" t="s">
        <v>205</v>
      </c>
      <c r="K53" s="165">
        <f>IF(J53="Y", 1, 0)</f>
        <v>0</v>
      </c>
    </row>
    <row r="54" spans="1:11" x14ac:dyDescent="0.2">
      <c r="A54" s="102" t="s">
        <v>308</v>
      </c>
      <c r="B54" s="144" t="s">
        <v>205</v>
      </c>
      <c r="C54" s="145">
        <f>IF(B54="Y", 2, 0)</f>
        <v>0</v>
      </c>
      <c r="D54" s="146" t="s">
        <v>205</v>
      </c>
      <c r="E54" s="145">
        <f t="shared" si="14"/>
        <v>0</v>
      </c>
      <c r="F54" s="179" t="s">
        <v>205</v>
      </c>
      <c r="G54" s="145">
        <f>IF(F54="Y", 2, 0)</f>
        <v>0</v>
      </c>
      <c r="H54" s="98" t="s">
        <v>205</v>
      </c>
      <c r="I54" s="96">
        <f>IF(H54="Y", 1, 0)</f>
        <v>0</v>
      </c>
      <c r="J54" s="166" t="s">
        <v>205</v>
      </c>
      <c r="K54" s="167">
        <f>IF(J54="Y", 1, 0)</f>
        <v>0</v>
      </c>
    </row>
    <row r="55" spans="1:11" x14ac:dyDescent="0.2">
      <c r="A55" s="102" t="s">
        <v>309</v>
      </c>
      <c r="B55" s="144" t="s">
        <v>205</v>
      </c>
      <c r="C55" s="145">
        <f>IF(B55="Y", 2, 0)</f>
        <v>0</v>
      </c>
      <c r="D55" s="146" t="s">
        <v>205</v>
      </c>
      <c r="E55" s="145">
        <f t="shared" si="14"/>
        <v>0</v>
      </c>
      <c r="F55" s="179" t="s">
        <v>205</v>
      </c>
      <c r="G55" s="145">
        <f>IF(F55="Y", 2, 0)</f>
        <v>0</v>
      </c>
      <c r="H55" s="98" t="s">
        <v>205</v>
      </c>
      <c r="I55" s="96">
        <f>IF(H55="Y", 2, 0)</f>
        <v>0</v>
      </c>
      <c r="J55" s="166" t="s">
        <v>205</v>
      </c>
      <c r="K55" s="167">
        <f>IF(J55="Y", 2, 0)</f>
        <v>0</v>
      </c>
    </row>
    <row r="56" spans="1:11" x14ac:dyDescent="0.2">
      <c r="A56" s="102" t="s">
        <v>310</v>
      </c>
      <c r="B56" s="144" t="s">
        <v>205</v>
      </c>
      <c r="C56" s="145">
        <f>IF(B56="Y", 2, 0)</f>
        <v>0</v>
      </c>
      <c r="D56" s="146" t="s">
        <v>205</v>
      </c>
      <c r="E56" s="145">
        <f t="shared" si="14"/>
        <v>0</v>
      </c>
      <c r="F56" s="179" t="s">
        <v>205</v>
      </c>
      <c r="G56" s="145">
        <f>IF(F56="Y", 2, 0)</f>
        <v>0</v>
      </c>
      <c r="H56" s="98" t="s">
        <v>205</v>
      </c>
      <c r="I56" s="96">
        <f>IF(H56="Y", 1, 0)</f>
        <v>0</v>
      </c>
      <c r="J56" s="166" t="s">
        <v>205</v>
      </c>
      <c r="K56" s="167">
        <f>IF(J56="Y", -1, 0)</f>
        <v>0</v>
      </c>
    </row>
    <row r="57" spans="1:11" x14ac:dyDescent="0.2">
      <c r="A57" s="102" t="s">
        <v>311</v>
      </c>
      <c r="B57" s="144" t="s">
        <v>205</v>
      </c>
      <c r="C57" s="145">
        <f>IF(B57="Y", 2, 0)</f>
        <v>0</v>
      </c>
      <c r="D57" s="146" t="s">
        <v>205</v>
      </c>
      <c r="E57" s="145">
        <f t="shared" si="14"/>
        <v>0</v>
      </c>
      <c r="F57" s="179" t="s">
        <v>205</v>
      </c>
      <c r="G57" s="145">
        <f>IF(F57="Y", 2, 0)</f>
        <v>0</v>
      </c>
      <c r="H57" s="98" t="s">
        <v>205</v>
      </c>
      <c r="I57" s="96">
        <f>IF(H57="Y", 1, 0)</f>
        <v>0</v>
      </c>
      <c r="J57" s="166" t="s">
        <v>205</v>
      </c>
      <c r="K57" s="167">
        <f>IF(J57="Y", 1, 0)</f>
        <v>0</v>
      </c>
    </row>
    <row r="58" spans="1:11" x14ac:dyDescent="0.2">
      <c r="A58" s="102" t="s">
        <v>312</v>
      </c>
      <c r="B58" s="144" t="s">
        <v>205</v>
      </c>
      <c r="C58" s="145">
        <f>IF(B58="Y", 1, 0)</f>
        <v>0</v>
      </c>
      <c r="D58" s="146" t="s">
        <v>205</v>
      </c>
      <c r="E58" s="145">
        <f t="shared" si="14"/>
        <v>0</v>
      </c>
      <c r="F58" s="179" t="s">
        <v>205</v>
      </c>
      <c r="G58" s="145">
        <f>IF(F58="Y", 1, 0)</f>
        <v>0</v>
      </c>
      <c r="H58" s="98" t="s">
        <v>205</v>
      </c>
      <c r="I58" s="96">
        <f>IF(H58="Y", 1, 0)</f>
        <v>0</v>
      </c>
      <c r="J58" s="166" t="s">
        <v>205</v>
      </c>
      <c r="K58" s="167">
        <f>IF(J58="Y", 2, 0)</f>
        <v>0</v>
      </c>
    </row>
    <row r="59" spans="1:11" ht="13.5" thickBot="1" x14ac:dyDescent="0.25">
      <c r="A59" s="122" t="s">
        <v>313</v>
      </c>
      <c r="B59" s="147" t="s">
        <v>205</v>
      </c>
      <c r="C59" s="148">
        <f>IF(B59="Y", -1, 0)</f>
        <v>0</v>
      </c>
      <c r="D59" s="149" t="s">
        <v>205</v>
      </c>
      <c r="E59" s="148">
        <f>IF(D59="Y", -1, 0)</f>
        <v>0</v>
      </c>
      <c r="F59" s="180" t="s">
        <v>205</v>
      </c>
      <c r="G59" s="148">
        <f>IF(F59="Y", -1, 0)</f>
        <v>0</v>
      </c>
      <c r="H59" s="106" t="s">
        <v>205</v>
      </c>
      <c r="I59" s="104">
        <f>IF(H59="Y", -1, 0)</f>
        <v>0</v>
      </c>
      <c r="J59" s="168" t="s">
        <v>205</v>
      </c>
      <c r="K59" s="169">
        <f>IF(J59="Y", 1, 0)</f>
        <v>0</v>
      </c>
    </row>
    <row r="60" spans="1:11" ht="13.5" thickBot="1" x14ac:dyDescent="0.25">
      <c r="A60" s="87" t="s">
        <v>314</v>
      </c>
      <c r="B60" s="150"/>
      <c r="D60" s="151"/>
      <c r="F60" s="181"/>
      <c r="H60" s="109"/>
      <c r="J60" s="170"/>
    </row>
    <row r="61" spans="1:11" x14ac:dyDescent="0.2">
      <c r="A61" s="123" t="s">
        <v>315</v>
      </c>
      <c r="B61" s="141" t="s">
        <v>205</v>
      </c>
      <c r="C61" s="142">
        <f>IF(B61="Y", 2, 0)</f>
        <v>0</v>
      </c>
      <c r="D61" s="143" t="s">
        <v>205</v>
      </c>
      <c r="E61" s="142">
        <f>IF(D61="Y", 1, 0)</f>
        <v>0</v>
      </c>
      <c r="F61" s="178" t="s">
        <v>205</v>
      </c>
      <c r="G61" s="142">
        <f>IF(F61="Y", 2, 0)</f>
        <v>0</v>
      </c>
      <c r="H61" s="93" t="s">
        <v>205</v>
      </c>
      <c r="I61" s="91">
        <f>IF(H61="Y", 1, 0)</f>
        <v>0</v>
      </c>
      <c r="J61" s="164" t="s">
        <v>205</v>
      </c>
      <c r="K61" s="165">
        <f>IF(J61="Y", 1, 0)</f>
        <v>0</v>
      </c>
    </row>
    <row r="62" spans="1:11" x14ac:dyDescent="0.2">
      <c r="A62" s="102" t="s">
        <v>276</v>
      </c>
      <c r="B62" s="144" t="s">
        <v>205</v>
      </c>
      <c r="C62" s="145">
        <f>IF(B62="Y", 2, 0)</f>
        <v>0</v>
      </c>
      <c r="D62" s="146" t="s">
        <v>205</v>
      </c>
      <c r="E62" s="145">
        <f>IF(D62="Y", 2, 0)</f>
        <v>0</v>
      </c>
      <c r="F62" s="179" t="s">
        <v>205</v>
      </c>
      <c r="G62" s="145">
        <f>IF(F62="Y", 2, 0)</f>
        <v>0</v>
      </c>
      <c r="H62" s="98" t="s">
        <v>205</v>
      </c>
      <c r="I62" s="96">
        <f>IF(H62="Y", 2, 0)</f>
        <v>0</v>
      </c>
      <c r="J62" s="166" t="s">
        <v>205</v>
      </c>
      <c r="K62" s="167">
        <f>IF(J62="Y", 1, 0)</f>
        <v>0</v>
      </c>
    </row>
    <row r="63" spans="1:11" x14ac:dyDescent="0.2">
      <c r="A63" s="102" t="s">
        <v>316</v>
      </c>
      <c r="B63" s="144" t="s">
        <v>205</v>
      </c>
      <c r="C63" s="145">
        <f>IF(B63="Y", 1, 0)</f>
        <v>0</v>
      </c>
      <c r="D63" s="146" t="s">
        <v>205</v>
      </c>
      <c r="E63" s="145">
        <f>IF(D63="Y", 1, 0)</f>
        <v>0</v>
      </c>
      <c r="F63" s="179" t="s">
        <v>205</v>
      </c>
      <c r="G63" s="145">
        <f>IF(F63="Y", 1, 0)</f>
        <v>0</v>
      </c>
      <c r="H63" s="98" t="s">
        <v>205</v>
      </c>
      <c r="I63" s="96">
        <f>IF(H63="Y", 1, 0)</f>
        <v>0</v>
      </c>
      <c r="J63" s="166" t="s">
        <v>205</v>
      </c>
      <c r="K63" s="167">
        <f>IF(J63="Y", 1, 0)</f>
        <v>0</v>
      </c>
    </row>
    <row r="64" spans="1:11" x14ac:dyDescent="0.2">
      <c r="A64" s="102" t="s">
        <v>317</v>
      </c>
      <c r="B64" s="144" t="s">
        <v>205</v>
      </c>
      <c r="C64" s="145">
        <f>IF(B64="Y", 2, 0)</f>
        <v>0</v>
      </c>
      <c r="D64" s="146" t="s">
        <v>205</v>
      </c>
      <c r="E64" s="145">
        <f>IF(D64="Y", 2, 0)</f>
        <v>0</v>
      </c>
      <c r="F64" s="179" t="s">
        <v>205</v>
      </c>
      <c r="G64" s="145">
        <f>IF(F64="Y", 2, 0)</f>
        <v>0</v>
      </c>
      <c r="H64" s="98" t="s">
        <v>205</v>
      </c>
      <c r="I64" s="96">
        <f>IF(H64="Y", 2, 0)</f>
        <v>0</v>
      </c>
      <c r="J64" s="166" t="s">
        <v>205</v>
      </c>
      <c r="K64" s="167">
        <f>IF(J64="Y", -1, 0)</f>
        <v>0</v>
      </c>
    </row>
    <row r="65" spans="1:14" x14ac:dyDescent="0.2">
      <c r="A65" s="102" t="s">
        <v>305</v>
      </c>
      <c r="B65" s="144" t="s">
        <v>205</v>
      </c>
      <c r="C65" s="145">
        <f>IF(B65="Y", 1, 0)</f>
        <v>0</v>
      </c>
      <c r="D65" s="146" t="s">
        <v>205</v>
      </c>
      <c r="E65" s="145">
        <f>IF(D65="Y", 2, 0)</f>
        <v>0</v>
      </c>
      <c r="F65" s="179" t="s">
        <v>205</v>
      </c>
      <c r="G65" s="145">
        <f>IF(F65="Y", 1, 0)</f>
        <v>0</v>
      </c>
      <c r="H65" s="98" t="s">
        <v>205</v>
      </c>
      <c r="I65" s="96">
        <f>IF(H65="Y", 2, 0)</f>
        <v>0</v>
      </c>
      <c r="J65" s="166" t="s">
        <v>205</v>
      </c>
      <c r="K65" s="167">
        <f>IF(J65="Y", 1, 0)</f>
        <v>0</v>
      </c>
    </row>
    <row r="66" spans="1:14" x14ac:dyDescent="0.2">
      <c r="A66" s="102" t="s">
        <v>318</v>
      </c>
      <c r="B66" s="144" t="s">
        <v>205</v>
      </c>
      <c r="C66" s="145">
        <f>IF(B66="Y", 2, 0)</f>
        <v>0</v>
      </c>
      <c r="D66" s="146" t="s">
        <v>205</v>
      </c>
      <c r="E66" s="145">
        <f>IF(D66="Y", 1, 0)</f>
        <v>0</v>
      </c>
      <c r="F66" s="179" t="s">
        <v>205</v>
      </c>
      <c r="G66" s="145">
        <f>IF(F66="Y", 2, 0)</f>
        <v>0</v>
      </c>
      <c r="H66" s="98" t="s">
        <v>205</v>
      </c>
      <c r="I66" s="96">
        <f>IF(H66="Y", 1, 0)</f>
        <v>0</v>
      </c>
      <c r="J66" s="166" t="s">
        <v>205</v>
      </c>
      <c r="K66" s="167">
        <f>IF(J66="Y", 1, 0)</f>
        <v>0</v>
      </c>
    </row>
    <row r="67" spans="1:14" x14ac:dyDescent="0.2">
      <c r="A67" s="102" t="s">
        <v>319</v>
      </c>
      <c r="B67" s="144" t="s">
        <v>205</v>
      </c>
      <c r="C67" s="145">
        <f>IF(B67="Y", 2, 0)</f>
        <v>0</v>
      </c>
      <c r="D67" s="146" t="s">
        <v>205</v>
      </c>
      <c r="E67" s="145">
        <f>IF(D67="Y", 2, 0)</f>
        <v>0</v>
      </c>
      <c r="F67" s="179" t="s">
        <v>205</v>
      </c>
      <c r="G67" s="145">
        <f>IF(F67="Y", 2, 0)</f>
        <v>0</v>
      </c>
      <c r="H67" s="98" t="s">
        <v>205</v>
      </c>
      <c r="I67" s="96">
        <f>IF(H67="Y", 2, 0)</f>
        <v>0</v>
      </c>
      <c r="J67" s="166" t="s">
        <v>205</v>
      </c>
      <c r="K67" s="167">
        <f>IF(J67="Y", -1, 0)</f>
        <v>0</v>
      </c>
    </row>
    <row r="68" spans="1:14" x14ac:dyDescent="0.2">
      <c r="A68" s="102" t="s">
        <v>320</v>
      </c>
      <c r="B68" s="144" t="s">
        <v>205</v>
      </c>
      <c r="C68" s="145">
        <f>IF(B68="Y", 2, 0)</f>
        <v>0</v>
      </c>
      <c r="D68" s="146" t="s">
        <v>205</v>
      </c>
      <c r="E68" s="145">
        <f>IF(D68="Y", 2, 0)</f>
        <v>0</v>
      </c>
      <c r="F68" s="179" t="s">
        <v>205</v>
      </c>
      <c r="G68" s="145">
        <f>IF(F68="Y", 2, 0)</f>
        <v>0</v>
      </c>
      <c r="H68" s="98" t="s">
        <v>205</v>
      </c>
      <c r="I68" s="96">
        <f>IF(H68="Y", 2, 0)</f>
        <v>0</v>
      </c>
      <c r="J68" s="166" t="s">
        <v>205</v>
      </c>
      <c r="K68" s="167">
        <f>IF(J68="Y", 1, 0)</f>
        <v>0</v>
      </c>
    </row>
    <row r="69" spans="1:14" x14ac:dyDescent="0.2">
      <c r="A69" s="102" t="s">
        <v>321</v>
      </c>
      <c r="B69" s="144" t="s">
        <v>205</v>
      </c>
      <c r="C69" s="145">
        <f>IF(B69="Y", 2, 0)</f>
        <v>0</v>
      </c>
      <c r="D69" s="146" t="s">
        <v>205</v>
      </c>
      <c r="E69" s="145">
        <f>IF(D69="Y", 2, 0)</f>
        <v>0</v>
      </c>
      <c r="F69" s="179" t="s">
        <v>205</v>
      </c>
      <c r="G69" s="145">
        <f>IF(F69="Y", 1, 0)</f>
        <v>0</v>
      </c>
      <c r="H69" s="98" t="s">
        <v>205</v>
      </c>
      <c r="I69" s="96">
        <f>IF(H69="Y", 1, 0)</f>
        <v>0</v>
      </c>
      <c r="J69" s="166" t="s">
        <v>205</v>
      </c>
      <c r="K69" s="167">
        <f>IF(J69="Y", 1, 0)</f>
        <v>0</v>
      </c>
    </row>
    <row r="70" spans="1:14" x14ac:dyDescent="0.2">
      <c r="A70" s="102" t="s">
        <v>322</v>
      </c>
      <c r="B70" s="144" t="s">
        <v>205</v>
      </c>
      <c r="C70" s="145">
        <f>IF(B70="Y", 2, 0)</f>
        <v>0</v>
      </c>
      <c r="D70" s="146" t="s">
        <v>205</v>
      </c>
      <c r="E70" s="145">
        <f>IF(D70="Y", 2, 0)</f>
        <v>0</v>
      </c>
      <c r="F70" s="179" t="s">
        <v>205</v>
      </c>
      <c r="G70" s="145">
        <f>IF(F70="Y", 2, 0)</f>
        <v>0</v>
      </c>
      <c r="H70" s="98" t="s">
        <v>205</v>
      </c>
      <c r="I70" s="96">
        <f>IF(H70="Y", 2, 0)</f>
        <v>0</v>
      </c>
      <c r="J70" s="166" t="s">
        <v>205</v>
      </c>
      <c r="K70" s="167">
        <f t="shared" ref="K70:K71" si="15">IF(J70="Y", 1, 0)</f>
        <v>0</v>
      </c>
    </row>
    <row r="71" spans="1:14" x14ac:dyDescent="0.2">
      <c r="A71" s="102" t="s">
        <v>323</v>
      </c>
      <c r="B71" s="144" t="s">
        <v>205</v>
      </c>
      <c r="C71" s="145">
        <f>IF(B71="Y", 1, 0)</f>
        <v>0</v>
      </c>
      <c r="D71" s="146" t="s">
        <v>205</v>
      </c>
      <c r="E71" s="145">
        <f>IF(D71="Y", 2, 0)</f>
        <v>0</v>
      </c>
      <c r="F71" s="179" t="s">
        <v>205</v>
      </c>
      <c r="G71" s="145">
        <f>IF(F71="Y", 1, 0)</f>
        <v>0</v>
      </c>
      <c r="H71" s="98" t="s">
        <v>205</v>
      </c>
      <c r="I71" s="96">
        <f>IF(H71="Y", 2, 0)</f>
        <v>0</v>
      </c>
      <c r="J71" s="166" t="s">
        <v>205</v>
      </c>
      <c r="K71" s="167">
        <f t="shared" si="15"/>
        <v>0</v>
      </c>
    </row>
    <row r="72" spans="1:14" x14ac:dyDescent="0.2">
      <c r="A72" s="102" t="s">
        <v>324</v>
      </c>
      <c r="B72" s="144" t="s">
        <v>205</v>
      </c>
      <c r="C72" s="145">
        <f>IF(B72="Y", -1, 0)</f>
        <v>0</v>
      </c>
      <c r="D72" s="146" t="s">
        <v>205</v>
      </c>
      <c r="E72" s="145">
        <f>IF(D72="Y", -1, 0)</f>
        <v>0</v>
      </c>
      <c r="F72" s="179" t="s">
        <v>205</v>
      </c>
      <c r="G72" s="145">
        <f>IF(F72="Y", -1, 0)</f>
        <v>0</v>
      </c>
      <c r="H72" s="98" t="s">
        <v>205</v>
      </c>
      <c r="I72" s="96">
        <f>IF(H72="Y", -1, 0)</f>
        <v>0</v>
      </c>
      <c r="J72" s="166" t="s">
        <v>205</v>
      </c>
      <c r="K72" s="167">
        <f>IF(J72="Y", -1, 0)</f>
        <v>0</v>
      </c>
      <c r="N72" s="88"/>
    </row>
    <row r="73" spans="1:14" x14ac:dyDescent="0.2">
      <c r="A73" s="102" t="s">
        <v>325</v>
      </c>
      <c r="B73" s="144" t="s">
        <v>205</v>
      </c>
      <c r="C73" s="145">
        <f>IF(B73="Y", -1, 0)</f>
        <v>0</v>
      </c>
      <c r="D73" s="146" t="s">
        <v>205</v>
      </c>
      <c r="E73" s="145">
        <f>IF(D73="Y", -1, 0)</f>
        <v>0</v>
      </c>
      <c r="F73" s="179" t="s">
        <v>205</v>
      </c>
      <c r="G73" s="145">
        <f>IF(F73="Y", -1, 0)</f>
        <v>0</v>
      </c>
      <c r="H73" s="98" t="s">
        <v>205</v>
      </c>
      <c r="I73" s="96">
        <f>IF(H73="Y", -1, 0)</f>
        <v>0</v>
      </c>
      <c r="J73" s="166" t="s">
        <v>205</v>
      </c>
      <c r="K73" s="167">
        <f>IF(J73="Y", -1, 0)</f>
        <v>0</v>
      </c>
      <c r="N73" s="88"/>
    </row>
    <row r="74" spans="1:14" ht="13.5" thickBot="1" x14ac:dyDescent="0.25">
      <c r="A74" s="122" t="s">
        <v>326</v>
      </c>
      <c r="B74" s="147" t="s">
        <v>205</v>
      </c>
      <c r="C74" s="148">
        <f>IF(B74="Y", -1, 0)</f>
        <v>0</v>
      </c>
      <c r="D74" s="149" t="s">
        <v>205</v>
      </c>
      <c r="E74" s="148">
        <f>IF(D74="Y", -1, 0)</f>
        <v>0</v>
      </c>
      <c r="F74" s="180" t="s">
        <v>205</v>
      </c>
      <c r="G74" s="148">
        <f>IF(F74="Y", -1, 0)</f>
        <v>0</v>
      </c>
      <c r="H74" s="106" t="s">
        <v>205</v>
      </c>
      <c r="I74" s="104">
        <f>IF(H74="Y", -1, 0)</f>
        <v>0</v>
      </c>
      <c r="J74" s="168" t="s">
        <v>205</v>
      </c>
      <c r="K74" s="169">
        <f>IF(J74="Y", -1, 0)</f>
        <v>0</v>
      </c>
      <c r="N74" s="88"/>
    </row>
    <row r="75" spans="1:14" ht="13.5" thickBot="1" x14ac:dyDescent="0.25">
      <c r="A75" s="87" t="s">
        <v>327</v>
      </c>
      <c r="B75" s="150"/>
      <c r="D75" s="151"/>
      <c r="F75" s="181"/>
      <c r="H75" s="109"/>
      <c r="J75" s="170"/>
      <c r="N75" s="88"/>
    </row>
    <row r="76" spans="1:14" x14ac:dyDescent="0.2">
      <c r="A76" s="124" t="s">
        <v>328</v>
      </c>
      <c r="B76" s="141" t="s">
        <v>205</v>
      </c>
      <c r="C76" s="142">
        <f>IF(B76="Y", -1, 0)</f>
        <v>0</v>
      </c>
      <c r="D76" s="143" t="s">
        <v>205</v>
      </c>
      <c r="E76" s="142">
        <f>IF(D76="Y", 1, 0)</f>
        <v>0</v>
      </c>
      <c r="F76" s="178" t="s">
        <v>205</v>
      </c>
      <c r="G76" s="142">
        <f>IF(F76="Y", -1, 0)</f>
        <v>0</v>
      </c>
      <c r="H76" s="93" t="s">
        <v>205</v>
      </c>
      <c r="I76" s="91">
        <f>IF(H76="Y", 1, 0)</f>
        <v>0</v>
      </c>
      <c r="J76" s="164" t="s">
        <v>205</v>
      </c>
      <c r="K76" s="165">
        <f>IF(J76="Y", -1, 0)</f>
        <v>0</v>
      </c>
      <c r="N76" s="88"/>
    </row>
    <row r="77" spans="1:14" x14ac:dyDescent="0.2">
      <c r="A77" s="101" t="s">
        <v>329</v>
      </c>
      <c r="B77" s="144"/>
      <c r="C77" s="145">
        <f>IF(B77="Y", -1, 0)</f>
        <v>0</v>
      </c>
      <c r="D77" s="146"/>
      <c r="E77" s="145">
        <f>IF(D77="Y", -1, 0)</f>
        <v>0</v>
      </c>
      <c r="F77" s="179"/>
      <c r="G77" s="145">
        <f>IF(F77="Y", -1, 0)</f>
        <v>0</v>
      </c>
      <c r="H77" s="98"/>
      <c r="I77" s="96">
        <f>IF(H77="Y", -1, 0)</f>
        <v>0</v>
      </c>
      <c r="J77" s="166"/>
      <c r="K77" s="167">
        <f>IF(J77="Y", -1, 0)</f>
        <v>0</v>
      </c>
      <c r="N77" s="88"/>
    </row>
    <row r="78" spans="1:14" x14ac:dyDescent="0.2">
      <c r="A78" s="101" t="s">
        <v>330</v>
      </c>
      <c r="B78" s="144" t="s">
        <v>205</v>
      </c>
      <c r="C78" s="145">
        <f>IF(B78="Y", 1, 0)</f>
        <v>0</v>
      </c>
      <c r="D78" s="146" t="s">
        <v>205</v>
      </c>
      <c r="E78" s="145">
        <f>IF(D78="Y", 1, 0)</f>
        <v>0</v>
      </c>
      <c r="F78" s="179" t="s">
        <v>205</v>
      </c>
      <c r="G78" s="145">
        <f>IF(F78="Y", 1, 0)</f>
        <v>0</v>
      </c>
      <c r="H78" s="98" t="s">
        <v>251</v>
      </c>
      <c r="I78" s="96">
        <f>IF(H78="Y", 1, 0)</f>
        <v>1</v>
      </c>
      <c r="J78" s="166" t="s">
        <v>205</v>
      </c>
      <c r="K78" s="167">
        <f>IF(J78="Y", 1, 0)</f>
        <v>0</v>
      </c>
      <c r="N78" s="88"/>
    </row>
    <row r="79" spans="1:14" x14ac:dyDescent="0.2">
      <c r="A79" s="101" t="s">
        <v>331</v>
      </c>
      <c r="B79" s="144" t="s">
        <v>205</v>
      </c>
      <c r="C79" s="145">
        <f>IF(B79="Y", 2, 0)</f>
        <v>0</v>
      </c>
      <c r="D79" s="146" t="s">
        <v>205</v>
      </c>
      <c r="E79" s="145">
        <f>IF(D79="Y", 2, 0)</f>
        <v>0</v>
      </c>
      <c r="F79" s="179" t="s">
        <v>205</v>
      </c>
      <c r="G79" s="145">
        <f>IF(F79="Y", 2, 0)</f>
        <v>0</v>
      </c>
      <c r="H79" s="98" t="s">
        <v>205</v>
      </c>
      <c r="I79" s="96">
        <f>IF(H79="Y", 2, 0)</f>
        <v>0</v>
      </c>
      <c r="J79" s="166" t="s">
        <v>205</v>
      </c>
      <c r="K79" s="167">
        <f>IF(J79="Y", 2, 0)</f>
        <v>0</v>
      </c>
      <c r="N79" s="88"/>
    </row>
    <row r="80" spans="1:14" x14ac:dyDescent="0.2">
      <c r="A80" s="101" t="s">
        <v>332</v>
      </c>
      <c r="B80" s="144" t="s">
        <v>205</v>
      </c>
      <c r="C80" s="145">
        <f>IF(B80="Y", 1, 0)</f>
        <v>0</v>
      </c>
      <c r="D80" s="146" t="s">
        <v>205</v>
      </c>
      <c r="E80" s="145">
        <f>IF(D80="Y", 1, 0)</f>
        <v>0</v>
      </c>
      <c r="F80" s="179" t="s">
        <v>205</v>
      </c>
      <c r="G80" s="145">
        <f>IF(F80="Y", 1, 0)</f>
        <v>0</v>
      </c>
      <c r="H80" s="98" t="s">
        <v>205</v>
      </c>
      <c r="I80" s="96">
        <f>IF(H80="Y", 1, 0)</f>
        <v>0</v>
      </c>
      <c r="J80" s="166" t="s">
        <v>205</v>
      </c>
      <c r="K80" s="167">
        <f>IF(J80="Y", 1, 0)</f>
        <v>0</v>
      </c>
      <c r="N80" s="88"/>
    </row>
    <row r="81" spans="1:14" x14ac:dyDescent="0.2">
      <c r="A81" s="101" t="s">
        <v>333</v>
      </c>
      <c r="B81" s="144" t="s">
        <v>205</v>
      </c>
      <c r="C81" s="145">
        <f>IF(B81="Y", 1, 0)</f>
        <v>0</v>
      </c>
      <c r="D81" s="146" t="s">
        <v>205</v>
      </c>
      <c r="E81" s="145">
        <f>IF(D81="Y", 1, 0)</f>
        <v>0</v>
      </c>
      <c r="F81" s="179" t="s">
        <v>205</v>
      </c>
      <c r="G81" s="145">
        <f>IF(F81="Y", 1, 0)</f>
        <v>0</v>
      </c>
      <c r="H81" s="98" t="s">
        <v>205</v>
      </c>
      <c r="I81" s="96">
        <f>IF(H81="Y", 1, 0)</f>
        <v>0</v>
      </c>
      <c r="J81" s="166" t="s">
        <v>205</v>
      </c>
      <c r="K81" s="167">
        <f>IF(J81="Y", -1, 0)</f>
        <v>0</v>
      </c>
      <c r="N81" s="88"/>
    </row>
    <row r="82" spans="1:14" x14ac:dyDescent="0.2">
      <c r="A82" s="125" t="s">
        <v>334</v>
      </c>
      <c r="B82" s="144" t="s">
        <v>205</v>
      </c>
      <c r="C82" s="145">
        <f>IF(B82="Y", 1, 0)</f>
        <v>0</v>
      </c>
      <c r="D82" s="146" t="s">
        <v>205</v>
      </c>
      <c r="E82" s="145">
        <f>IF(D82="Y", 1, 0)</f>
        <v>0</v>
      </c>
      <c r="F82" s="179" t="s">
        <v>205</v>
      </c>
      <c r="G82" s="145">
        <f>IF(F82="Y", 1, 0)</f>
        <v>0</v>
      </c>
      <c r="H82" s="98" t="s">
        <v>205</v>
      </c>
      <c r="I82" s="96">
        <f>IF(H82="Y", 1, 0)</f>
        <v>0</v>
      </c>
      <c r="J82" s="166" t="s">
        <v>205</v>
      </c>
      <c r="K82" s="167">
        <f>IF(J82="Y", 2, 0)</f>
        <v>0</v>
      </c>
      <c r="N82" s="88"/>
    </row>
    <row r="83" spans="1:14" ht="13.5" thickBot="1" x14ac:dyDescent="0.25">
      <c r="A83" s="114" t="s">
        <v>335</v>
      </c>
      <c r="B83" s="154" t="s">
        <v>205</v>
      </c>
      <c r="C83" s="155">
        <f>IF(B83="Y", 1, 0)</f>
        <v>0</v>
      </c>
      <c r="D83" s="156" t="s">
        <v>205</v>
      </c>
      <c r="E83" s="155">
        <f>IF(D83="Y", 1, 0)</f>
        <v>0</v>
      </c>
      <c r="F83" s="183" t="s">
        <v>205</v>
      </c>
      <c r="G83" s="155">
        <f>IF(F83="Y", 1, 0)</f>
        <v>0</v>
      </c>
      <c r="H83" s="117" t="s">
        <v>205</v>
      </c>
      <c r="I83" s="115">
        <f>IF(H83="Y", 1, 0)</f>
        <v>0</v>
      </c>
      <c r="J83" s="172" t="s">
        <v>205</v>
      </c>
      <c r="K83" s="173">
        <f>IF(J83="Y", 2, 0)</f>
        <v>0</v>
      </c>
      <c r="N83" s="88"/>
    </row>
    <row r="84" spans="1:14" ht="14.25" thickTop="1" thickBot="1" x14ac:dyDescent="0.25">
      <c r="A84" s="126" t="s">
        <v>336</v>
      </c>
      <c r="B84" s="160" t="s">
        <v>205</v>
      </c>
      <c r="C84" s="161">
        <f>IF(B84="Y", 1, 0)</f>
        <v>0</v>
      </c>
      <c r="D84" s="162" t="s">
        <v>205</v>
      </c>
      <c r="E84" s="161">
        <f>IF(D84="Y", 1, 0)</f>
        <v>0</v>
      </c>
      <c r="F84" s="185" t="s">
        <v>205</v>
      </c>
      <c r="G84" s="161">
        <f>IF(F84="Y", 1, 0)</f>
        <v>0</v>
      </c>
      <c r="H84" s="129" t="s">
        <v>205</v>
      </c>
      <c r="I84" s="127">
        <f>IF(H84="Y", 1, 0)</f>
        <v>0</v>
      </c>
      <c r="J84" s="176" t="s">
        <v>205</v>
      </c>
      <c r="K84" s="177">
        <f>IF(J84="Y", 1, 0)</f>
        <v>0</v>
      </c>
      <c r="N84" s="88"/>
    </row>
    <row r="85" spans="1:14" ht="13.5" thickBot="1" x14ac:dyDescent="0.25">
      <c r="A85" s="87" t="s">
        <v>337</v>
      </c>
      <c r="B85" s="150"/>
      <c r="D85" s="151"/>
      <c r="F85" s="181"/>
      <c r="H85" s="109"/>
      <c r="J85" s="170"/>
      <c r="N85" s="88"/>
    </row>
    <row r="86" spans="1:14" x14ac:dyDescent="0.2">
      <c r="A86" s="90" t="s">
        <v>338</v>
      </c>
      <c r="B86" s="141"/>
      <c r="C86" s="142"/>
      <c r="D86" s="143"/>
      <c r="E86" s="142"/>
      <c r="F86" s="178"/>
      <c r="G86" s="142"/>
      <c r="H86" s="93"/>
      <c r="I86" s="91"/>
      <c r="J86" s="164"/>
      <c r="K86" s="165"/>
      <c r="N86" s="88"/>
    </row>
    <row r="87" spans="1:14" x14ac:dyDescent="0.2">
      <c r="A87" s="101" t="s">
        <v>339</v>
      </c>
      <c r="B87" s="144" t="s">
        <v>205</v>
      </c>
      <c r="C87" s="145">
        <f>IF(B87="Y", 2, 0)</f>
        <v>0</v>
      </c>
      <c r="D87" s="146" t="s">
        <v>205</v>
      </c>
      <c r="E87" s="145">
        <f>IF(D87="Y", 2, 0)</f>
        <v>0</v>
      </c>
      <c r="F87" s="179" t="s">
        <v>205</v>
      </c>
      <c r="G87" s="145">
        <f>IF(F87="Y", 2, 0)</f>
        <v>0</v>
      </c>
      <c r="H87" s="98" t="s">
        <v>205</v>
      </c>
      <c r="I87" s="96">
        <f>IF(H87="Y", 2, 0)</f>
        <v>0</v>
      </c>
      <c r="J87" s="166" t="s">
        <v>205</v>
      </c>
      <c r="K87" s="167">
        <f>IF(J87="Y", 2, 0)</f>
        <v>0</v>
      </c>
      <c r="N87" s="88"/>
    </row>
    <row r="88" spans="1:14" x14ac:dyDescent="0.2">
      <c r="A88" s="101" t="s">
        <v>340</v>
      </c>
      <c r="B88" s="144" t="s">
        <v>205</v>
      </c>
      <c r="C88" s="145">
        <f>IF(B88="Y", 1, 0)</f>
        <v>0</v>
      </c>
      <c r="D88" s="146" t="s">
        <v>205</v>
      </c>
      <c r="E88" s="145">
        <f>IF(D88="Y", 1, 0)</f>
        <v>0</v>
      </c>
      <c r="F88" s="179" t="s">
        <v>205</v>
      </c>
      <c r="G88" s="145">
        <f>IF(F88="Y", 1, 0)</f>
        <v>0</v>
      </c>
      <c r="H88" s="98" t="s">
        <v>205</v>
      </c>
      <c r="I88" s="96">
        <f>IF(H88="Y", 1, 0)</f>
        <v>0</v>
      </c>
      <c r="J88" s="166" t="s">
        <v>205</v>
      </c>
      <c r="K88" s="167">
        <f>IF(J88="Y", 1, 0)</f>
        <v>0</v>
      </c>
      <c r="N88" s="88"/>
    </row>
    <row r="89" spans="1:14" x14ac:dyDescent="0.2">
      <c r="A89" s="101" t="s">
        <v>341</v>
      </c>
      <c r="B89" s="144" t="s">
        <v>205</v>
      </c>
      <c r="C89" s="145">
        <f>IF(B89="Y", 1, 0)</f>
        <v>0</v>
      </c>
      <c r="D89" s="146" t="s">
        <v>205</v>
      </c>
      <c r="E89" s="145">
        <f>IF(D89="Y", 1, 0)</f>
        <v>0</v>
      </c>
      <c r="F89" s="179" t="s">
        <v>205</v>
      </c>
      <c r="G89" s="145">
        <f>IF(F89="Y", 1, 0)</f>
        <v>0</v>
      </c>
      <c r="H89" s="98" t="s">
        <v>205</v>
      </c>
      <c r="I89" s="96">
        <f>IF(H89="Y", 1, 0)</f>
        <v>0</v>
      </c>
      <c r="J89" s="166" t="s">
        <v>205</v>
      </c>
      <c r="K89" s="167">
        <f>IF(J89="Y", 1, 0)</f>
        <v>0</v>
      </c>
      <c r="N89" s="88"/>
    </row>
    <row r="90" spans="1:14" x14ac:dyDescent="0.2">
      <c r="A90" s="101" t="s">
        <v>342</v>
      </c>
      <c r="B90" s="144" t="s">
        <v>205</v>
      </c>
      <c r="C90" s="145">
        <f>IF(B90="Y", 2, 0)</f>
        <v>0</v>
      </c>
      <c r="D90" s="146" t="s">
        <v>205</v>
      </c>
      <c r="E90" s="145">
        <f>IF(D90="Y", 2, 0)</f>
        <v>0</v>
      </c>
      <c r="F90" s="179" t="s">
        <v>205</v>
      </c>
      <c r="G90" s="145">
        <f>IF(F90="Y", 2, 0)</f>
        <v>0</v>
      </c>
      <c r="H90" s="98" t="s">
        <v>205</v>
      </c>
      <c r="I90" s="96">
        <f>IF(H90="Y", 2, 0)</f>
        <v>0</v>
      </c>
      <c r="J90" s="166" t="s">
        <v>205</v>
      </c>
      <c r="K90" s="167">
        <f>IF(J90="Y", 2, 0)</f>
        <v>0</v>
      </c>
      <c r="N90" s="88"/>
    </row>
    <row r="91" spans="1:14" ht="13.5" thickBot="1" x14ac:dyDescent="0.25">
      <c r="A91" s="114" t="s">
        <v>343</v>
      </c>
      <c r="B91" s="154" t="s">
        <v>205</v>
      </c>
      <c r="C91" s="155">
        <f>IF(B91="Y", 1, 0)</f>
        <v>0</v>
      </c>
      <c r="D91" s="156" t="s">
        <v>205</v>
      </c>
      <c r="E91" s="155">
        <f>IF(D91="Y", 1, 0)</f>
        <v>0</v>
      </c>
      <c r="F91" s="183" t="s">
        <v>205</v>
      </c>
      <c r="G91" s="155">
        <f>IF(F91="Y", 1, 0)</f>
        <v>0</v>
      </c>
      <c r="H91" s="117" t="s">
        <v>205</v>
      </c>
      <c r="I91" s="115">
        <f>IF(H91="Y", 1, 0)</f>
        <v>0</v>
      </c>
      <c r="J91" s="172" t="s">
        <v>205</v>
      </c>
      <c r="K91" s="173">
        <f>IF(J91="Y", 1, 0)</f>
        <v>0</v>
      </c>
    </row>
    <row r="92" spans="1:14" ht="13.5" thickTop="1" x14ac:dyDescent="0.2">
      <c r="A92" s="130" t="s">
        <v>344</v>
      </c>
      <c r="B92" s="157"/>
      <c r="C92" s="158"/>
      <c r="D92" s="159"/>
      <c r="E92" s="158"/>
      <c r="F92" s="184"/>
      <c r="G92" s="158"/>
      <c r="H92" s="121"/>
      <c r="I92" s="119"/>
      <c r="J92" s="174"/>
      <c r="K92" s="175"/>
    </row>
    <row r="93" spans="1:14" x14ac:dyDescent="0.2">
      <c r="A93" s="101" t="s">
        <v>345</v>
      </c>
      <c r="B93" s="144" t="s">
        <v>205</v>
      </c>
      <c r="C93" s="145">
        <f>IF(B93="Y", 2, 0)</f>
        <v>0</v>
      </c>
      <c r="D93" s="146" t="s">
        <v>205</v>
      </c>
      <c r="E93" s="145">
        <f>IF(D93="Y", 2, 0)</f>
        <v>0</v>
      </c>
      <c r="F93" s="179" t="s">
        <v>205</v>
      </c>
      <c r="G93" s="145">
        <f>IF(F93="Y", 2, 0)</f>
        <v>0</v>
      </c>
      <c r="H93" s="98" t="s">
        <v>205</v>
      </c>
      <c r="I93" s="96">
        <f>IF(H93="Y", 2, 0)</f>
        <v>0</v>
      </c>
      <c r="J93" s="166" t="s">
        <v>205</v>
      </c>
      <c r="K93" s="167">
        <f>IF(J93="Y", 2, 0)</f>
        <v>0</v>
      </c>
    </row>
    <row r="94" spans="1:14" x14ac:dyDescent="0.2">
      <c r="A94" s="101" t="s">
        <v>346</v>
      </c>
      <c r="B94" s="144" t="s">
        <v>205</v>
      </c>
      <c r="C94" s="145">
        <f>IF(B94="Y", 2, 0)</f>
        <v>0</v>
      </c>
      <c r="D94" s="146" t="s">
        <v>205</v>
      </c>
      <c r="E94" s="145">
        <f>IF(D94="Y", 2, 0)</f>
        <v>0</v>
      </c>
      <c r="F94" s="179" t="s">
        <v>205</v>
      </c>
      <c r="G94" s="145">
        <f>IF(F94="Y", 2, 0)</f>
        <v>0</v>
      </c>
      <c r="H94" s="98" t="s">
        <v>205</v>
      </c>
      <c r="I94" s="96">
        <f>IF(H94="Y", 2, 0)</f>
        <v>0</v>
      </c>
      <c r="J94" s="166" t="s">
        <v>205</v>
      </c>
      <c r="K94" s="167">
        <f>IF(J94="Y", 2, 0)</f>
        <v>0</v>
      </c>
      <c r="N94" s="88"/>
    </row>
    <row r="95" spans="1:14" x14ac:dyDescent="0.2">
      <c r="A95" s="101" t="s">
        <v>347</v>
      </c>
      <c r="B95" s="144" t="s">
        <v>205</v>
      </c>
      <c r="C95" s="145">
        <f>IF(B95="Y", 1, 0)</f>
        <v>0</v>
      </c>
      <c r="D95" s="146" t="s">
        <v>205</v>
      </c>
      <c r="E95" s="145">
        <f>IF(D95="Y", 1, 0)</f>
        <v>0</v>
      </c>
      <c r="F95" s="179" t="s">
        <v>205</v>
      </c>
      <c r="G95" s="145">
        <f>IF(F95="Y", 1, 0)</f>
        <v>0</v>
      </c>
      <c r="H95" s="98" t="s">
        <v>205</v>
      </c>
      <c r="I95" s="96">
        <f>IF(H95="Y", 1, 0)</f>
        <v>0</v>
      </c>
      <c r="J95" s="166" t="s">
        <v>205</v>
      </c>
      <c r="K95" s="167">
        <f>IF(J95="Y", 1, 0)</f>
        <v>0</v>
      </c>
    </row>
    <row r="96" spans="1:14" ht="13.5" thickBot="1" x14ac:dyDescent="0.25">
      <c r="A96" s="103" t="s">
        <v>348</v>
      </c>
      <c r="B96" s="147" t="s">
        <v>205</v>
      </c>
      <c r="C96" s="148">
        <f>IF(B96="Y", -1, 0)</f>
        <v>0</v>
      </c>
      <c r="D96" s="149" t="s">
        <v>205</v>
      </c>
      <c r="E96" s="148">
        <f>IF(D96="Y", 1, 0)</f>
        <v>0</v>
      </c>
      <c r="F96" s="180" t="s">
        <v>205</v>
      </c>
      <c r="G96" s="148">
        <f>IF(F96="Y", -1, 0)</f>
        <v>0</v>
      </c>
      <c r="H96" s="106" t="s">
        <v>205</v>
      </c>
      <c r="I96" s="104">
        <f>IF(H96="Y", 1, 0)</f>
        <v>0</v>
      </c>
      <c r="J96" s="168" t="s">
        <v>205</v>
      </c>
      <c r="K96" s="169">
        <f>IF(J96="Y", 1, 0)</f>
        <v>0</v>
      </c>
    </row>
    <row r="97" spans="1:14" ht="13.5" thickBot="1" x14ac:dyDescent="0.25">
      <c r="A97" s="131" t="s">
        <v>349</v>
      </c>
      <c r="B97" s="150"/>
      <c r="D97" s="151"/>
      <c r="F97" s="181"/>
      <c r="H97" s="109"/>
      <c r="J97" s="170"/>
    </row>
    <row r="98" spans="1:14" x14ac:dyDescent="0.2">
      <c r="A98" s="90" t="s">
        <v>350</v>
      </c>
      <c r="B98" s="141"/>
      <c r="C98" s="142"/>
      <c r="D98" s="143"/>
      <c r="E98" s="142"/>
      <c r="F98" s="178"/>
      <c r="G98" s="142"/>
      <c r="H98" s="93"/>
      <c r="I98" s="91"/>
      <c r="J98" s="164"/>
      <c r="K98" s="165"/>
    </row>
    <row r="99" spans="1:14" x14ac:dyDescent="0.2">
      <c r="A99" s="101" t="s">
        <v>351</v>
      </c>
      <c r="B99" s="144" t="s">
        <v>205</v>
      </c>
      <c r="C99" s="145">
        <f>IF(B99="Y", 1, 0)</f>
        <v>0</v>
      </c>
      <c r="D99" s="146" t="s">
        <v>205</v>
      </c>
      <c r="E99" s="145">
        <f>IF(D99="Y", 1, 0)</f>
        <v>0</v>
      </c>
      <c r="F99" s="179" t="s">
        <v>205</v>
      </c>
      <c r="G99" s="145">
        <f>IF(F99="Y", 1, 0)</f>
        <v>0</v>
      </c>
      <c r="H99" s="98" t="s">
        <v>205</v>
      </c>
      <c r="I99" s="96">
        <f>IF(H99="Y", 1, 0)</f>
        <v>0</v>
      </c>
      <c r="J99" s="166" t="s">
        <v>205</v>
      </c>
      <c r="K99" s="167">
        <f t="shared" ref="K99:K104" si="16">IF(J99="Y", 1, 0)</f>
        <v>0</v>
      </c>
    </row>
    <row r="100" spans="1:14" x14ac:dyDescent="0.2">
      <c r="A100" s="101" t="s">
        <v>352</v>
      </c>
      <c r="B100" s="144" t="s">
        <v>205</v>
      </c>
      <c r="C100" s="145">
        <f>IF(B100="Y", 2, 0)</f>
        <v>0</v>
      </c>
      <c r="D100" s="146" t="s">
        <v>205</v>
      </c>
      <c r="E100" s="145">
        <f>IF(D100="Y", 1, 0)</f>
        <v>0</v>
      </c>
      <c r="F100" s="179" t="s">
        <v>205</v>
      </c>
      <c r="G100" s="145">
        <f>IF(F100="Y", 2, 0)</f>
        <v>0</v>
      </c>
      <c r="H100" s="98" t="s">
        <v>205</v>
      </c>
      <c r="I100" s="96">
        <f>IF(H100="Y", 1, 0)</f>
        <v>0</v>
      </c>
      <c r="J100" s="166" t="s">
        <v>205</v>
      </c>
      <c r="K100" s="167">
        <f t="shared" si="16"/>
        <v>0</v>
      </c>
    </row>
    <row r="101" spans="1:14" x14ac:dyDescent="0.2">
      <c r="A101" s="101" t="s">
        <v>353</v>
      </c>
      <c r="B101" s="144" t="s">
        <v>205</v>
      </c>
      <c r="C101" s="145">
        <f>IF(B101="Y", 2, 0)</f>
        <v>0</v>
      </c>
      <c r="D101" s="146" t="s">
        <v>205</v>
      </c>
      <c r="E101" s="145">
        <f>IF(D101="Y", 2, 0)</f>
        <v>0</v>
      </c>
      <c r="F101" s="179" t="s">
        <v>205</v>
      </c>
      <c r="G101" s="145">
        <f>IF(F101="Y", 2, 0)</f>
        <v>0</v>
      </c>
      <c r="H101" s="98" t="s">
        <v>205</v>
      </c>
      <c r="I101" s="96">
        <f>IF(H101="Y", 2, 0)</f>
        <v>0</v>
      </c>
      <c r="J101" s="166" t="s">
        <v>205</v>
      </c>
      <c r="K101" s="167">
        <f t="shared" si="16"/>
        <v>0</v>
      </c>
    </row>
    <row r="102" spans="1:14" ht="13.5" thickBot="1" x14ac:dyDescent="0.25">
      <c r="A102" s="103" t="s">
        <v>354</v>
      </c>
      <c r="B102" s="147" t="s">
        <v>205</v>
      </c>
      <c r="C102" s="148">
        <f>IF(B102="Y", 1, 0)</f>
        <v>0</v>
      </c>
      <c r="D102" s="149" t="s">
        <v>205</v>
      </c>
      <c r="E102" s="148">
        <f>IF(D102="Y", 1, 0)</f>
        <v>0</v>
      </c>
      <c r="F102" s="180" t="s">
        <v>205</v>
      </c>
      <c r="G102" s="148">
        <f>IF(F102="Y", 1, 0)</f>
        <v>0</v>
      </c>
      <c r="H102" s="106" t="s">
        <v>251</v>
      </c>
      <c r="I102" s="104">
        <f>IF(H102="Y", 1, 0)</f>
        <v>1</v>
      </c>
      <c r="J102" s="168" t="s">
        <v>205</v>
      </c>
      <c r="K102" s="169">
        <f t="shared" si="16"/>
        <v>0</v>
      </c>
      <c r="N102" s="60" t="s">
        <v>429</v>
      </c>
    </row>
    <row r="103" spans="1:14" x14ac:dyDescent="0.2">
      <c r="A103" s="118" t="s">
        <v>355</v>
      </c>
      <c r="B103" s="157" t="s">
        <v>205</v>
      </c>
      <c r="C103" s="158">
        <f>IF(B103="Y", 2, 0)</f>
        <v>0</v>
      </c>
      <c r="D103" s="159" t="s">
        <v>205</v>
      </c>
      <c r="E103" s="158">
        <f>IF(D103="Y", 1, 0)</f>
        <v>0</v>
      </c>
      <c r="F103" s="184" t="s">
        <v>205</v>
      </c>
      <c r="G103" s="158">
        <f>IF(F103="Y", 2, 0)</f>
        <v>0</v>
      </c>
      <c r="H103" s="121" t="s">
        <v>251</v>
      </c>
      <c r="I103" s="119">
        <f>IF(H103="Y", 1, 0)</f>
        <v>1</v>
      </c>
      <c r="J103" s="174" t="s">
        <v>205</v>
      </c>
      <c r="K103" s="175">
        <f t="shared" si="16"/>
        <v>0</v>
      </c>
      <c r="N103" s="60" t="s">
        <v>429</v>
      </c>
    </row>
    <row r="104" spans="1:14" x14ac:dyDescent="0.2">
      <c r="A104" s="102" t="s">
        <v>356</v>
      </c>
      <c r="B104" s="144" t="s">
        <v>205</v>
      </c>
      <c r="C104" s="145">
        <f>IF(B104="Y", 2, 0)</f>
        <v>0</v>
      </c>
      <c r="D104" s="146" t="s">
        <v>205</v>
      </c>
      <c r="E104" s="145">
        <f>IF(D104="Y", 2, 0)</f>
        <v>0</v>
      </c>
      <c r="F104" s="179" t="s">
        <v>205</v>
      </c>
      <c r="G104" s="145">
        <f>IF(F104="Y", 2, 0)</f>
        <v>0</v>
      </c>
      <c r="H104" s="98" t="s">
        <v>205</v>
      </c>
      <c r="I104" s="96">
        <f>IF(H104="Y", 2, 0)</f>
        <v>0</v>
      </c>
      <c r="J104" s="166" t="s">
        <v>205</v>
      </c>
      <c r="K104" s="167">
        <f t="shared" si="16"/>
        <v>0</v>
      </c>
    </row>
    <row r="105" spans="1:14" x14ac:dyDescent="0.2">
      <c r="A105" s="102" t="s">
        <v>357</v>
      </c>
      <c r="B105" s="144" t="s">
        <v>205</v>
      </c>
      <c r="C105" s="145">
        <f>IF(B105="Y", 2, 0)</f>
        <v>0</v>
      </c>
      <c r="D105" s="146" t="s">
        <v>205</v>
      </c>
      <c r="E105" s="145">
        <f>IF(D105="Y", 1, 0)</f>
        <v>0</v>
      </c>
      <c r="F105" s="179" t="s">
        <v>205</v>
      </c>
      <c r="G105" s="145">
        <f>IF(F105="Y", 2, 0)</f>
        <v>0</v>
      </c>
      <c r="H105" s="98" t="s">
        <v>205</v>
      </c>
      <c r="I105" s="96">
        <f>IF(H105="Y", 1, 0)</f>
        <v>0</v>
      </c>
      <c r="J105" s="166" t="s">
        <v>205</v>
      </c>
      <c r="K105" s="167">
        <f>IF(J105="Y", 2, 0)</f>
        <v>0</v>
      </c>
    </row>
    <row r="106" spans="1:14" x14ac:dyDescent="0.2">
      <c r="A106" s="102" t="s">
        <v>358</v>
      </c>
      <c r="B106" s="144" t="s">
        <v>205</v>
      </c>
      <c r="C106" s="145" t="s">
        <v>359</v>
      </c>
      <c r="D106" s="146" t="s">
        <v>205</v>
      </c>
      <c r="E106" s="145" t="s">
        <v>359</v>
      </c>
      <c r="F106" s="179" t="s">
        <v>205</v>
      </c>
      <c r="G106" s="145" t="s">
        <v>359</v>
      </c>
      <c r="H106" s="98" t="s">
        <v>205</v>
      </c>
      <c r="I106" s="96" t="s">
        <v>359</v>
      </c>
      <c r="J106" s="166" t="s">
        <v>205</v>
      </c>
      <c r="K106" s="167">
        <f>IF(J106="Y", -1, 0)</f>
        <v>0</v>
      </c>
    </row>
    <row r="107" spans="1:14" x14ac:dyDescent="0.2">
      <c r="A107" s="102" t="s">
        <v>360</v>
      </c>
      <c r="B107" s="144" t="s">
        <v>205</v>
      </c>
      <c r="C107" s="145">
        <f>IF(B107="Y", 2, 0)</f>
        <v>0</v>
      </c>
      <c r="D107" s="146" t="s">
        <v>205</v>
      </c>
      <c r="E107" s="145">
        <f>IF(D107="Y", 2, 0)</f>
        <v>0</v>
      </c>
      <c r="F107" s="179" t="s">
        <v>205</v>
      </c>
      <c r="G107" s="145">
        <f>IF(F107="Y", 1, 0)</f>
        <v>0</v>
      </c>
      <c r="H107" s="98" t="s">
        <v>205</v>
      </c>
      <c r="I107" s="96">
        <f>IF(H107="Y", 1, 0)</f>
        <v>0</v>
      </c>
      <c r="J107" s="166" t="s">
        <v>205</v>
      </c>
      <c r="K107" s="167">
        <f>IF(J107="Y", 1, 0)</f>
        <v>0</v>
      </c>
    </row>
    <row r="108" spans="1:14" x14ac:dyDescent="0.2">
      <c r="A108" s="102" t="s">
        <v>361</v>
      </c>
      <c r="B108" s="144" t="s">
        <v>205</v>
      </c>
      <c r="C108" s="145">
        <f>IF(B108="Y", 2, 0)</f>
        <v>0</v>
      </c>
      <c r="D108" s="146" t="s">
        <v>205</v>
      </c>
      <c r="E108" s="145">
        <f>IF(D108="Y", 2, 0)</f>
        <v>0</v>
      </c>
      <c r="F108" s="179" t="s">
        <v>205</v>
      </c>
      <c r="G108" s="145">
        <f>IF(F108="Y", 1, 0)</f>
        <v>0</v>
      </c>
      <c r="H108" s="98" t="s">
        <v>205</v>
      </c>
      <c r="I108" s="96">
        <f>IF(H108="Y", 1, 0)</f>
        <v>0</v>
      </c>
      <c r="J108" s="166" t="s">
        <v>205</v>
      </c>
      <c r="K108" s="167">
        <f>IF(J108="Y", 1, 0)</f>
        <v>0</v>
      </c>
    </row>
    <row r="109" spans="1:14" ht="13.5" thickBot="1" x14ac:dyDescent="0.25">
      <c r="A109" s="122" t="s">
        <v>362</v>
      </c>
      <c r="B109" s="147" t="s">
        <v>205</v>
      </c>
      <c r="C109" s="148">
        <f>IF(B109="Y", 1, 0)</f>
        <v>0</v>
      </c>
      <c r="D109" s="149" t="s">
        <v>205</v>
      </c>
      <c r="E109" s="148">
        <f>IF(D109="Y", 1, 0)</f>
        <v>0</v>
      </c>
      <c r="F109" s="180" t="s">
        <v>205</v>
      </c>
      <c r="G109" s="148">
        <f>IF(F109="Y", 1, 0)</f>
        <v>0</v>
      </c>
      <c r="H109" s="106" t="s">
        <v>205</v>
      </c>
      <c r="I109" s="104">
        <f>IF(H109="Y", 1, 0)</f>
        <v>0</v>
      </c>
      <c r="J109" s="168" t="s">
        <v>205</v>
      </c>
      <c r="K109" s="169">
        <f>IF(J109="Y", 2, 0)</f>
        <v>0</v>
      </c>
    </row>
    <row r="110" spans="1:14" ht="13.5" thickBot="1" x14ac:dyDescent="0.25">
      <c r="A110" s="131" t="s">
        <v>363</v>
      </c>
      <c r="B110" s="150"/>
      <c r="D110" s="151"/>
      <c r="F110" s="181"/>
      <c r="H110" s="109"/>
      <c r="J110" s="170"/>
    </row>
    <row r="111" spans="1:14" x14ac:dyDescent="0.2">
      <c r="A111" s="113" t="s">
        <v>364</v>
      </c>
      <c r="B111" s="141" t="s">
        <v>205</v>
      </c>
      <c r="C111" s="142">
        <f>IF(B111="Y", -1, 0)</f>
        <v>0</v>
      </c>
      <c r="D111" s="143" t="s">
        <v>205</v>
      </c>
      <c r="E111" s="142">
        <f>IF(D111="Y", -1, 0)</f>
        <v>0</v>
      </c>
      <c r="F111" s="178" t="s">
        <v>205</v>
      </c>
      <c r="G111" s="142">
        <f t="shared" ref="G111:G126" si="17">IF(F111="Y", 1, 0)</f>
        <v>0</v>
      </c>
      <c r="H111" s="93" t="s">
        <v>205</v>
      </c>
      <c r="I111" s="91">
        <f>IF(H111="Y", -1, 0)</f>
        <v>0</v>
      </c>
      <c r="J111" s="164" t="s">
        <v>205</v>
      </c>
      <c r="K111" s="142">
        <f t="shared" ref="K111:K127" si="18">IF(J111="Y", 1, 0)</f>
        <v>0</v>
      </c>
      <c r="L111" s="187" t="s">
        <v>205</v>
      </c>
      <c r="M111" s="165">
        <f>IF(L111="Y", 2, 0)</f>
        <v>0</v>
      </c>
    </row>
    <row r="112" spans="1:14" x14ac:dyDescent="0.2">
      <c r="A112" s="102" t="s">
        <v>365</v>
      </c>
      <c r="B112" s="144" t="s">
        <v>205</v>
      </c>
      <c r="C112" s="145">
        <f>IF(B112="Y", 2, 0)</f>
        <v>0</v>
      </c>
      <c r="D112" s="146" t="s">
        <v>205</v>
      </c>
      <c r="E112" s="145">
        <f>IF(D112="Y", 2, 0)</f>
        <v>0</v>
      </c>
      <c r="F112" s="179" t="s">
        <v>205</v>
      </c>
      <c r="G112" s="145">
        <f>IF(F112="Y", 2, 0)</f>
        <v>0</v>
      </c>
      <c r="H112" s="98" t="s">
        <v>205</v>
      </c>
      <c r="I112" s="96">
        <f>IF(H112="Y", 2, 0)</f>
        <v>0</v>
      </c>
      <c r="J112" s="166" t="s">
        <v>205</v>
      </c>
      <c r="K112" s="145">
        <f>IF(J112="Y", 2, 0)</f>
        <v>0</v>
      </c>
      <c r="L112" s="188" t="s">
        <v>205</v>
      </c>
      <c r="M112" s="167">
        <f t="shared" ref="M112:M113" si="19">IF(L112="Y", 2, 0)</f>
        <v>0</v>
      </c>
    </row>
    <row r="113" spans="1:13" x14ac:dyDescent="0.2">
      <c r="A113" s="102" t="s">
        <v>366</v>
      </c>
      <c r="B113" s="144" t="s">
        <v>205</v>
      </c>
      <c r="C113" s="145">
        <f t="shared" ref="C113:C126" si="20">IF(B113="Y", 1, 0)</f>
        <v>0</v>
      </c>
      <c r="D113" s="146" t="s">
        <v>205</v>
      </c>
      <c r="E113" s="145">
        <f t="shared" ref="E113:E126" si="21">IF(D113="Y", 1, 0)</f>
        <v>0</v>
      </c>
      <c r="F113" s="179" t="s">
        <v>205</v>
      </c>
      <c r="G113" s="145">
        <f t="shared" si="17"/>
        <v>0</v>
      </c>
      <c r="H113" s="98" t="s">
        <v>205</v>
      </c>
      <c r="I113" s="96">
        <f t="shared" ref="I113:I126" si="22">IF(H113="Y", 1, 0)</f>
        <v>0</v>
      </c>
      <c r="J113" s="166" t="s">
        <v>205</v>
      </c>
      <c r="K113" s="145">
        <f t="shared" si="18"/>
        <v>0</v>
      </c>
      <c r="L113" s="188" t="s">
        <v>205</v>
      </c>
      <c r="M113" s="167">
        <f t="shared" si="19"/>
        <v>0</v>
      </c>
    </row>
    <row r="114" spans="1:13" x14ac:dyDescent="0.2">
      <c r="A114" s="102" t="s">
        <v>367</v>
      </c>
      <c r="B114" s="144" t="s">
        <v>205</v>
      </c>
      <c r="C114" s="145">
        <f t="shared" si="20"/>
        <v>0</v>
      </c>
      <c r="D114" s="146" t="s">
        <v>205</v>
      </c>
      <c r="E114" s="145">
        <f t="shared" si="21"/>
        <v>0</v>
      </c>
      <c r="F114" s="179" t="s">
        <v>205</v>
      </c>
      <c r="G114" s="145">
        <f t="shared" si="17"/>
        <v>0</v>
      </c>
      <c r="H114" s="98" t="s">
        <v>205</v>
      </c>
      <c r="I114" s="96">
        <f t="shared" si="22"/>
        <v>0</v>
      </c>
      <c r="J114" s="166" t="s">
        <v>205</v>
      </c>
      <c r="K114" s="145">
        <f t="shared" si="18"/>
        <v>0</v>
      </c>
      <c r="L114" s="188" t="s">
        <v>205</v>
      </c>
      <c r="M114" s="167">
        <f t="shared" ref="M114:M132" si="23">IF(L114="Y", 1, 0)</f>
        <v>0</v>
      </c>
    </row>
    <row r="115" spans="1:13" x14ac:dyDescent="0.2">
      <c r="A115" s="102" t="s">
        <v>368</v>
      </c>
      <c r="B115" s="144" t="s">
        <v>205</v>
      </c>
      <c r="C115" s="145">
        <f>IF(B115="Y", 2, 0)</f>
        <v>0</v>
      </c>
      <c r="D115" s="146" t="s">
        <v>205</v>
      </c>
      <c r="E115" s="145">
        <f>IF(D115="Y", 2, 0)</f>
        <v>0</v>
      </c>
      <c r="F115" s="179" t="s">
        <v>205</v>
      </c>
      <c r="G115" s="145">
        <f>IF(F115="Y", 2, 0)</f>
        <v>0</v>
      </c>
      <c r="H115" s="98" t="s">
        <v>205</v>
      </c>
      <c r="I115" s="96">
        <f>IF(H115="Y", 2, 0)</f>
        <v>0</v>
      </c>
      <c r="J115" s="166" t="s">
        <v>205</v>
      </c>
      <c r="K115" s="145">
        <f>IF(J115="Y", 2, 0)</f>
        <v>0</v>
      </c>
      <c r="L115" s="188" t="s">
        <v>205</v>
      </c>
      <c r="M115" s="167">
        <f>IF(L115="Y", 2, 0)</f>
        <v>0</v>
      </c>
    </row>
    <row r="116" spans="1:13" x14ac:dyDescent="0.2">
      <c r="A116" s="102" t="s">
        <v>369</v>
      </c>
      <c r="B116" s="144" t="s">
        <v>205</v>
      </c>
      <c r="C116" s="145">
        <f>IF(B116="Y", 2, 0)</f>
        <v>0</v>
      </c>
      <c r="D116" s="146" t="s">
        <v>205</v>
      </c>
      <c r="E116" s="145">
        <f>IF(D116="Y", 2, 0)</f>
        <v>0</v>
      </c>
      <c r="F116" s="179" t="s">
        <v>205</v>
      </c>
      <c r="G116" s="145">
        <f>IF(F116="Y", 2, 0)</f>
        <v>0</v>
      </c>
      <c r="H116" s="98" t="s">
        <v>251</v>
      </c>
      <c r="I116" s="96">
        <f>IF(H116="Y", 2, 0)</f>
        <v>2</v>
      </c>
      <c r="J116" s="166" t="s">
        <v>205</v>
      </c>
      <c r="K116" s="145">
        <f>IF(J116="Y", 2, 0)</f>
        <v>0</v>
      </c>
      <c r="L116" s="188" t="s">
        <v>205</v>
      </c>
      <c r="M116" s="167">
        <f>IF(L116="Y", 2, 0)</f>
        <v>0</v>
      </c>
    </row>
    <row r="117" spans="1:13" x14ac:dyDescent="0.2">
      <c r="A117" s="102" t="s">
        <v>370</v>
      </c>
      <c r="B117" s="144" t="s">
        <v>205</v>
      </c>
      <c r="C117" s="145">
        <f>IF(B117="Y", 2, 0)</f>
        <v>0</v>
      </c>
      <c r="D117" s="146" t="s">
        <v>205</v>
      </c>
      <c r="E117" s="145">
        <f>IF(D117="Y", 2, 0)</f>
        <v>0</v>
      </c>
      <c r="F117" s="179" t="s">
        <v>205</v>
      </c>
      <c r="G117" s="145">
        <f>IF(F117="Y", 2, 0)</f>
        <v>0</v>
      </c>
      <c r="H117" s="98" t="s">
        <v>205</v>
      </c>
      <c r="I117" s="96">
        <f>IF(H117="Y", 2, 0)</f>
        <v>0</v>
      </c>
      <c r="J117" s="166" t="s">
        <v>205</v>
      </c>
      <c r="K117" s="145">
        <f>IF(J117="Y", 2, 0)</f>
        <v>0</v>
      </c>
      <c r="L117" s="188" t="s">
        <v>205</v>
      </c>
      <c r="M117" s="167">
        <f>IF(L117="Y", 2, 0)</f>
        <v>0</v>
      </c>
    </row>
    <row r="118" spans="1:13" x14ac:dyDescent="0.2">
      <c r="A118" s="102" t="s">
        <v>371</v>
      </c>
      <c r="B118" s="144" t="s">
        <v>205</v>
      </c>
      <c r="C118" s="145">
        <f>IF(B118="Y", 2, 0)</f>
        <v>0</v>
      </c>
      <c r="D118" s="146" t="s">
        <v>205</v>
      </c>
      <c r="E118" s="145">
        <f>IF(D118="Y", 2, 0)</f>
        <v>0</v>
      </c>
      <c r="F118" s="179" t="s">
        <v>205</v>
      </c>
      <c r="G118" s="145">
        <f>IF(F118="Y", 2, 0)</f>
        <v>0</v>
      </c>
      <c r="H118" s="98" t="s">
        <v>205</v>
      </c>
      <c r="I118" s="96">
        <f>IF(H118="Y", 2, 0)</f>
        <v>0</v>
      </c>
      <c r="J118" s="166" t="s">
        <v>205</v>
      </c>
      <c r="K118" s="145">
        <f>IF(J118="Y", 2, 0)</f>
        <v>0</v>
      </c>
      <c r="L118" s="188" t="s">
        <v>205</v>
      </c>
      <c r="M118" s="167">
        <f>IF(L118="Y", 2, 0)</f>
        <v>0</v>
      </c>
    </row>
    <row r="119" spans="1:13" x14ac:dyDescent="0.2">
      <c r="A119" s="102" t="s">
        <v>372</v>
      </c>
      <c r="B119" s="144" t="s">
        <v>205</v>
      </c>
      <c r="C119" s="145">
        <f t="shared" si="20"/>
        <v>0</v>
      </c>
      <c r="D119" s="146" t="s">
        <v>205</v>
      </c>
      <c r="E119" s="145">
        <f t="shared" si="21"/>
        <v>0</v>
      </c>
      <c r="F119" s="179" t="s">
        <v>205</v>
      </c>
      <c r="G119" s="145">
        <f t="shared" si="17"/>
        <v>0</v>
      </c>
      <c r="H119" s="98" t="s">
        <v>205</v>
      </c>
      <c r="I119" s="96">
        <f t="shared" si="22"/>
        <v>0</v>
      </c>
      <c r="J119" s="166" t="s">
        <v>205</v>
      </c>
      <c r="K119" s="145">
        <f t="shared" si="18"/>
        <v>0</v>
      </c>
      <c r="L119" s="188" t="s">
        <v>205</v>
      </c>
      <c r="M119" s="167">
        <f t="shared" si="23"/>
        <v>0</v>
      </c>
    </row>
    <row r="120" spans="1:13" x14ac:dyDescent="0.2">
      <c r="A120" s="102" t="s">
        <v>373</v>
      </c>
      <c r="B120" s="144" t="s">
        <v>205</v>
      </c>
      <c r="C120" s="145">
        <f t="shared" si="20"/>
        <v>0</v>
      </c>
      <c r="D120" s="146" t="s">
        <v>205</v>
      </c>
      <c r="E120" s="145">
        <f t="shared" si="21"/>
        <v>0</v>
      </c>
      <c r="F120" s="179" t="s">
        <v>205</v>
      </c>
      <c r="G120" s="145">
        <f t="shared" si="17"/>
        <v>0</v>
      </c>
      <c r="H120" s="98" t="s">
        <v>205</v>
      </c>
      <c r="I120" s="96">
        <f t="shared" si="22"/>
        <v>0</v>
      </c>
      <c r="J120" s="166" t="s">
        <v>205</v>
      </c>
      <c r="K120" s="145">
        <f t="shared" si="18"/>
        <v>0</v>
      </c>
      <c r="L120" s="188" t="s">
        <v>205</v>
      </c>
      <c r="M120" s="167">
        <f t="shared" si="23"/>
        <v>0</v>
      </c>
    </row>
    <row r="121" spans="1:13" x14ac:dyDescent="0.2">
      <c r="A121" s="102" t="s">
        <v>374</v>
      </c>
      <c r="B121" s="144" t="s">
        <v>205</v>
      </c>
      <c r="C121" s="145">
        <f t="shared" si="20"/>
        <v>0</v>
      </c>
      <c r="D121" s="146" t="s">
        <v>205</v>
      </c>
      <c r="E121" s="145">
        <f t="shared" si="21"/>
        <v>0</v>
      </c>
      <c r="F121" s="179" t="s">
        <v>205</v>
      </c>
      <c r="G121" s="145">
        <f t="shared" si="17"/>
        <v>0</v>
      </c>
      <c r="H121" s="98" t="s">
        <v>205</v>
      </c>
      <c r="I121" s="96">
        <f t="shared" si="22"/>
        <v>0</v>
      </c>
      <c r="J121" s="166" t="s">
        <v>205</v>
      </c>
      <c r="K121" s="145">
        <f t="shared" si="18"/>
        <v>0</v>
      </c>
      <c r="L121" s="188" t="s">
        <v>205</v>
      </c>
      <c r="M121" s="167">
        <f t="shared" si="23"/>
        <v>0</v>
      </c>
    </row>
    <row r="122" spans="1:13" x14ac:dyDescent="0.2">
      <c r="A122" s="102" t="s">
        <v>375</v>
      </c>
      <c r="B122" s="144" t="s">
        <v>205</v>
      </c>
      <c r="C122" s="145">
        <f>IF(B122="Y", -1, 0)</f>
        <v>0</v>
      </c>
      <c r="D122" s="146" t="s">
        <v>205</v>
      </c>
      <c r="E122" s="145">
        <f>IF(D122="Y", -1, 0)</f>
        <v>0</v>
      </c>
      <c r="F122" s="179" t="s">
        <v>205</v>
      </c>
      <c r="G122" s="145">
        <f>IF(F122="Y", -1, 0)</f>
        <v>0</v>
      </c>
      <c r="H122" s="98" t="s">
        <v>205</v>
      </c>
      <c r="I122" s="96">
        <f>IF(H122="Y", -1, 0)</f>
        <v>0</v>
      </c>
      <c r="J122" s="166" t="s">
        <v>205</v>
      </c>
      <c r="K122" s="145">
        <f t="shared" si="18"/>
        <v>0</v>
      </c>
      <c r="L122" s="188" t="s">
        <v>205</v>
      </c>
      <c r="M122" s="167">
        <f t="shared" si="23"/>
        <v>0</v>
      </c>
    </row>
    <row r="123" spans="1:13" x14ac:dyDescent="0.2">
      <c r="A123" s="102" t="s">
        <v>376</v>
      </c>
      <c r="B123" s="144" t="s">
        <v>205</v>
      </c>
      <c r="C123" s="145">
        <f t="shared" ref="C123:C124" si="24">IF(B123="Y", 2, 0)</f>
        <v>0</v>
      </c>
      <c r="D123" s="146" t="s">
        <v>205</v>
      </c>
      <c r="E123" s="145">
        <f t="shared" ref="E123:E124" si="25">IF(D123="Y", 2, 0)</f>
        <v>0</v>
      </c>
      <c r="F123" s="179" t="s">
        <v>205</v>
      </c>
      <c r="G123" s="145">
        <f t="shared" ref="G123:G124" si="26">IF(F123="Y", 2, 0)</f>
        <v>0</v>
      </c>
      <c r="H123" s="98" t="s">
        <v>205</v>
      </c>
      <c r="I123" s="96">
        <f t="shared" ref="I123:I124" si="27">IF(H123="Y", 2, 0)</f>
        <v>0</v>
      </c>
      <c r="J123" s="166" t="s">
        <v>205</v>
      </c>
      <c r="K123" s="145">
        <f t="shared" ref="K123:K124" si="28">IF(J123="Y", 2, 0)</f>
        <v>0</v>
      </c>
      <c r="L123" s="188" t="s">
        <v>205</v>
      </c>
      <c r="M123" s="167">
        <f t="shared" ref="M123:M124" si="29">IF(L123="Y", 2, 0)</f>
        <v>0</v>
      </c>
    </row>
    <row r="124" spans="1:13" x14ac:dyDescent="0.2">
      <c r="A124" s="102" t="s">
        <v>377</v>
      </c>
      <c r="B124" s="144" t="s">
        <v>205</v>
      </c>
      <c r="C124" s="145">
        <f t="shared" si="24"/>
        <v>0</v>
      </c>
      <c r="D124" s="146" t="s">
        <v>205</v>
      </c>
      <c r="E124" s="145">
        <f t="shared" si="25"/>
        <v>0</v>
      </c>
      <c r="F124" s="179" t="s">
        <v>205</v>
      </c>
      <c r="G124" s="145">
        <f t="shared" si="26"/>
        <v>0</v>
      </c>
      <c r="H124" s="98" t="s">
        <v>205</v>
      </c>
      <c r="I124" s="96">
        <f t="shared" si="27"/>
        <v>0</v>
      </c>
      <c r="J124" s="166" t="s">
        <v>205</v>
      </c>
      <c r="K124" s="145">
        <f t="shared" si="28"/>
        <v>0</v>
      </c>
      <c r="L124" s="188" t="s">
        <v>205</v>
      </c>
      <c r="M124" s="167">
        <f t="shared" si="29"/>
        <v>0</v>
      </c>
    </row>
    <row r="125" spans="1:13" x14ac:dyDescent="0.2">
      <c r="A125" s="102" t="s">
        <v>378</v>
      </c>
      <c r="B125" s="144" t="s">
        <v>205</v>
      </c>
      <c r="C125" s="145">
        <f t="shared" si="20"/>
        <v>0</v>
      </c>
      <c r="D125" s="146" t="s">
        <v>205</v>
      </c>
      <c r="E125" s="145">
        <f t="shared" si="21"/>
        <v>0</v>
      </c>
      <c r="F125" s="179" t="s">
        <v>205</v>
      </c>
      <c r="G125" s="145">
        <f t="shared" si="17"/>
        <v>0</v>
      </c>
      <c r="H125" s="98" t="s">
        <v>205</v>
      </c>
      <c r="I125" s="96">
        <f t="shared" si="22"/>
        <v>0</v>
      </c>
      <c r="J125" s="166" t="s">
        <v>205</v>
      </c>
      <c r="K125" s="145">
        <f t="shared" si="18"/>
        <v>0</v>
      </c>
      <c r="L125" s="188" t="s">
        <v>205</v>
      </c>
      <c r="M125" s="167">
        <f t="shared" ref="M125" si="30">IF(L125="Y", 1, 0)</f>
        <v>0</v>
      </c>
    </row>
    <row r="126" spans="1:13" x14ac:dyDescent="0.2">
      <c r="A126" s="102" t="s">
        <v>379</v>
      </c>
      <c r="B126" s="144" t="s">
        <v>205</v>
      </c>
      <c r="C126" s="145">
        <f t="shared" si="20"/>
        <v>0</v>
      </c>
      <c r="D126" s="146" t="s">
        <v>205</v>
      </c>
      <c r="E126" s="145">
        <f t="shared" si="21"/>
        <v>0</v>
      </c>
      <c r="F126" s="179" t="s">
        <v>205</v>
      </c>
      <c r="G126" s="145">
        <f t="shared" si="17"/>
        <v>0</v>
      </c>
      <c r="H126" s="98" t="s">
        <v>205</v>
      </c>
      <c r="I126" s="96">
        <f t="shared" si="22"/>
        <v>0</v>
      </c>
      <c r="J126" s="166" t="s">
        <v>205</v>
      </c>
      <c r="K126" s="145">
        <f t="shared" si="18"/>
        <v>0</v>
      </c>
      <c r="L126" s="188" t="s">
        <v>205</v>
      </c>
      <c r="M126" s="167">
        <f t="shared" si="23"/>
        <v>0</v>
      </c>
    </row>
    <row r="127" spans="1:13" x14ac:dyDescent="0.2">
      <c r="A127" s="102" t="s">
        <v>307</v>
      </c>
      <c r="B127" s="144" t="s">
        <v>205</v>
      </c>
      <c r="C127" s="145">
        <f t="shared" ref="C127:C133" si="31">IF(B127="Y", 2, 0)</f>
        <v>0</v>
      </c>
      <c r="D127" s="146" t="s">
        <v>205</v>
      </c>
      <c r="E127" s="145">
        <f t="shared" ref="E127:E133" si="32">IF(D127="Y", 2, 0)</f>
        <v>0</v>
      </c>
      <c r="F127" s="179" t="s">
        <v>205</v>
      </c>
      <c r="G127" s="145">
        <f>IF(F127="Y", 2, 0)</f>
        <v>0</v>
      </c>
      <c r="H127" s="98" t="s">
        <v>251</v>
      </c>
      <c r="I127" s="96">
        <f>IF(H127="Y", 2, 0)</f>
        <v>2</v>
      </c>
      <c r="J127" s="166" t="s">
        <v>205</v>
      </c>
      <c r="K127" s="145">
        <f t="shared" si="18"/>
        <v>0</v>
      </c>
      <c r="L127" s="188" t="s">
        <v>205</v>
      </c>
      <c r="M127" s="167">
        <f t="shared" si="23"/>
        <v>0</v>
      </c>
    </row>
    <row r="128" spans="1:13" x14ac:dyDescent="0.2">
      <c r="A128" s="102" t="s">
        <v>380</v>
      </c>
      <c r="B128" s="144" t="s">
        <v>205</v>
      </c>
      <c r="C128" s="145">
        <f t="shared" si="31"/>
        <v>0</v>
      </c>
      <c r="D128" s="146" t="s">
        <v>205</v>
      </c>
      <c r="E128" s="145">
        <f t="shared" si="32"/>
        <v>0</v>
      </c>
      <c r="F128" s="179" t="s">
        <v>205</v>
      </c>
      <c r="G128" s="145">
        <f>IF(F128="Y", 1, 0)</f>
        <v>0</v>
      </c>
      <c r="H128" s="98" t="s">
        <v>205</v>
      </c>
      <c r="I128" s="96">
        <f>IF(H128="Y", 1, 0)</f>
        <v>0</v>
      </c>
      <c r="J128" s="166" t="s">
        <v>205</v>
      </c>
      <c r="K128" s="145">
        <f>IF(J128="Y", -1, 0)</f>
        <v>0</v>
      </c>
      <c r="L128" s="188" t="s">
        <v>205</v>
      </c>
      <c r="M128" s="167">
        <f t="shared" si="23"/>
        <v>0</v>
      </c>
    </row>
    <row r="129" spans="1:14" x14ac:dyDescent="0.2">
      <c r="A129" s="102" t="s">
        <v>381</v>
      </c>
      <c r="B129" s="144" t="s">
        <v>205</v>
      </c>
      <c r="C129" s="145">
        <f>IF(B129="Y", 1, 0)</f>
        <v>0</v>
      </c>
      <c r="D129" s="146" t="s">
        <v>205</v>
      </c>
      <c r="E129" s="145">
        <f>IF(D129="Y", 1, 0)</f>
        <v>0</v>
      </c>
      <c r="F129" s="179" t="s">
        <v>205</v>
      </c>
      <c r="G129" s="145">
        <f>IF(F129="Y", 1, 0)</f>
        <v>0</v>
      </c>
      <c r="H129" s="98" t="s">
        <v>205</v>
      </c>
      <c r="I129" s="96">
        <f>IF(H129="Y", 1, 0)</f>
        <v>0</v>
      </c>
      <c r="J129" s="166" t="s">
        <v>205</v>
      </c>
      <c r="K129" s="145">
        <f>IF(J129="Y", 1, 0)</f>
        <v>0</v>
      </c>
      <c r="L129" s="188" t="s">
        <v>205</v>
      </c>
      <c r="M129" s="167">
        <f t="shared" si="23"/>
        <v>0</v>
      </c>
    </row>
    <row r="130" spans="1:14" x14ac:dyDescent="0.2">
      <c r="A130" s="102" t="s">
        <v>382</v>
      </c>
      <c r="B130" s="144" t="s">
        <v>205</v>
      </c>
      <c r="C130" s="145">
        <f t="shared" si="31"/>
        <v>0</v>
      </c>
      <c r="D130" s="146" t="s">
        <v>205</v>
      </c>
      <c r="E130" s="145">
        <f t="shared" si="32"/>
        <v>0</v>
      </c>
      <c r="F130" s="179" t="s">
        <v>205</v>
      </c>
      <c r="G130" s="145">
        <f>IF(F130="Y", 1, 0)</f>
        <v>0</v>
      </c>
      <c r="H130" s="98" t="s">
        <v>205</v>
      </c>
      <c r="I130" s="96">
        <f>IF(H130="Y", 1, 0)</f>
        <v>0</v>
      </c>
      <c r="J130" s="166" t="s">
        <v>205</v>
      </c>
      <c r="K130" s="145">
        <f>IF(J130="Y", -1, 0)</f>
        <v>0</v>
      </c>
      <c r="L130" s="188" t="s">
        <v>205</v>
      </c>
      <c r="M130" s="167">
        <f t="shared" si="23"/>
        <v>0</v>
      </c>
    </row>
    <row r="131" spans="1:14" x14ac:dyDescent="0.2">
      <c r="A131" s="102" t="s">
        <v>383</v>
      </c>
      <c r="B131" s="144" t="s">
        <v>205</v>
      </c>
      <c r="C131" s="145">
        <f t="shared" si="31"/>
        <v>0</v>
      </c>
      <c r="D131" s="146" t="s">
        <v>205</v>
      </c>
      <c r="E131" s="145">
        <f t="shared" si="32"/>
        <v>0</v>
      </c>
      <c r="F131" s="179" t="s">
        <v>205</v>
      </c>
      <c r="G131" s="145">
        <f>IF(F131="Y", 1, 0)</f>
        <v>0</v>
      </c>
      <c r="H131" s="98" t="s">
        <v>251</v>
      </c>
      <c r="I131" s="96">
        <f>IF(H131="Y", 1, 0)</f>
        <v>1</v>
      </c>
      <c r="J131" s="166" t="s">
        <v>205</v>
      </c>
      <c r="K131" s="145">
        <f>IF(J131="Y", -1, 0)</f>
        <v>0</v>
      </c>
      <c r="L131" s="188" t="s">
        <v>205</v>
      </c>
      <c r="M131" s="167">
        <f t="shared" si="23"/>
        <v>0</v>
      </c>
    </row>
    <row r="132" spans="1:14" x14ac:dyDescent="0.2">
      <c r="A132" s="102" t="s">
        <v>276</v>
      </c>
      <c r="B132" s="144" t="s">
        <v>205</v>
      </c>
      <c r="C132" s="145">
        <f t="shared" si="31"/>
        <v>0</v>
      </c>
      <c r="D132" s="146" t="s">
        <v>205</v>
      </c>
      <c r="E132" s="145">
        <f t="shared" si="32"/>
        <v>0</v>
      </c>
      <c r="F132" s="179" t="s">
        <v>205</v>
      </c>
      <c r="G132" s="145">
        <f>IF(F132="Y", 1, 0)</f>
        <v>0</v>
      </c>
      <c r="H132" s="98" t="s">
        <v>251</v>
      </c>
      <c r="I132" s="96">
        <f>IF(H132="Y", 1, 0)</f>
        <v>1</v>
      </c>
      <c r="J132" s="166" t="s">
        <v>205</v>
      </c>
      <c r="K132" s="145">
        <f>IF(J132="Y", 1, 0)</f>
        <v>0</v>
      </c>
      <c r="L132" s="188" t="s">
        <v>205</v>
      </c>
      <c r="M132" s="167">
        <f t="shared" si="23"/>
        <v>0</v>
      </c>
    </row>
    <row r="133" spans="1:14" ht="13.5" thickBot="1" x14ac:dyDescent="0.25">
      <c r="A133" s="122" t="s">
        <v>384</v>
      </c>
      <c r="B133" s="147" t="s">
        <v>205</v>
      </c>
      <c r="C133" s="148">
        <f t="shared" si="31"/>
        <v>0</v>
      </c>
      <c r="D133" s="149" t="s">
        <v>205</v>
      </c>
      <c r="E133" s="148">
        <f t="shared" si="32"/>
        <v>0</v>
      </c>
      <c r="F133" s="180" t="s">
        <v>205</v>
      </c>
      <c r="G133" s="148">
        <f>IF(F133="Y", 2, 0)</f>
        <v>0</v>
      </c>
      <c r="H133" s="106" t="s">
        <v>251</v>
      </c>
      <c r="I133" s="104">
        <f>IF(H133="Y", 2, 0)</f>
        <v>2</v>
      </c>
      <c r="J133" s="168" t="s">
        <v>205</v>
      </c>
      <c r="K133" s="148">
        <f>IF(J133="Y", 2, 0)</f>
        <v>0</v>
      </c>
      <c r="L133" s="189" t="s">
        <v>205</v>
      </c>
      <c r="M133" s="169">
        <f>IF(L133="Y", 2, 0)</f>
        <v>0</v>
      </c>
      <c r="N133" s="88"/>
    </row>
    <row r="134" spans="1:14" ht="13.5" thickBot="1" x14ac:dyDescent="0.25">
      <c r="A134" s="131" t="s">
        <v>309</v>
      </c>
      <c r="B134" s="150"/>
      <c r="D134" s="151"/>
      <c r="F134" s="181"/>
      <c r="H134" s="109"/>
      <c r="J134" s="170"/>
      <c r="L134" s="190"/>
    </row>
    <row r="135" spans="1:14" x14ac:dyDescent="0.2">
      <c r="A135" s="113" t="s">
        <v>385</v>
      </c>
      <c r="B135" s="141" t="s">
        <v>205</v>
      </c>
      <c r="C135" s="142">
        <f>IF(B135="Y", 2, 0)</f>
        <v>0</v>
      </c>
      <c r="D135" s="143" t="s">
        <v>205</v>
      </c>
      <c r="E135" s="142">
        <f>IF(D135="Y", 2, 0)</f>
        <v>0</v>
      </c>
      <c r="F135" s="178" t="s">
        <v>205</v>
      </c>
      <c r="G135" s="142">
        <f>IF(F135="Y", 2, 0)</f>
        <v>0</v>
      </c>
      <c r="H135" s="93" t="s">
        <v>205</v>
      </c>
      <c r="I135" s="91">
        <f>IF(H135="Y", 2, 0)</f>
        <v>0</v>
      </c>
      <c r="J135" s="164" t="s">
        <v>205</v>
      </c>
      <c r="K135" s="142">
        <f>IF(J135="Y", 2, 0)</f>
        <v>0</v>
      </c>
      <c r="L135" s="187" t="s">
        <v>205</v>
      </c>
      <c r="M135" s="165">
        <f>IF(L135="Y", 2, 0)</f>
        <v>0</v>
      </c>
    </row>
    <row r="136" spans="1:14" x14ac:dyDescent="0.2">
      <c r="A136" s="102" t="s">
        <v>386</v>
      </c>
      <c r="B136" s="144" t="s">
        <v>205</v>
      </c>
      <c r="C136" s="145">
        <f t="shared" ref="C136:C137" si="33">IF(B136="Y", 2, 0)</f>
        <v>0</v>
      </c>
      <c r="D136" s="146" t="s">
        <v>205</v>
      </c>
      <c r="E136" s="145">
        <f t="shared" ref="E136:E137" si="34">IF(D136="Y", 2, 0)</f>
        <v>0</v>
      </c>
      <c r="F136" s="179" t="s">
        <v>205</v>
      </c>
      <c r="G136" s="145">
        <f t="shared" ref="G136:G137" si="35">IF(F136="Y", 2, 0)</f>
        <v>0</v>
      </c>
      <c r="H136" s="98" t="s">
        <v>205</v>
      </c>
      <c r="I136" s="96">
        <f t="shared" ref="I136:I137" si="36">IF(H136="Y", 2, 0)</f>
        <v>0</v>
      </c>
      <c r="J136" s="166" t="s">
        <v>205</v>
      </c>
      <c r="K136" s="145">
        <f t="shared" ref="K136:K137" si="37">IF(J136="Y", 2, 0)</f>
        <v>0</v>
      </c>
      <c r="L136" s="188" t="s">
        <v>205</v>
      </c>
      <c r="M136" s="167">
        <f t="shared" ref="M136:M137" si="38">IF(L136="Y", 2, 0)</f>
        <v>0</v>
      </c>
    </row>
    <row r="137" spans="1:14" ht="13.5" thickBot="1" x14ac:dyDescent="0.25">
      <c r="A137" s="122" t="s">
        <v>387</v>
      </c>
      <c r="B137" s="147" t="s">
        <v>205</v>
      </c>
      <c r="C137" s="148">
        <f t="shared" si="33"/>
        <v>0</v>
      </c>
      <c r="D137" s="149" t="s">
        <v>205</v>
      </c>
      <c r="E137" s="148">
        <f t="shared" si="34"/>
        <v>0</v>
      </c>
      <c r="F137" s="180" t="s">
        <v>205</v>
      </c>
      <c r="G137" s="148">
        <f t="shared" si="35"/>
        <v>0</v>
      </c>
      <c r="H137" s="106" t="s">
        <v>205</v>
      </c>
      <c r="I137" s="104">
        <f t="shared" si="36"/>
        <v>0</v>
      </c>
      <c r="J137" s="168" t="s">
        <v>205</v>
      </c>
      <c r="K137" s="148">
        <f t="shared" si="37"/>
        <v>0</v>
      </c>
      <c r="L137" s="189" t="s">
        <v>205</v>
      </c>
      <c r="M137" s="169">
        <f t="shared" si="38"/>
        <v>0</v>
      </c>
    </row>
    <row r="138" spans="1:14" ht="13.5" thickBot="1" x14ac:dyDescent="0.25">
      <c r="A138" s="131" t="s">
        <v>388</v>
      </c>
      <c r="B138" s="150"/>
      <c r="D138" s="151"/>
      <c r="F138" s="181"/>
      <c r="H138" s="109"/>
      <c r="J138" s="170"/>
      <c r="L138" s="190"/>
    </row>
    <row r="139" spans="1:14" x14ac:dyDescent="0.2">
      <c r="A139" s="113" t="s">
        <v>389</v>
      </c>
      <c r="B139" s="141" t="s">
        <v>205</v>
      </c>
      <c r="C139" s="142">
        <f>IF(B139="Y", 2, 0)</f>
        <v>0</v>
      </c>
      <c r="D139" s="143" t="s">
        <v>205</v>
      </c>
      <c r="E139" s="142">
        <f>IF(D139="Y", 2, 0)</f>
        <v>0</v>
      </c>
      <c r="F139" s="178" t="s">
        <v>205</v>
      </c>
      <c r="G139" s="142">
        <f>IF(F139="Y", 2, 0)</f>
        <v>0</v>
      </c>
      <c r="H139" s="93" t="s">
        <v>205</v>
      </c>
      <c r="I139" s="91">
        <f>IF(H139="Y", 2, 0)</f>
        <v>0</v>
      </c>
      <c r="J139" s="164" t="s">
        <v>205</v>
      </c>
      <c r="K139" s="142">
        <f>IF(J139="Y", 2, 0)</f>
        <v>0</v>
      </c>
      <c r="L139" s="187" t="s">
        <v>205</v>
      </c>
      <c r="M139" s="165">
        <f>IF(L139="Y", 2, 0)</f>
        <v>0</v>
      </c>
      <c r="N139" s="136"/>
    </row>
    <row r="140" spans="1:14" x14ac:dyDescent="0.2">
      <c r="A140" s="102" t="s">
        <v>390</v>
      </c>
      <c r="B140" s="144" t="s">
        <v>205</v>
      </c>
      <c r="C140" s="145">
        <f>IF(B140="Y", 1, 0)</f>
        <v>0</v>
      </c>
      <c r="D140" s="146" t="s">
        <v>205</v>
      </c>
      <c r="E140" s="145">
        <f>IF(D140="Y", 1, 0)</f>
        <v>0</v>
      </c>
      <c r="F140" s="179" t="s">
        <v>205</v>
      </c>
      <c r="G140" s="145">
        <f>IF(F140="Y", 1, 0)</f>
        <v>0</v>
      </c>
      <c r="H140" s="98" t="s">
        <v>205</v>
      </c>
      <c r="I140" s="96">
        <f>IF(H140="Y", 1, 0)</f>
        <v>0</v>
      </c>
      <c r="J140" s="166" t="s">
        <v>205</v>
      </c>
      <c r="K140" s="145">
        <f>IF(J140="Y", 1, 0)</f>
        <v>0</v>
      </c>
      <c r="L140" s="188" t="s">
        <v>205</v>
      </c>
      <c r="M140" s="167">
        <f>IF(L140="Y", 1, 0)</f>
        <v>0</v>
      </c>
    </row>
    <row r="141" spans="1:14" x14ac:dyDescent="0.2">
      <c r="A141" s="102" t="s">
        <v>391</v>
      </c>
      <c r="B141" s="144" t="s">
        <v>205</v>
      </c>
      <c r="C141" s="145">
        <f>IF(B141="Y", 1, 0)</f>
        <v>0</v>
      </c>
      <c r="D141" s="146" t="s">
        <v>205</v>
      </c>
      <c r="E141" s="145">
        <f>IF(D141="Y", 1, 0)</f>
        <v>0</v>
      </c>
      <c r="F141" s="179" t="s">
        <v>205</v>
      </c>
      <c r="G141" s="145">
        <f>IF(F141="Y", 1, 0)</f>
        <v>0</v>
      </c>
      <c r="H141" s="98" t="s">
        <v>205</v>
      </c>
      <c r="I141" s="96">
        <f>IF(H141="Y", 1, 0)</f>
        <v>0</v>
      </c>
      <c r="J141" s="166" t="s">
        <v>205</v>
      </c>
      <c r="K141" s="145">
        <f>IF(J141="Y", 1, 0)</f>
        <v>0</v>
      </c>
      <c r="L141" s="188" t="s">
        <v>205</v>
      </c>
      <c r="M141" s="167">
        <f>IF(L141="Y", 1, 0)</f>
        <v>0</v>
      </c>
    </row>
    <row r="142" spans="1:14" x14ac:dyDescent="0.2">
      <c r="A142" s="102" t="s">
        <v>392</v>
      </c>
      <c r="B142" s="144" t="s">
        <v>205</v>
      </c>
      <c r="C142" s="145">
        <f t="shared" ref="C142:C146" si="39">IF(B142="Y", 2, 0)</f>
        <v>0</v>
      </c>
      <c r="D142" s="146" t="s">
        <v>205</v>
      </c>
      <c r="E142" s="145">
        <f t="shared" ref="E142:E146" si="40">IF(D142="Y", 2, 0)</f>
        <v>0</v>
      </c>
      <c r="F142" s="179" t="s">
        <v>205</v>
      </c>
      <c r="G142" s="145">
        <f t="shared" ref="G142:G146" si="41">IF(F142="Y", 2, 0)</f>
        <v>0</v>
      </c>
      <c r="H142" s="98" t="s">
        <v>205</v>
      </c>
      <c r="I142" s="96">
        <f t="shared" ref="I142:I146" si="42">IF(H142="Y", 2, 0)</f>
        <v>0</v>
      </c>
      <c r="J142" s="166" t="s">
        <v>205</v>
      </c>
      <c r="K142" s="145">
        <f t="shared" ref="K142:K146" si="43">IF(J142="Y", 2, 0)</f>
        <v>0</v>
      </c>
      <c r="L142" s="188" t="s">
        <v>205</v>
      </c>
      <c r="M142" s="167">
        <f t="shared" ref="M142:M146" si="44">IF(L142="Y", 2, 0)</f>
        <v>0</v>
      </c>
    </row>
    <row r="143" spans="1:14" x14ac:dyDescent="0.2">
      <c r="A143" s="102" t="s">
        <v>393</v>
      </c>
      <c r="B143" s="144" t="s">
        <v>205</v>
      </c>
      <c r="C143" s="145">
        <f>IF(B143="Y", 1, 0)</f>
        <v>0</v>
      </c>
      <c r="D143" s="146" t="s">
        <v>205</v>
      </c>
      <c r="E143" s="145">
        <f>IF(D143="Y", 1, 0)</f>
        <v>0</v>
      </c>
      <c r="F143" s="179" t="s">
        <v>205</v>
      </c>
      <c r="G143" s="145">
        <f>IF(F143="Y", 1, 0)</f>
        <v>0</v>
      </c>
      <c r="H143" s="98" t="s">
        <v>205</v>
      </c>
      <c r="I143" s="96">
        <f>IF(H143="Y", 1, 0)</f>
        <v>0</v>
      </c>
      <c r="J143" s="166" t="s">
        <v>205</v>
      </c>
      <c r="K143" s="145">
        <f>IF(J143="Y", 1, 0)</f>
        <v>0</v>
      </c>
      <c r="L143" s="188" t="s">
        <v>205</v>
      </c>
      <c r="M143" s="167">
        <f>IF(L143="Y", 1, 0)</f>
        <v>0</v>
      </c>
    </row>
    <row r="144" spans="1:14" x14ac:dyDescent="0.2">
      <c r="A144" s="102" t="s">
        <v>394</v>
      </c>
      <c r="B144" s="144" t="s">
        <v>205</v>
      </c>
      <c r="C144" s="145">
        <f>IF(B144="Y", 1, 0)</f>
        <v>0</v>
      </c>
      <c r="D144" s="146" t="s">
        <v>205</v>
      </c>
      <c r="E144" s="145">
        <f>IF(D144="Y", 1, 0)</f>
        <v>0</v>
      </c>
      <c r="F144" s="179" t="s">
        <v>205</v>
      </c>
      <c r="G144" s="145">
        <f>IF(F144="Y", 1, 0)</f>
        <v>0</v>
      </c>
      <c r="H144" s="98" t="s">
        <v>205</v>
      </c>
      <c r="I144" s="96">
        <f>IF(H144="Y", 1, 0)</f>
        <v>0</v>
      </c>
      <c r="J144" s="166" t="s">
        <v>205</v>
      </c>
      <c r="K144" s="145">
        <f>IF(J144="Y", 1, 0)</f>
        <v>0</v>
      </c>
      <c r="L144" s="188" t="s">
        <v>205</v>
      </c>
      <c r="M144" s="167">
        <f>IF(L144="Y", 1, 0)</f>
        <v>0</v>
      </c>
    </row>
    <row r="145" spans="1:15" x14ac:dyDescent="0.2">
      <c r="A145" s="102" t="s">
        <v>395</v>
      </c>
      <c r="B145" s="144" t="s">
        <v>205</v>
      </c>
      <c r="C145" s="145">
        <f t="shared" si="39"/>
        <v>0</v>
      </c>
      <c r="D145" s="146" t="s">
        <v>205</v>
      </c>
      <c r="E145" s="145">
        <f t="shared" si="40"/>
        <v>0</v>
      </c>
      <c r="F145" s="179" t="s">
        <v>205</v>
      </c>
      <c r="G145" s="145">
        <f t="shared" si="41"/>
        <v>0</v>
      </c>
      <c r="H145" s="98" t="s">
        <v>205</v>
      </c>
      <c r="I145" s="96">
        <f t="shared" si="42"/>
        <v>0</v>
      </c>
      <c r="J145" s="166" t="s">
        <v>205</v>
      </c>
      <c r="K145" s="145">
        <f t="shared" si="43"/>
        <v>0</v>
      </c>
      <c r="L145" s="188" t="s">
        <v>205</v>
      </c>
      <c r="M145" s="167">
        <f t="shared" si="44"/>
        <v>0</v>
      </c>
    </row>
    <row r="146" spans="1:15" ht="13.5" thickBot="1" x14ac:dyDescent="0.25">
      <c r="A146" s="122" t="s">
        <v>396</v>
      </c>
      <c r="B146" s="147" t="s">
        <v>205</v>
      </c>
      <c r="C146" s="148">
        <f t="shared" si="39"/>
        <v>0</v>
      </c>
      <c r="D146" s="149" t="s">
        <v>205</v>
      </c>
      <c r="E146" s="148">
        <f t="shared" si="40"/>
        <v>0</v>
      </c>
      <c r="F146" s="180" t="s">
        <v>205</v>
      </c>
      <c r="G146" s="148">
        <f t="shared" si="41"/>
        <v>0</v>
      </c>
      <c r="H146" s="106" t="s">
        <v>205</v>
      </c>
      <c r="I146" s="104">
        <f t="shared" si="42"/>
        <v>0</v>
      </c>
      <c r="J146" s="168" t="s">
        <v>205</v>
      </c>
      <c r="K146" s="148">
        <f t="shared" si="43"/>
        <v>0</v>
      </c>
      <c r="L146" s="189" t="s">
        <v>205</v>
      </c>
      <c r="M146" s="169">
        <f t="shared" si="44"/>
        <v>0</v>
      </c>
    </row>
    <row r="147" spans="1:15" ht="13.5" thickBot="1" x14ac:dyDescent="0.25">
      <c r="A147" s="131" t="s">
        <v>397</v>
      </c>
      <c r="B147" s="150"/>
      <c r="D147" s="151"/>
      <c r="F147" s="181"/>
      <c r="H147" s="109"/>
      <c r="J147" s="170"/>
      <c r="L147" s="190"/>
    </row>
    <row r="148" spans="1:15" x14ac:dyDescent="0.2">
      <c r="A148" s="113" t="s">
        <v>398</v>
      </c>
      <c r="B148" s="141" t="s">
        <v>205</v>
      </c>
      <c r="C148" s="142">
        <f>IF(B148="Y", 1, 0)</f>
        <v>0</v>
      </c>
      <c r="D148" s="143" t="s">
        <v>205</v>
      </c>
      <c r="E148" s="142">
        <f>IF(D148="Y", 1, 0)</f>
        <v>0</v>
      </c>
      <c r="F148" s="178" t="s">
        <v>205</v>
      </c>
      <c r="G148" s="142">
        <f>IF(F148="Y", 1, 0)</f>
        <v>0</v>
      </c>
      <c r="H148" s="93" t="s">
        <v>251</v>
      </c>
      <c r="I148" s="91">
        <f>IF(H148="Y", 1, 0)</f>
        <v>1</v>
      </c>
      <c r="J148" s="164" t="s">
        <v>205</v>
      </c>
      <c r="K148" s="142">
        <f>IF(J148="Y", 1, 0)</f>
        <v>0</v>
      </c>
      <c r="L148" s="187" t="s">
        <v>205</v>
      </c>
      <c r="M148" s="165">
        <f>IF(L148="Y", 1, 0)</f>
        <v>0</v>
      </c>
    </row>
    <row r="149" spans="1:15" ht="13.5" thickBot="1" x14ac:dyDescent="0.25">
      <c r="A149" s="122" t="s">
        <v>399</v>
      </c>
      <c r="B149" s="147" t="s">
        <v>205</v>
      </c>
      <c r="C149" s="148">
        <f>IF(B149="Y", 1, 0)</f>
        <v>0</v>
      </c>
      <c r="D149" s="149" t="s">
        <v>205</v>
      </c>
      <c r="E149" s="148">
        <f>IF(D149="Y", 1, 0)</f>
        <v>0</v>
      </c>
      <c r="F149" s="180" t="s">
        <v>205</v>
      </c>
      <c r="G149" s="148">
        <f>IF(F149="Y", 1, 0)</f>
        <v>0</v>
      </c>
      <c r="H149" s="106" t="s">
        <v>205</v>
      </c>
      <c r="I149" s="104">
        <f>IF(H149="Y", 1, 0)</f>
        <v>0</v>
      </c>
      <c r="J149" s="168" t="s">
        <v>205</v>
      </c>
      <c r="K149" s="148">
        <f>IF(J149="Y", 1, 0)</f>
        <v>0</v>
      </c>
      <c r="L149" s="189" t="s">
        <v>205</v>
      </c>
      <c r="M149" s="169">
        <f>IF(L149="Y", 1, 0)</f>
        <v>0</v>
      </c>
    </row>
    <row r="150" spans="1:15" x14ac:dyDescent="0.2">
      <c r="A150" s="88"/>
      <c r="N150" s="88"/>
      <c r="O150" s="88"/>
    </row>
    <row r="151" spans="1:15" x14ac:dyDescent="0.2">
      <c r="A151" s="137" t="s">
        <v>400</v>
      </c>
      <c r="C151" s="89">
        <f>SUM(C2:C149)</f>
        <v>0</v>
      </c>
      <c r="E151" s="89">
        <f>SUM(E2:E149)</f>
        <v>0</v>
      </c>
      <c r="G151" s="89">
        <f>SUM(G2:G149)</f>
        <v>0</v>
      </c>
      <c r="I151" s="88">
        <f>SUM(I2:I133)</f>
        <v>21</v>
      </c>
      <c r="K151" s="89">
        <f>SUM(K2:K133)</f>
        <v>0</v>
      </c>
      <c r="M151" s="89">
        <f>SUM(M2:M149)</f>
        <v>0</v>
      </c>
    </row>
    <row r="152" spans="1:15" x14ac:dyDescent="0.2">
      <c r="A152" s="137" t="s">
        <v>401</v>
      </c>
      <c r="C152" s="89">
        <v>148</v>
      </c>
      <c r="E152" s="89">
        <v>143</v>
      </c>
      <c r="G152" s="89">
        <v>128</v>
      </c>
      <c r="I152" s="88">
        <v>114</v>
      </c>
      <c r="K152" s="89">
        <v>99</v>
      </c>
      <c r="M152" s="89">
        <v>53</v>
      </c>
    </row>
    <row r="153" spans="1:15" x14ac:dyDescent="0.2">
      <c r="A153" s="137" t="s">
        <v>402</v>
      </c>
      <c r="C153" s="163">
        <f>C151/C152</f>
        <v>0</v>
      </c>
      <c r="E153" s="163">
        <f>E151/E152</f>
        <v>0</v>
      </c>
      <c r="G153" s="186">
        <f>G151/G152</f>
        <v>0</v>
      </c>
      <c r="I153" s="138">
        <f>I151/I152</f>
        <v>0.18421052631578946</v>
      </c>
      <c r="K153" s="163">
        <f>K151/K152</f>
        <v>0</v>
      </c>
      <c r="M153" s="163">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FB2266E2-68D6-48A4-82DA-4CAD6DD1CC39}">
      <formula1>"-,Y"</formula1>
    </dataValidation>
  </dataValidation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A1100-DD5F-4C72-8812-A873090AD5E9}">
  <dimension ref="A1:O153"/>
  <sheetViews>
    <sheetView workbookViewId="0">
      <selection activeCell="A2" sqref="A2"/>
    </sheetView>
  </sheetViews>
  <sheetFormatPr defaultColWidth="9" defaultRowHeight="12.75" x14ac:dyDescent="0.2"/>
  <cols>
    <col min="1" max="1" width="45.5" style="60" customWidth="1"/>
    <col min="2" max="11" width="4.625" style="211" customWidth="1"/>
    <col min="12" max="13" width="4.625" style="88" customWidth="1"/>
    <col min="14" max="16384" width="9" style="60"/>
  </cols>
  <sheetData>
    <row r="1" spans="1:13" s="86" customFormat="1" ht="25.5" customHeight="1" thickBot="1" x14ac:dyDescent="0.3">
      <c r="A1" s="85" t="s">
        <v>450</v>
      </c>
      <c r="B1" s="616" t="s">
        <v>253</v>
      </c>
      <c r="C1" s="616"/>
      <c r="D1" s="617" t="s">
        <v>254</v>
      </c>
      <c r="E1" s="617"/>
      <c r="F1" s="618" t="s">
        <v>255</v>
      </c>
      <c r="G1" s="618"/>
      <c r="H1" s="628" t="s">
        <v>256</v>
      </c>
      <c r="I1" s="628"/>
      <c r="J1" s="619" t="s">
        <v>257</v>
      </c>
      <c r="K1" s="620"/>
      <c r="L1" s="626" t="s">
        <v>258</v>
      </c>
      <c r="M1" s="627"/>
    </row>
    <row r="2" spans="1:13" ht="13.5" thickBot="1" x14ac:dyDescent="0.25">
      <c r="A2" s="87" t="s">
        <v>259</v>
      </c>
      <c r="L2" s="89"/>
      <c r="M2" s="89"/>
    </row>
    <row r="3" spans="1:13" x14ac:dyDescent="0.2">
      <c r="A3" s="90" t="s">
        <v>260</v>
      </c>
      <c r="B3" s="212"/>
      <c r="C3" s="213"/>
      <c r="D3" s="214"/>
      <c r="E3" s="213"/>
      <c r="F3" s="215"/>
      <c r="G3" s="213"/>
      <c r="H3" s="216"/>
      <c r="I3" s="213"/>
      <c r="J3" s="217"/>
      <c r="K3" s="218"/>
      <c r="L3" s="89"/>
      <c r="M3" s="89"/>
    </row>
    <row r="4" spans="1:13" x14ac:dyDescent="0.2">
      <c r="A4" s="95" t="s">
        <v>261</v>
      </c>
      <c r="B4" s="219" t="s">
        <v>205</v>
      </c>
      <c r="C4" s="220">
        <f>IF(B4="Y", 2, 0)</f>
        <v>0</v>
      </c>
      <c r="D4" s="221" t="s">
        <v>205</v>
      </c>
      <c r="E4" s="220">
        <f t="shared" ref="E4:E5" si="0">IF(D4="Y", 2, 0)</f>
        <v>0</v>
      </c>
      <c r="F4" s="222" t="s">
        <v>205</v>
      </c>
      <c r="G4" s="220">
        <f t="shared" ref="G4:G7" si="1">IF(F4="Y", 1, 0)</f>
        <v>0</v>
      </c>
      <c r="H4" s="223" t="s">
        <v>205</v>
      </c>
      <c r="I4" s="220">
        <f t="shared" ref="I4:I5" si="2">IF(H4="Y", 1, 0)</f>
        <v>0</v>
      </c>
      <c r="J4" s="224" t="s">
        <v>205</v>
      </c>
      <c r="K4" s="225">
        <f>IF(J4="Y", -1, 0)</f>
        <v>0</v>
      </c>
      <c r="L4" s="89"/>
      <c r="M4" s="89"/>
    </row>
    <row r="5" spans="1:13" x14ac:dyDescent="0.2">
      <c r="A5" s="95" t="s">
        <v>262</v>
      </c>
      <c r="B5" s="219" t="s">
        <v>205</v>
      </c>
      <c r="C5" s="220">
        <f>IF(B5="Y", 1, 0)</f>
        <v>0</v>
      </c>
      <c r="D5" s="221" t="s">
        <v>205</v>
      </c>
      <c r="E5" s="220">
        <f t="shared" si="0"/>
        <v>0</v>
      </c>
      <c r="F5" s="222" t="s">
        <v>205</v>
      </c>
      <c r="G5" s="220">
        <f t="shared" si="1"/>
        <v>0</v>
      </c>
      <c r="H5" s="223" t="s">
        <v>205</v>
      </c>
      <c r="I5" s="220">
        <f t="shared" si="2"/>
        <v>0</v>
      </c>
      <c r="J5" s="224" t="s">
        <v>205</v>
      </c>
      <c r="K5" s="225">
        <f>IF(J5="Y", -1, 0)</f>
        <v>0</v>
      </c>
      <c r="L5" s="89"/>
      <c r="M5" s="89"/>
    </row>
    <row r="6" spans="1:13" x14ac:dyDescent="0.2">
      <c r="A6" s="100" t="s">
        <v>403</v>
      </c>
      <c r="B6" s="219"/>
      <c r="C6" s="220"/>
      <c r="D6" s="221"/>
      <c r="E6" s="220"/>
      <c r="F6" s="222"/>
      <c r="G6" s="220"/>
      <c r="H6" s="223"/>
      <c r="I6" s="220"/>
      <c r="J6" s="224"/>
      <c r="K6" s="225"/>
      <c r="L6" s="89"/>
      <c r="M6" s="89"/>
    </row>
    <row r="7" spans="1:13" x14ac:dyDescent="0.2">
      <c r="A7" s="101" t="s">
        <v>263</v>
      </c>
      <c r="B7" s="219" t="s">
        <v>205</v>
      </c>
      <c r="C7" s="220">
        <f>IF(B7="Y", -1, 0)</f>
        <v>0</v>
      </c>
      <c r="D7" s="221" t="s">
        <v>205</v>
      </c>
      <c r="E7" s="220">
        <f>IF(D7="Y", -1, 0)</f>
        <v>0</v>
      </c>
      <c r="F7" s="222" t="s">
        <v>205</v>
      </c>
      <c r="G7" s="220">
        <f t="shared" si="1"/>
        <v>0</v>
      </c>
      <c r="H7" s="223" t="s">
        <v>205</v>
      </c>
      <c r="I7" s="220">
        <f t="shared" ref="I7" si="3">IF(H7="Y", 2, 0)</f>
        <v>0</v>
      </c>
      <c r="J7" s="224" t="s">
        <v>205</v>
      </c>
      <c r="K7" s="225">
        <f>IF(J7="Y", 2, 0)</f>
        <v>0</v>
      </c>
      <c r="L7" s="89"/>
      <c r="M7" s="89"/>
    </row>
    <row r="8" spans="1:13" x14ac:dyDescent="0.2">
      <c r="A8" s="101" t="s">
        <v>264</v>
      </c>
      <c r="B8" s="219" t="s">
        <v>205</v>
      </c>
      <c r="C8" s="220">
        <f t="shared" ref="C8:K9" si="4">IF(B8="Y", 1, 0)</f>
        <v>0</v>
      </c>
      <c r="D8" s="221" t="s">
        <v>205</v>
      </c>
      <c r="E8" s="220">
        <f t="shared" si="4"/>
        <v>0</v>
      </c>
      <c r="F8" s="222" t="s">
        <v>205</v>
      </c>
      <c r="G8" s="220">
        <f t="shared" si="4"/>
        <v>0</v>
      </c>
      <c r="H8" s="223" t="s">
        <v>205</v>
      </c>
      <c r="I8" s="220">
        <f t="shared" si="4"/>
        <v>0</v>
      </c>
      <c r="J8" s="224" t="s">
        <v>205</v>
      </c>
      <c r="K8" s="225">
        <f t="shared" si="4"/>
        <v>0</v>
      </c>
      <c r="L8" s="89"/>
      <c r="M8" s="89"/>
    </row>
    <row r="9" spans="1:13" x14ac:dyDescent="0.2">
      <c r="A9" s="101" t="s">
        <v>265</v>
      </c>
      <c r="B9" s="219" t="s">
        <v>205</v>
      </c>
      <c r="C9" s="220">
        <f t="shared" ref="C9" si="5">IF(B9="Y", 2, 0)</f>
        <v>0</v>
      </c>
      <c r="D9" s="221" t="s">
        <v>205</v>
      </c>
      <c r="E9" s="220">
        <f t="shared" ref="E9" si="6">IF(D9="Y", 2, 0)</f>
        <v>0</v>
      </c>
      <c r="F9" s="222" t="s">
        <v>205</v>
      </c>
      <c r="G9" s="220">
        <f t="shared" si="4"/>
        <v>0</v>
      </c>
      <c r="H9" s="223" t="s">
        <v>205</v>
      </c>
      <c r="I9" s="220">
        <f t="shared" si="4"/>
        <v>0</v>
      </c>
      <c r="J9" s="224" t="s">
        <v>205</v>
      </c>
      <c r="K9" s="225">
        <f t="shared" si="4"/>
        <v>0</v>
      </c>
      <c r="L9" s="89"/>
      <c r="M9" s="89"/>
    </row>
    <row r="10" spans="1:13" x14ac:dyDescent="0.2">
      <c r="A10" s="102" t="s">
        <v>266</v>
      </c>
      <c r="B10" s="219" t="s">
        <v>205</v>
      </c>
      <c r="C10" s="220">
        <f>IF(B10="Y", 1, 0)</f>
        <v>0</v>
      </c>
      <c r="D10" s="221" t="s">
        <v>205</v>
      </c>
      <c r="E10" s="220">
        <f>IF(D10="Y", 1, 0)</f>
        <v>0</v>
      </c>
      <c r="F10" s="222" t="s">
        <v>205</v>
      </c>
      <c r="G10" s="220">
        <f>IF(F10="Y", 1, 0)</f>
        <v>0</v>
      </c>
      <c r="H10" s="223" t="s">
        <v>205</v>
      </c>
      <c r="I10" s="220">
        <f>IF(H10="Y", 1, 0)</f>
        <v>0</v>
      </c>
      <c r="J10" s="224" t="s">
        <v>205</v>
      </c>
      <c r="K10" s="225">
        <f>IF(J10="Y", 1, 0)</f>
        <v>0</v>
      </c>
      <c r="L10" s="89"/>
      <c r="M10" s="89"/>
    </row>
    <row r="11" spans="1:13" x14ac:dyDescent="0.2">
      <c r="A11" s="100" t="s">
        <v>404</v>
      </c>
      <c r="B11" s="219"/>
      <c r="C11" s="220"/>
      <c r="D11" s="221"/>
      <c r="E11" s="220"/>
      <c r="F11" s="222"/>
      <c r="G11" s="220"/>
      <c r="H11" s="223"/>
      <c r="I11" s="220"/>
      <c r="J11" s="224"/>
      <c r="K11" s="225"/>
      <c r="L11" s="89"/>
      <c r="M11" s="89"/>
    </row>
    <row r="12" spans="1:13" x14ac:dyDescent="0.2">
      <c r="A12" s="101" t="s">
        <v>267</v>
      </c>
      <c r="B12" s="219" t="s">
        <v>205</v>
      </c>
      <c r="C12" s="220">
        <f>IF(B12="Y", -1, 0)</f>
        <v>0</v>
      </c>
      <c r="D12" s="221" t="s">
        <v>205</v>
      </c>
      <c r="E12" s="220">
        <f>IF(D12="Y", -1, 0)</f>
        <v>0</v>
      </c>
      <c r="F12" s="222" t="s">
        <v>205</v>
      </c>
      <c r="G12" s="220">
        <f>IF(F12="Y", -1, 0)</f>
        <v>0</v>
      </c>
      <c r="H12" s="223" t="s">
        <v>205</v>
      </c>
      <c r="I12" s="220">
        <f>IF(H12="Y", -1, 0)</f>
        <v>0</v>
      </c>
      <c r="J12" s="224" t="s">
        <v>205</v>
      </c>
      <c r="K12" s="225">
        <f>IF(J12="Y", 1, 0)</f>
        <v>0</v>
      </c>
      <c r="L12" s="89"/>
      <c r="M12" s="89"/>
    </row>
    <row r="13" spans="1:13" ht="13.5" thickBot="1" x14ac:dyDescent="0.25">
      <c r="A13" s="103" t="s">
        <v>268</v>
      </c>
      <c r="B13" s="226" t="s">
        <v>205</v>
      </c>
      <c r="C13" s="227">
        <f t="shared" ref="C13" si="7">IF(B13="Y", 2, 0)</f>
        <v>0</v>
      </c>
      <c r="D13" s="228" t="s">
        <v>205</v>
      </c>
      <c r="E13" s="227">
        <f t="shared" ref="E13" si="8">IF(D13="Y", 2, 0)</f>
        <v>0</v>
      </c>
      <c r="F13" s="229" t="s">
        <v>205</v>
      </c>
      <c r="G13" s="227">
        <f t="shared" ref="G13" si="9">IF(F13="Y", 2, 0)</f>
        <v>0</v>
      </c>
      <c r="H13" s="230" t="s">
        <v>205</v>
      </c>
      <c r="I13" s="227">
        <f t="shared" ref="I13" si="10">IF(H13="Y", 2, 0)</f>
        <v>0</v>
      </c>
      <c r="J13" s="231" t="s">
        <v>205</v>
      </c>
      <c r="K13" s="232">
        <f t="shared" ref="K13" si="11">IF(J13="Y", 2, 0)</f>
        <v>0</v>
      </c>
      <c r="L13" s="89"/>
      <c r="M13" s="89"/>
    </row>
    <row r="14" spans="1:13" ht="13.5" thickBot="1" x14ac:dyDescent="0.25">
      <c r="A14" s="87" t="s">
        <v>269</v>
      </c>
      <c r="B14" s="233"/>
      <c r="D14" s="234"/>
      <c r="F14" s="235"/>
      <c r="H14" s="236"/>
      <c r="J14" s="237"/>
      <c r="L14" s="89"/>
      <c r="M14" s="89"/>
    </row>
    <row r="15" spans="1:13" x14ac:dyDescent="0.2">
      <c r="A15" s="90" t="s">
        <v>270</v>
      </c>
      <c r="B15" s="212" t="s">
        <v>205</v>
      </c>
      <c r="C15" s="213">
        <f>IF(B15="Y", -1, 0)</f>
        <v>0</v>
      </c>
      <c r="D15" s="214" t="s">
        <v>205</v>
      </c>
      <c r="E15" s="213">
        <f>IF(D15="Y", -1, 0)</f>
        <v>0</v>
      </c>
      <c r="F15" s="215" t="s">
        <v>205</v>
      </c>
      <c r="G15" s="213">
        <f>IF(F15="Y", -1, 0)</f>
        <v>0</v>
      </c>
      <c r="H15" s="216" t="s">
        <v>205</v>
      </c>
      <c r="I15" s="213">
        <f>IF(H15="Y", -1, 0)</f>
        <v>0</v>
      </c>
      <c r="J15" s="217" t="s">
        <v>205</v>
      </c>
      <c r="K15" s="218">
        <f>IF(J15="Y", -1, 0)</f>
        <v>0</v>
      </c>
      <c r="L15" s="89"/>
      <c r="M15" s="89"/>
    </row>
    <row r="16" spans="1:13" x14ac:dyDescent="0.2">
      <c r="A16" s="100" t="s">
        <v>271</v>
      </c>
      <c r="B16" s="219" t="s">
        <v>205</v>
      </c>
      <c r="C16" s="220">
        <f>IF(B16="Y", 2, 0)</f>
        <v>0</v>
      </c>
      <c r="D16" s="221" t="s">
        <v>205</v>
      </c>
      <c r="E16" s="220">
        <f>IF(D16="Y", 2, 0)</f>
        <v>0</v>
      </c>
      <c r="F16" s="222" t="s">
        <v>205</v>
      </c>
      <c r="G16" s="220">
        <f>IF(F16="Y", 2, 0)</f>
        <v>0</v>
      </c>
      <c r="H16" s="223" t="s">
        <v>205</v>
      </c>
      <c r="I16" s="220">
        <f>IF(H16="Y", 2, 0)</f>
        <v>0</v>
      </c>
      <c r="J16" s="224" t="s">
        <v>205</v>
      </c>
      <c r="K16" s="225">
        <f>IF(J16="Y", 2, 0)</f>
        <v>0</v>
      </c>
      <c r="L16" s="89"/>
      <c r="M16" s="89"/>
    </row>
    <row r="17" spans="1:13" x14ac:dyDescent="0.2">
      <c r="A17" s="100" t="s">
        <v>272</v>
      </c>
      <c r="B17" s="219" t="s">
        <v>205</v>
      </c>
      <c r="C17" s="220">
        <f>IF(B17="Y", 2, 0)</f>
        <v>0</v>
      </c>
      <c r="D17" s="221" t="s">
        <v>205</v>
      </c>
      <c r="E17" s="220">
        <f>IF(D17="Y", 2, 0)</f>
        <v>0</v>
      </c>
      <c r="F17" s="222" t="s">
        <v>205</v>
      </c>
      <c r="G17" s="220">
        <f t="shared" ref="G17" si="12">IF(F17="Y", 1, 0)</f>
        <v>0</v>
      </c>
      <c r="H17" s="223" t="s">
        <v>205</v>
      </c>
      <c r="I17" s="220">
        <f t="shared" ref="I17" si="13">IF(H17="Y", 1, 0)</f>
        <v>0</v>
      </c>
      <c r="J17" s="224" t="s">
        <v>205</v>
      </c>
      <c r="K17" s="225">
        <f>IF(J17="Y", -1, 0)</f>
        <v>0</v>
      </c>
      <c r="L17" s="89"/>
      <c r="M17" s="89"/>
    </row>
    <row r="18" spans="1:13" x14ac:dyDescent="0.2">
      <c r="A18" s="100" t="s">
        <v>273</v>
      </c>
      <c r="B18" s="219" t="s">
        <v>205</v>
      </c>
      <c r="C18" s="220">
        <f>IF(B18="Y", -1, 0)</f>
        <v>0</v>
      </c>
      <c r="D18" s="221" t="s">
        <v>205</v>
      </c>
      <c r="E18" s="220">
        <f>IF(D18="Y", -1, 0)</f>
        <v>0</v>
      </c>
      <c r="F18" s="222" t="s">
        <v>205</v>
      </c>
      <c r="G18" s="220">
        <f>IF(F18="Y", -1, 0)</f>
        <v>0</v>
      </c>
      <c r="H18" s="223" t="s">
        <v>205</v>
      </c>
      <c r="I18" s="220">
        <f>IF(H18="Y", -1, 0)</f>
        <v>0</v>
      </c>
      <c r="J18" s="224" t="s">
        <v>205</v>
      </c>
      <c r="K18" s="225">
        <f>IF(J18="Y", 2, 0)</f>
        <v>0</v>
      </c>
      <c r="L18" s="89"/>
      <c r="M18" s="89"/>
    </row>
    <row r="19" spans="1:13" x14ac:dyDescent="0.2">
      <c r="A19" s="100" t="s">
        <v>274</v>
      </c>
      <c r="B19" s="219" t="s">
        <v>205</v>
      </c>
      <c r="C19" s="220">
        <f>IF(B19="Y", 2, 0)</f>
        <v>0</v>
      </c>
      <c r="D19" s="221" t="s">
        <v>205</v>
      </c>
      <c r="E19" s="220">
        <f>IF(D19="Y", 2, 0)</f>
        <v>0</v>
      </c>
      <c r="F19" s="222" t="s">
        <v>205</v>
      </c>
      <c r="G19" s="220">
        <f>IF(F19="Y", 2, 0)</f>
        <v>0</v>
      </c>
      <c r="H19" s="223" t="s">
        <v>205</v>
      </c>
      <c r="I19" s="220">
        <f>IF(H19="Y", 2, 0)</f>
        <v>0</v>
      </c>
      <c r="J19" s="224" t="s">
        <v>205</v>
      </c>
      <c r="K19" s="225">
        <f>IF(J19="Y", 1, 0)</f>
        <v>0</v>
      </c>
      <c r="L19" s="89"/>
      <c r="M19" s="89"/>
    </row>
    <row r="20" spans="1:13" x14ac:dyDescent="0.2">
      <c r="A20" s="100" t="s">
        <v>275</v>
      </c>
      <c r="B20" s="219" t="s">
        <v>205</v>
      </c>
      <c r="C20" s="220">
        <f>IF(B20="Y", 2, 0)</f>
        <v>0</v>
      </c>
      <c r="D20" s="221" t="s">
        <v>205</v>
      </c>
      <c r="E20" s="220">
        <f>IF(D20="Y", 2, 0)</f>
        <v>0</v>
      </c>
      <c r="F20" s="222" t="s">
        <v>205</v>
      </c>
      <c r="G20" s="220">
        <f>IF(F20="Y", 2, 0)</f>
        <v>0</v>
      </c>
      <c r="H20" s="223" t="s">
        <v>205</v>
      </c>
      <c r="I20" s="220">
        <f>IF(H20="Y", 2, 0)</f>
        <v>0</v>
      </c>
      <c r="J20" s="224" t="s">
        <v>205</v>
      </c>
      <c r="K20" s="225">
        <f>IF(J20="Y", 2, 0)</f>
        <v>0</v>
      </c>
      <c r="L20" s="89"/>
      <c r="M20" s="89"/>
    </row>
    <row r="21" spans="1:13" ht="13.5" thickBot="1" x14ac:dyDescent="0.25">
      <c r="A21" s="110" t="s">
        <v>276</v>
      </c>
      <c r="B21" s="226" t="s">
        <v>205</v>
      </c>
      <c r="C21" s="227">
        <f>IF(B21="Y", 2, 0)</f>
        <v>0</v>
      </c>
      <c r="D21" s="228" t="s">
        <v>205</v>
      </c>
      <c r="E21" s="227">
        <f>IF(D21="Y", 2, 0)</f>
        <v>0</v>
      </c>
      <c r="F21" s="229" t="s">
        <v>205</v>
      </c>
      <c r="G21" s="227">
        <f>IF(F21="Y", 2, 0)</f>
        <v>0</v>
      </c>
      <c r="H21" s="230" t="s">
        <v>205</v>
      </c>
      <c r="I21" s="227">
        <f>IF(H21="Y", 2, 0)</f>
        <v>0</v>
      </c>
      <c r="J21" s="231" t="s">
        <v>205</v>
      </c>
      <c r="K21" s="232">
        <f>IF(J21="Y", 1, 0)</f>
        <v>0</v>
      </c>
      <c r="L21" s="89"/>
      <c r="M21" s="89"/>
    </row>
    <row r="22" spans="1:13" ht="13.5" thickBot="1" x14ac:dyDescent="0.25">
      <c r="A22" s="87" t="s">
        <v>277</v>
      </c>
      <c r="F22" s="235"/>
      <c r="H22" s="236"/>
      <c r="J22" s="237"/>
      <c r="L22" s="89"/>
      <c r="M22" s="89"/>
    </row>
    <row r="23" spans="1:13" x14ac:dyDescent="0.2">
      <c r="A23" s="90" t="s">
        <v>278</v>
      </c>
      <c r="B23" s="212" t="s">
        <v>205</v>
      </c>
      <c r="C23" s="213">
        <f>IF(B23="Y", 1, 0)</f>
        <v>0</v>
      </c>
      <c r="D23" s="214" t="s">
        <v>205</v>
      </c>
      <c r="E23" s="213">
        <f>IF(D23="Y", 2, 0)</f>
        <v>0</v>
      </c>
      <c r="F23" s="215" t="s">
        <v>205</v>
      </c>
      <c r="G23" s="213">
        <f>IF(F23="Y", 1, 0)</f>
        <v>0</v>
      </c>
      <c r="H23" s="216" t="s">
        <v>205</v>
      </c>
      <c r="I23" s="213">
        <f>IF(H23="Y", 1, 0)</f>
        <v>0</v>
      </c>
      <c r="J23" s="217" t="s">
        <v>205</v>
      </c>
      <c r="K23" s="218">
        <f>IF(J23="Y", 1, 0)</f>
        <v>0</v>
      </c>
      <c r="L23" s="89"/>
      <c r="M23" s="89"/>
    </row>
    <row r="24" spans="1:13" x14ac:dyDescent="0.2">
      <c r="A24" s="100" t="s">
        <v>279</v>
      </c>
      <c r="B24" s="219" t="s">
        <v>205</v>
      </c>
      <c r="C24" s="220">
        <f>IF(B24="Y", 2, 0)</f>
        <v>0</v>
      </c>
      <c r="D24" s="221" t="s">
        <v>205</v>
      </c>
      <c r="E24" s="220">
        <f>IF(D24="Y", 2, 0)</f>
        <v>0</v>
      </c>
      <c r="F24" s="222" t="s">
        <v>205</v>
      </c>
      <c r="G24" s="220">
        <f>IF(F24="Y", -1, 0)</f>
        <v>0</v>
      </c>
      <c r="H24" s="223" t="s">
        <v>205</v>
      </c>
      <c r="I24" s="220">
        <f>IF(H24="Y", 1, 0)</f>
        <v>0</v>
      </c>
      <c r="J24" s="224" t="s">
        <v>205</v>
      </c>
      <c r="K24" s="225">
        <f>IF(J24="Y", -1, 0)</f>
        <v>0</v>
      </c>
      <c r="L24" s="89"/>
      <c r="M24" s="89"/>
    </row>
    <row r="25" spans="1:13" x14ac:dyDescent="0.2">
      <c r="A25" s="100" t="s">
        <v>280</v>
      </c>
      <c r="B25" s="219" t="s">
        <v>205</v>
      </c>
      <c r="C25" s="220">
        <f>IF(B25="Y", 1, 0)</f>
        <v>0</v>
      </c>
      <c r="D25" s="221" t="s">
        <v>205</v>
      </c>
      <c r="E25" s="220">
        <f>IF(D25="Y", 1, 0)</f>
        <v>0</v>
      </c>
      <c r="F25" s="222" t="s">
        <v>205</v>
      </c>
      <c r="G25" s="220">
        <f>IF(F25="Y", 1, 0)</f>
        <v>0</v>
      </c>
      <c r="H25" s="223" t="s">
        <v>205</v>
      </c>
      <c r="I25" s="220">
        <f>IF(H25="Y", 1, 0)</f>
        <v>0</v>
      </c>
      <c r="J25" s="224" t="s">
        <v>205</v>
      </c>
      <c r="K25" s="225">
        <f>IF(J25="Y", 1, 0)</f>
        <v>0</v>
      </c>
      <c r="L25" s="89"/>
      <c r="M25" s="89"/>
    </row>
    <row r="26" spans="1:13" x14ac:dyDescent="0.2">
      <c r="A26" s="100" t="s">
        <v>281</v>
      </c>
      <c r="B26" s="219" t="s">
        <v>205</v>
      </c>
      <c r="C26" s="220">
        <f>IF(B26="Y", 1, 0)</f>
        <v>0</v>
      </c>
      <c r="D26" s="221" t="s">
        <v>205</v>
      </c>
      <c r="E26" s="220">
        <f>IF(D26="Y", 1, 0)</f>
        <v>0</v>
      </c>
      <c r="F26" s="222" t="s">
        <v>205</v>
      </c>
      <c r="G26" s="220">
        <f>IF(F26="Y", 1, 0)</f>
        <v>0</v>
      </c>
      <c r="H26" s="223" t="s">
        <v>205</v>
      </c>
      <c r="I26" s="220">
        <f>IF(H26="Y", 1, 0)</f>
        <v>0</v>
      </c>
      <c r="J26" s="224" t="s">
        <v>205</v>
      </c>
      <c r="K26" s="225">
        <f>IF(J26="Y", -1, 0)</f>
        <v>0</v>
      </c>
      <c r="L26" s="89"/>
      <c r="M26" s="89"/>
    </row>
    <row r="27" spans="1:13" x14ac:dyDescent="0.2">
      <c r="A27" s="100" t="s">
        <v>282</v>
      </c>
      <c r="B27" s="219" t="s">
        <v>205</v>
      </c>
      <c r="C27" s="220">
        <f>IF(B27="Y", 1, 0)</f>
        <v>0</v>
      </c>
      <c r="D27" s="221" t="s">
        <v>205</v>
      </c>
      <c r="E27" s="220">
        <f>IF(D27="Y", 1, 0)</f>
        <v>0</v>
      </c>
      <c r="F27" s="222" t="s">
        <v>205</v>
      </c>
      <c r="G27" s="220">
        <f>IF(F27="Y", -1, 0)</f>
        <v>0</v>
      </c>
      <c r="H27" s="223" t="s">
        <v>205</v>
      </c>
      <c r="I27" s="220">
        <f>IF(H27="Y", -1, 0)</f>
        <v>0</v>
      </c>
      <c r="J27" s="224" t="s">
        <v>205</v>
      </c>
      <c r="K27" s="225">
        <f>IF(J27="Y", -1, 0)</f>
        <v>0</v>
      </c>
      <c r="L27" s="89"/>
      <c r="M27" s="89"/>
    </row>
    <row r="28" spans="1:13" x14ac:dyDescent="0.2">
      <c r="A28" s="100" t="s">
        <v>283</v>
      </c>
      <c r="B28" s="219" t="s">
        <v>205</v>
      </c>
      <c r="C28" s="220">
        <f>IF(B28="Y", 1, 0)</f>
        <v>0</v>
      </c>
      <c r="D28" s="221" t="s">
        <v>205</v>
      </c>
      <c r="E28" s="220">
        <f>IF(D28="Y", 1, 0)</f>
        <v>0</v>
      </c>
      <c r="F28" s="222" t="s">
        <v>205</v>
      </c>
      <c r="G28" s="220">
        <f>IF(F28="Y", 1, 0)</f>
        <v>0</v>
      </c>
      <c r="H28" s="223" t="s">
        <v>205</v>
      </c>
      <c r="I28" s="220">
        <f>IF(H28="Y", 1, 0)</f>
        <v>0</v>
      </c>
      <c r="J28" s="224" t="s">
        <v>205</v>
      </c>
      <c r="K28" s="225">
        <f>IF(J28="Y", 1, 0)</f>
        <v>0</v>
      </c>
      <c r="L28" s="89"/>
      <c r="M28" s="89"/>
    </row>
    <row r="29" spans="1:13" x14ac:dyDescent="0.2">
      <c r="A29" s="100" t="s">
        <v>284</v>
      </c>
      <c r="B29" s="219" t="s">
        <v>205</v>
      </c>
      <c r="C29" s="220">
        <f>IF(B29="Y", 2, 0)</f>
        <v>0</v>
      </c>
      <c r="D29" s="221" t="s">
        <v>205</v>
      </c>
      <c r="E29" s="220">
        <f>IF(D29="Y", 2, 0)</f>
        <v>0</v>
      </c>
      <c r="F29" s="222" t="s">
        <v>205</v>
      </c>
      <c r="G29" s="220">
        <f>IF(F29="Y", 2, 0)</f>
        <v>0</v>
      </c>
      <c r="H29" s="223" t="s">
        <v>205</v>
      </c>
      <c r="I29" s="220">
        <f>IF(H29="Y", 2, 0)</f>
        <v>0</v>
      </c>
      <c r="J29" s="224" t="s">
        <v>205</v>
      </c>
      <c r="K29" s="225">
        <f>IF(J29="Y", 2, 0)</f>
        <v>0</v>
      </c>
      <c r="L29" s="89"/>
      <c r="M29" s="89"/>
    </row>
    <row r="30" spans="1:13" x14ac:dyDescent="0.2">
      <c r="A30" s="100" t="s">
        <v>285</v>
      </c>
      <c r="B30" s="219" t="s">
        <v>205</v>
      </c>
      <c r="C30" s="220">
        <f>IF(B30="Y", 2, 0)</f>
        <v>0</v>
      </c>
      <c r="D30" s="221" t="s">
        <v>205</v>
      </c>
      <c r="E30" s="220">
        <f>IF(D30="Y", 2, 0)</f>
        <v>0</v>
      </c>
      <c r="F30" s="222" t="s">
        <v>205</v>
      </c>
      <c r="G30" s="220">
        <f>IF(F30="Y", 1, 0)</f>
        <v>0</v>
      </c>
      <c r="H30" s="223" t="s">
        <v>205</v>
      </c>
      <c r="I30" s="220">
        <f>IF(H30="Y", 1, 0)</f>
        <v>0</v>
      </c>
      <c r="J30" s="224" t="s">
        <v>205</v>
      </c>
      <c r="K30" s="225">
        <f>IF(J30="Y", 2, 0)</f>
        <v>0</v>
      </c>
      <c r="L30" s="89"/>
      <c r="M30" s="89"/>
    </row>
    <row r="31" spans="1:13" x14ac:dyDescent="0.2">
      <c r="A31" s="100" t="s">
        <v>286</v>
      </c>
      <c r="B31" s="219" t="s">
        <v>205</v>
      </c>
      <c r="C31" s="220">
        <f>IF(B31="Y", 1, 0)</f>
        <v>0</v>
      </c>
      <c r="D31" s="221" t="s">
        <v>205</v>
      </c>
      <c r="E31" s="220">
        <f>IF(D31="Y", 2, 0)</f>
        <v>0</v>
      </c>
      <c r="F31" s="222" t="s">
        <v>205</v>
      </c>
      <c r="G31" s="220">
        <f>IF(F31="Y", 2, 0)</f>
        <v>0</v>
      </c>
      <c r="H31" s="223" t="s">
        <v>205</v>
      </c>
      <c r="I31" s="220">
        <f>IF(H31="Y", 2, 0)</f>
        <v>0</v>
      </c>
      <c r="J31" s="224" t="s">
        <v>205</v>
      </c>
      <c r="K31" s="225">
        <f>IF(J31="Y", 1, 0)</f>
        <v>0</v>
      </c>
      <c r="L31" s="89"/>
      <c r="M31" s="89"/>
    </row>
    <row r="32" spans="1:13" ht="13.5" thickBot="1" x14ac:dyDescent="0.25">
      <c r="A32" s="110" t="s">
        <v>287</v>
      </c>
      <c r="B32" s="226" t="s">
        <v>205</v>
      </c>
      <c r="C32" s="227">
        <f>IF(B32="Y", -1, 0)</f>
        <v>0</v>
      </c>
      <c r="D32" s="228" t="s">
        <v>205</v>
      </c>
      <c r="E32" s="227">
        <f>IF(D32="Y", -1, 0)</f>
        <v>0</v>
      </c>
      <c r="F32" s="229" t="s">
        <v>205</v>
      </c>
      <c r="G32" s="227">
        <f>IF(F32="Y", 1, 0)</f>
        <v>0</v>
      </c>
      <c r="H32" s="230" t="s">
        <v>205</v>
      </c>
      <c r="I32" s="227">
        <f>IF(H32="Y", 1, 0)</f>
        <v>0</v>
      </c>
      <c r="J32" s="231" t="s">
        <v>205</v>
      </c>
      <c r="K32" s="232">
        <f>IF(J32="Y", 1, 0)</f>
        <v>0</v>
      </c>
      <c r="L32" s="89"/>
      <c r="M32" s="89"/>
    </row>
    <row r="33" spans="1:13" ht="13.5" thickBot="1" x14ac:dyDescent="0.25">
      <c r="A33" s="87" t="s">
        <v>288</v>
      </c>
      <c r="B33" s="238"/>
      <c r="D33" s="239"/>
      <c r="F33" s="240"/>
      <c r="H33" s="241"/>
      <c r="J33" s="242"/>
      <c r="L33" s="89"/>
      <c r="M33" s="89"/>
    </row>
    <row r="34" spans="1:13" x14ac:dyDescent="0.2">
      <c r="A34" s="113" t="s">
        <v>289</v>
      </c>
      <c r="B34" s="212"/>
      <c r="C34" s="213"/>
      <c r="D34" s="214"/>
      <c r="E34" s="213"/>
      <c r="F34" s="215"/>
      <c r="G34" s="213"/>
      <c r="H34" s="216"/>
      <c r="I34" s="213"/>
      <c r="J34" s="217"/>
      <c r="K34" s="218"/>
      <c r="L34" s="89"/>
      <c r="M34" s="89"/>
    </row>
    <row r="35" spans="1:13" x14ac:dyDescent="0.2">
      <c r="A35" s="101" t="s">
        <v>290</v>
      </c>
      <c r="B35" s="219" t="s">
        <v>205</v>
      </c>
      <c r="C35" s="220">
        <f>IF(B35="Y", 1, 0)</f>
        <v>0</v>
      </c>
      <c r="D35" s="221" t="s">
        <v>205</v>
      </c>
      <c r="E35" s="220">
        <f>IF(D35="Y", 1, 0)</f>
        <v>0</v>
      </c>
      <c r="F35" s="222" t="s">
        <v>205</v>
      </c>
      <c r="G35" s="220">
        <f>IF(F35="Y", 1, 0)</f>
        <v>0</v>
      </c>
      <c r="H35" s="223" t="s">
        <v>205</v>
      </c>
      <c r="I35" s="220">
        <f>IF(H35="Y", 1, 0)</f>
        <v>0</v>
      </c>
      <c r="J35" s="224" t="s">
        <v>205</v>
      </c>
      <c r="K35" s="225">
        <f>IF(J35="Y", -1, 0)</f>
        <v>0</v>
      </c>
      <c r="L35" s="89"/>
      <c r="M35" s="89"/>
    </row>
    <row r="36" spans="1:13" x14ac:dyDescent="0.2">
      <c r="A36" s="101" t="s">
        <v>291</v>
      </c>
      <c r="B36" s="219" t="s">
        <v>205</v>
      </c>
      <c r="C36" s="220">
        <f>IF(B36="Y", 2, 0)</f>
        <v>0</v>
      </c>
      <c r="D36" s="221" t="s">
        <v>205</v>
      </c>
      <c r="E36" s="220">
        <f>IF(D36="Y", 2, 0)</f>
        <v>0</v>
      </c>
      <c r="F36" s="222" t="s">
        <v>205</v>
      </c>
      <c r="G36" s="220">
        <f>IF(F36="Y", 2, 0)</f>
        <v>0</v>
      </c>
      <c r="H36" s="223" t="s">
        <v>205</v>
      </c>
      <c r="I36" s="220">
        <f>IF(H36="Y", 2, 0)</f>
        <v>0</v>
      </c>
      <c r="J36" s="224" t="s">
        <v>205</v>
      </c>
      <c r="K36" s="225">
        <f>IF(J36="Y", -1, 0)</f>
        <v>0</v>
      </c>
      <c r="L36" s="89"/>
      <c r="M36" s="89"/>
    </row>
    <row r="37" spans="1:13" x14ac:dyDescent="0.2">
      <c r="A37" s="101" t="s">
        <v>292</v>
      </c>
      <c r="B37" s="219" t="s">
        <v>205</v>
      </c>
      <c r="C37" s="220">
        <f>IF(B37="Y", 1, 0)</f>
        <v>0</v>
      </c>
      <c r="D37" s="221" t="s">
        <v>205</v>
      </c>
      <c r="E37" s="220">
        <f>IF(D37="Y", 1, 0)</f>
        <v>0</v>
      </c>
      <c r="F37" s="222" t="s">
        <v>205</v>
      </c>
      <c r="G37" s="220">
        <f>IF(F37="Y", 2, 0)</f>
        <v>0</v>
      </c>
      <c r="H37" s="223" t="s">
        <v>205</v>
      </c>
      <c r="I37" s="220">
        <f>IF(H37="Y", 2, 0)</f>
        <v>0</v>
      </c>
      <c r="J37" s="224" t="s">
        <v>205</v>
      </c>
      <c r="K37" s="225">
        <f>IF(J37="Y", 2, 0)</f>
        <v>0</v>
      </c>
      <c r="L37" s="89"/>
      <c r="M37" s="89"/>
    </row>
    <row r="38" spans="1:13" x14ac:dyDescent="0.2">
      <c r="A38" s="101" t="s">
        <v>293</v>
      </c>
      <c r="B38" s="219" t="s">
        <v>205</v>
      </c>
      <c r="C38" s="220">
        <f>IF(B38="Y", 1, 0)</f>
        <v>0</v>
      </c>
      <c r="D38" s="221" t="s">
        <v>205</v>
      </c>
      <c r="E38" s="220">
        <f>IF(D38="Y", 1, 0)</f>
        <v>0</v>
      </c>
      <c r="F38" s="222" t="s">
        <v>205</v>
      </c>
      <c r="G38" s="220">
        <f>IF(F38="Y", 1, 0)</f>
        <v>0</v>
      </c>
      <c r="H38" s="223" t="s">
        <v>205</v>
      </c>
      <c r="I38" s="220">
        <f>IF(H38="Y", 1, 0)</f>
        <v>0</v>
      </c>
      <c r="J38" s="224" t="s">
        <v>205</v>
      </c>
      <c r="K38" s="225">
        <f>IF(J38="Y", 2, 0)</f>
        <v>0</v>
      </c>
      <c r="L38" s="89"/>
      <c r="M38" s="89"/>
    </row>
    <row r="39" spans="1:13" ht="13.5" thickBot="1" x14ac:dyDescent="0.25">
      <c r="A39" s="114" t="s">
        <v>294</v>
      </c>
      <c r="B39" s="243" t="s">
        <v>205</v>
      </c>
      <c r="C39" s="244">
        <f>IF(B39="Y", -1, 0)</f>
        <v>0</v>
      </c>
      <c r="D39" s="245" t="s">
        <v>205</v>
      </c>
      <c r="E39" s="244">
        <f>IF(D39="Y", -1, 0)</f>
        <v>0</v>
      </c>
      <c r="F39" s="246" t="s">
        <v>205</v>
      </c>
      <c r="G39" s="244">
        <f>IF(F39="Y", -1, 0)</f>
        <v>0</v>
      </c>
      <c r="H39" s="247" t="s">
        <v>205</v>
      </c>
      <c r="I39" s="244">
        <f>IF(H39="Y", -1, 0)</f>
        <v>0</v>
      </c>
      <c r="J39" s="248" t="s">
        <v>205</v>
      </c>
      <c r="K39" s="249">
        <f>IF(J39="Y", 1, 0)</f>
        <v>0</v>
      </c>
      <c r="L39" s="89"/>
      <c r="M39" s="89"/>
    </row>
    <row r="40" spans="1:13" ht="13.5" thickTop="1" x14ac:dyDescent="0.2">
      <c r="A40" s="118" t="s">
        <v>295</v>
      </c>
      <c r="B40" s="250" t="s">
        <v>205</v>
      </c>
      <c r="C40" s="251">
        <f>IF(B40="Y", 1, 0)</f>
        <v>0</v>
      </c>
      <c r="D40" s="252" t="s">
        <v>205</v>
      </c>
      <c r="E40" s="251">
        <f>IF(D40="Y", 1, 0)</f>
        <v>0</v>
      </c>
      <c r="F40" s="253" t="s">
        <v>205</v>
      </c>
      <c r="G40" s="251">
        <f>IF(F40="Y", 1, 0)</f>
        <v>0</v>
      </c>
      <c r="H40" s="254" t="s">
        <v>205</v>
      </c>
      <c r="I40" s="251">
        <f>IF(H40="Y", 1, 0)</f>
        <v>0</v>
      </c>
      <c r="J40" s="255" t="s">
        <v>205</v>
      </c>
      <c r="K40" s="256">
        <f>IF(J40="Y", 2, 0)</f>
        <v>0</v>
      </c>
      <c r="L40" s="89"/>
      <c r="M40" s="89"/>
    </row>
    <row r="41" spans="1:13" ht="13.5" thickBot="1" x14ac:dyDescent="0.25">
      <c r="A41" s="122" t="s">
        <v>296</v>
      </c>
      <c r="B41" s="226" t="s">
        <v>205</v>
      </c>
      <c r="C41" s="227">
        <f>IF(B41="Y", -1, 0)</f>
        <v>0</v>
      </c>
      <c r="D41" s="228" t="s">
        <v>205</v>
      </c>
      <c r="E41" s="227">
        <f>IF(D41="Y", -1, 0)</f>
        <v>0</v>
      </c>
      <c r="F41" s="229" t="s">
        <v>205</v>
      </c>
      <c r="G41" s="227">
        <f>IF(F41="Y", 1, 0)</f>
        <v>0</v>
      </c>
      <c r="H41" s="230" t="s">
        <v>205</v>
      </c>
      <c r="I41" s="227">
        <f>IF(H41="Y", 1, 0)</f>
        <v>0</v>
      </c>
      <c r="J41" s="231" t="s">
        <v>205</v>
      </c>
      <c r="K41" s="232">
        <f>IF(J41="Y", 2, 0)</f>
        <v>0</v>
      </c>
      <c r="L41" s="89"/>
      <c r="M41" s="89"/>
    </row>
    <row r="42" spans="1:13" ht="13.5" thickBot="1" x14ac:dyDescent="0.25">
      <c r="A42" s="87" t="s">
        <v>297</v>
      </c>
      <c r="B42" s="233"/>
      <c r="D42" s="234"/>
      <c r="F42" s="235"/>
      <c r="H42" s="236"/>
      <c r="J42" s="237"/>
      <c r="L42" s="89"/>
      <c r="M42" s="89"/>
    </row>
    <row r="43" spans="1:13" x14ac:dyDescent="0.2">
      <c r="A43" s="113" t="s">
        <v>298</v>
      </c>
      <c r="B43" s="212" t="s">
        <v>205</v>
      </c>
      <c r="C43" s="213">
        <f>IF(B43="Y", 2, 0)</f>
        <v>0</v>
      </c>
      <c r="D43" s="214" t="s">
        <v>205</v>
      </c>
      <c r="E43" s="213">
        <f>IF(D43="Y", 1, 0)</f>
        <v>0</v>
      </c>
      <c r="F43" s="215" t="s">
        <v>205</v>
      </c>
      <c r="G43" s="213">
        <f>IF(F43="Y", 2, 0)</f>
        <v>0</v>
      </c>
      <c r="H43" s="216" t="s">
        <v>205</v>
      </c>
      <c r="I43" s="213">
        <f>IF(H43="Y", 1, 0)</f>
        <v>0</v>
      </c>
      <c r="J43" s="217" t="s">
        <v>205</v>
      </c>
      <c r="K43" s="218">
        <f>IF(J43="Y", 1, 0)</f>
        <v>0</v>
      </c>
      <c r="L43" s="89"/>
      <c r="M43" s="89"/>
    </row>
    <row r="44" spans="1:13" x14ac:dyDescent="0.2">
      <c r="A44" s="102" t="s">
        <v>299</v>
      </c>
      <c r="B44" s="219" t="s">
        <v>205</v>
      </c>
      <c r="C44" s="220">
        <f>IF(B44="Y", 2, 0)</f>
        <v>0</v>
      </c>
      <c r="D44" s="221" t="s">
        <v>205</v>
      </c>
      <c r="E44" s="220">
        <f>IF(D44="Y", 2, 0)</f>
        <v>0</v>
      </c>
      <c r="F44" s="222" t="s">
        <v>205</v>
      </c>
      <c r="G44" s="220">
        <f>IF(F44="Y", 2, 0)</f>
        <v>0</v>
      </c>
      <c r="H44" s="223" t="s">
        <v>205</v>
      </c>
      <c r="I44" s="220">
        <f>IF(H44="Y", 2, 0)</f>
        <v>0</v>
      </c>
      <c r="J44" s="224" t="s">
        <v>205</v>
      </c>
      <c r="K44" s="225">
        <f>IF(J44="Y", 2, 0)</f>
        <v>0</v>
      </c>
      <c r="L44" s="89"/>
      <c r="M44" s="89"/>
    </row>
    <row r="45" spans="1:13" x14ac:dyDescent="0.2">
      <c r="A45" s="102" t="s">
        <v>295</v>
      </c>
      <c r="B45" s="219" t="s">
        <v>205</v>
      </c>
      <c r="C45" s="220">
        <f>IF(B45="Y", 1, 0)</f>
        <v>0</v>
      </c>
      <c r="D45" s="221" t="s">
        <v>205</v>
      </c>
      <c r="E45" s="220">
        <f>IF(D45="Y", 1, 0)</f>
        <v>0</v>
      </c>
      <c r="F45" s="222" t="s">
        <v>205</v>
      </c>
      <c r="G45" s="220">
        <f>IF(F45="Y", 1, 0)</f>
        <v>0</v>
      </c>
      <c r="H45" s="223" t="s">
        <v>205</v>
      </c>
      <c r="I45" s="220">
        <f>IF(H45="Y", 1, 0)</f>
        <v>0</v>
      </c>
      <c r="J45" s="224" t="s">
        <v>205</v>
      </c>
      <c r="K45" s="225">
        <f>IF(J45="Y", 2, 0)</f>
        <v>0</v>
      </c>
      <c r="L45" s="89"/>
      <c r="M45" s="89"/>
    </row>
    <row r="46" spans="1:13" x14ac:dyDescent="0.2">
      <c r="A46" s="102" t="s">
        <v>300</v>
      </c>
      <c r="B46" s="219" t="s">
        <v>205</v>
      </c>
      <c r="C46" s="220">
        <f>IF(B46="Y", -1, 0)</f>
        <v>0</v>
      </c>
      <c r="D46" s="221" t="s">
        <v>205</v>
      </c>
      <c r="E46" s="220">
        <f>IF(D46="Y", -1, 0)</f>
        <v>0</v>
      </c>
      <c r="F46" s="222" t="s">
        <v>205</v>
      </c>
      <c r="G46" s="220">
        <f>IF(F46="Y", 1, 0)</f>
        <v>0</v>
      </c>
      <c r="H46" s="223" t="s">
        <v>205</v>
      </c>
      <c r="I46" s="220">
        <f>IF(H46="Y", 1, 0)</f>
        <v>0</v>
      </c>
      <c r="J46" s="224" t="s">
        <v>205</v>
      </c>
      <c r="K46" s="225">
        <f>IF(J46="Y", 2, 0)</f>
        <v>0</v>
      </c>
      <c r="L46" s="89"/>
      <c r="M46" s="89"/>
    </row>
    <row r="47" spans="1:13" x14ac:dyDescent="0.2">
      <c r="A47" s="102" t="s">
        <v>301</v>
      </c>
      <c r="B47" s="219" t="s">
        <v>205</v>
      </c>
      <c r="C47" s="220">
        <f>IF(B47="Y", 2, 0)</f>
        <v>0</v>
      </c>
      <c r="D47" s="221" t="s">
        <v>205</v>
      </c>
      <c r="E47" s="220">
        <f>IF(D47="Y", 2, 0)</f>
        <v>0</v>
      </c>
      <c r="F47" s="222" t="s">
        <v>205</v>
      </c>
      <c r="G47" s="220">
        <f>IF(F47="Y", 2, 0)</f>
        <v>0</v>
      </c>
      <c r="H47" s="223" t="s">
        <v>205</v>
      </c>
      <c r="I47" s="220">
        <f>IF(H47="Y", 2, 0)</f>
        <v>0</v>
      </c>
      <c r="J47" s="224" t="s">
        <v>205</v>
      </c>
      <c r="K47" s="225">
        <f>IF(J47="Y", -1, 0)</f>
        <v>0</v>
      </c>
      <c r="L47" s="89"/>
      <c r="M47" s="89"/>
    </row>
    <row r="48" spans="1:13" x14ac:dyDescent="0.2">
      <c r="A48" s="102" t="s">
        <v>302</v>
      </c>
      <c r="B48" s="219" t="s">
        <v>205</v>
      </c>
      <c r="C48" s="220">
        <f>IF(B48="Y", 1, 0)</f>
        <v>0</v>
      </c>
      <c r="D48" s="221" t="s">
        <v>205</v>
      </c>
      <c r="E48" s="220">
        <f>IF(D48="Y", -1, 0)</f>
        <v>0</v>
      </c>
      <c r="F48" s="222" t="s">
        <v>205</v>
      </c>
      <c r="G48" s="220">
        <f>IF(F48="Y", 1, 0)</f>
        <v>0</v>
      </c>
      <c r="H48" s="223" t="s">
        <v>205</v>
      </c>
      <c r="I48" s="220">
        <f>IF(H48="Y", -1, 0)</f>
        <v>0</v>
      </c>
      <c r="J48" s="224" t="s">
        <v>205</v>
      </c>
      <c r="K48" s="225">
        <f>IF(J48="Y", 1, 0)</f>
        <v>0</v>
      </c>
      <c r="L48" s="89"/>
      <c r="M48" s="89"/>
    </row>
    <row r="49" spans="1:13" x14ac:dyDescent="0.2">
      <c r="A49" s="102" t="s">
        <v>303</v>
      </c>
      <c r="B49" s="219" t="s">
        <v>205</v>
      </c>
      <c r="C49" s="220">
        <f>IF(B49="Y", 2, 0)</f>
        <v>0</v>
      </c>
      <c r="D49" s="221" t="s">
        <v>205</v>
      </c>
      <c r="E49" s="220">
        <f>IF(D49="Y", 2, 0)</f>
        <v>0</v>
      </c>
      <c r="F49" s="222" t="s">
        <v>205</v>
      </c>
      <c r="G49" s="220">
        <f>IF(F49="Y", 2, 0)</f>
        <v>0</v>
      </c>
      <c r="H49" s="223" t="s">
        <v>205</v>
      </c>
      <c r="I49" s="220">
        <f>IF(H49="Y", 2, 0)</f>
        <v>0</v>
      </c>
      <c r="J49" s="224" t="s">
        <v>205</v>
      </c>
      <c r="K49" s="225">
        <f>IF(J49="Y", -1, 0)</f>
        <v>0</v>
      </c>
      <c r="L49" s="89"/>
      <c r="M49" s="89"/>
    </row>
    <row r="50" spans="1:13" x14ac:dyDescent="0.2">
      <c r="A50" s="102" t="s">
        <v>304</v>
      </c>
      <c r="B50" s="219" t="s">
        <v>205</v>
      </c>
      <c r="C50" s="220">
        <f>IF(B50="Y", -1, 0)</f>
        <v>0</v>
      </c>
      <c r="D50" s="221" t="s">
        <v>205</v>
      </c>
      <c r="E50" s="220">
        <f>IF(D50="Y", -1, 0)</f>
        <v>0</v>
      </c>
      <c r="F50" s="222" t="s">
        <v>205</v>
      </c>
      <c r="G50" s="220">
        <f>IF(F50="Y", -1, 0)</f>
        <v>0</v>
      </c>
      <c r="H50" s="223" t="s">
        <v>205</v>
      </c>
      <c r="I50" s="220">
        <f>IF(H50="Y", -1, 0)</f>
        <v>0</v>
      </c>
      <c r="J50" s="224" t="s">
        <v>205</v>
      </c>
      <c r="K50" s="225">
        <f>IF(J50="Y", 1, 0)</f>
        <v>0</v>
      </c>
      <c r="L50" s="89"/>
      <c r="M50" s="89"/>
    </row>
    <row r="51" spans="1:13" ht="13.5" thickBot="1" x14ac:dyDescent="0.25">
      <c r="A51" s="122" t="s">
        <v>305</v>
      </c>
      <c r="B51" s="226" t="s">
        <v>205</v>
      </c>
      <c r="C51" s="227">
        <f>IF(B51="Y", 1, 0)</f>
        <v>0</v>
      </c>
      <c r="D51" s="228" t="s">
        <v>205</v>
      </c>
      <c r="E51" s="227">
        <f>IF(D51="Y", 2, 0)</f>
        <v>0</v>
      </c>
      <c r="F51" s="229" t="s">
        <v>205</v>
      </c>
      <c r="G51" s="227">
        <f>IF(F51="Y", 1, 0)</f>
        <v>0</v>
      </c>
      <c r="H51" s="230" t="s">
        <v>205</v>
      </c>
      <c r="I51" s="227">
        <f>IF(H51="Y", 2, 0)</f>
        <v>0</v>
      </c>
      <c r="J51" s="231" t="s">
        <v>205</v>
      </c>
      <c r="K51" s="232">
        <f>IF(J51="Y", 1, 0)</f>
        <v>0</v>
      </c>
      <c r="L51" s="89"/>
      <c r="M51" s="89"/>
    </row>
    <row r="52" spans="1:13" ht="13.5" thickBot="1" x14ac:dyDescent="0.25">
      <c r="A52" s="87" t="s">
        <v>306</v>
      </c>
      <c r="B52" s="233"/>
      <c r="D52" s="234"/>
      <c r="F52" s="235"/>
      <c r="H52" s="236"/>
      <c r="J52" s="237"/>
      <c r="L52" s="89"/>
      <c r="M52" s="89"/>
    </row>
    <row r="53" spans="1:13" x14ac:dyDescent="0.2">
      <c r="A53" s="113" t="s">
        <v>307</v>
      </c>
      <c r="B53" s="212" t="s">
        <v>205</v>
      </c>
      <c r="C53" s="213">
        <f>IF(B53="Y", 2, 0)</f>
        <v>0</v>
      </c>
      <c r="D53" s="214" t="s">
        <v>205</v>
      </c>
      <c r="E53" s="213">
        <f t="shared" ref="E53:E58" si="14">IF(D53="Y", 1, 0)</f>
        <v>0</v>
      </c>
      <c r="F53" s="215" t="s">
        <v>205</v>
      </c>
      <c r="G53" s="213">
        <f>IF(F53="Y", 2, 0)</f>
        <v>0</v>
      </c>
      <c r="H53" s="216" t="s">
        <v>205</v>
      </c>
      <c r="I53" s="213">
        <f>IF(H53="Y", 2, 0)</f>
        <v>0</v>
      </c>
      <c r="J53" s="217" t="s">
        <v>205</v>
      </c>
      <c r="K53" s="218">
        <f>IF(J53="Y", 1, 0)</f>
        <v>0</v>
      </c>
      <c r="L53" s="89"/>
      <c r="M53" s="89"/>
    </row>
    <row r="54" spans="1:13" x14ac:dyDescent="0.2">
      <c r="A54" s="102" t="s">
        <v>308</v>
      </c>
      <c r="B54" s="219" t="s">
        <v>205</v>
      </c>
      <c r="C54" s="220">
        <f>IF(B54="Y", 2, 0)</f>
        <v>0</v>
      </c>
      <c r="D54" s="221" t="s">
        <v>205</v>
      </c>
      <c r="E54" s="220">
        <f t="shared" si="14"/>
        <v>0</v>
      </c>
      <c r="F54" s="222" t="s">
        <v>205</v>
      </c>
      <c r="G54" s="220">
        <f>IF(F54="Y", 2, 0)</f>
        <v>0</v>
      </c>
      <c r="H54" s="223" t="s">
        <v>205</v>
      </c>
      <c r="I54" s="220">
        <f>IF(H54="Y", 1, 0)</f>
        <v>0</v>
      </c>
      <c r="J54" s="224" t="s">
        <v>205</v>
      </c>
      <c r="K54" s="225">
        <f>IF(J54="Y", 1, 0)</f>
        <v>0</v>
      </c>
      <c r="L54" s="89"/>
      <c r="M54" s="89"/>
    </row>
    <row r="55" spans="1:13" x14ac:dyDescent="0.2">
      <c r="A55" s="102" t="s">
        <v>309</v>
      </c>
      <c r="B55" s="219" t="s">
        <v>205</v>
      </c>
      <c r="C55" s="220">
        <f>IF(B55="Y", 2, 0)</f>
        <v>0</v>
      </c>
      <c r="D55" s="221" t="s">
        <v>205</v>
      </c>
      <c r="E55" s="220">
        <f t="shared" si="14"/>
        <v>0</v>
      </c>
      <c r="F55" s="222" t="s">
        <v>205</v>
      </c>
      <c r="G55" s="220">
        <f>IF(F55="Y", 2, 0)</f>
        <v>0</v>
      </c>
      <c r="H55" s="223" t="s">
        <v>205</v>
      </c>
      <c r="I55" s="220">
        <f>IF(H55="Y", 2, 0)</f>
        <v>0</v>
      </c>
      <c r="J55" s="224" t="s">
        <v>205</v>
      </c>
      <c r="K55" s="225">
        <f>IF(J55="Y", 2, 0)</f>
        <v>0</v>
      </c>
      <c r="L55" s="89"/>
      <c r="M55" s="89"/>
    </row>
    <row r="56" spans="1:13" x14ac:dyDescent="0.2">
      <c r="A56" s="102" t="s">
        <v>310</v>
      </c>
      <c r="B56" s="219" t="s">
        <v>205</v>
      </c>
      <c r="C56" s="220">
        <f>IF(B56="Y", 2, 0)</f>
        <v>0</v>
      </c>
      <c r="D56" s="221" t="s">
        <v>205</v>
      </c>
      <c r="E56" s="220">
        <f t="shared" si="14"/>
        <v>0</v>
      </c>
      <c r="F56" s="222" t="s">
        <v>205</v>
      </c>
      <c r="G56" s="220">
        <f>IF(F56="Y", 2, 0)</f>
        <v>0</v>
      </c>
      <c r="H56" s="223" t="s">
        <v>205</v>
      </c>
      <c r="I56" s="220">
        <f>IF(H56="Y", 1, 0)</f>
        <v>0</v>
      </c>
      <c r="J56" s="224" t="s">
        <v>205</v>
      </c>
      <c r="K56" s="225">
        <f>IF(J56="Y", -1, 0)</f>
        <v>0</v>
      </c>
      <c r="L56" s="89"/>
      <c r="M56" s="89"/>
    </row>
    <row r="57" spans="1:13" x14ac:dyDescent="0.2">
      <c r="A57" s="102" t="s">
        <v>311</v>
      </c>
      <c r="B57" s="219" t="s">
        <v>205</v>
      </c>
      <c r="C57" s="220">
        <f>IF(B57="Y", 2, 0)</f>
        <v>0</v>
      </c>
      <c r="D57" s="221" t="s">
        <v>205</v>
      </c>
      <c r="E57" s="220">
        <f t="shared" si="14"/>
        <v>0</v>
      </c>
      <c r="F57" s="222" t="s">
        <v>205</v>
      </c>
      <c r="G57" s="220">
        <f>IF(F57="Y", 2, 0)</f>
        <v>0</v>
      </c>
      <c r="H57" s="223" t="s">
        <v>205</v>
      </c>
      <c r="I57" s="220">
        <f>IF(H57="Y", 1, 0)</f>
        <v>0</v>
      </c>
      <c r="J57" s="224" t="s">
        <v>205</v>
      </c>
      <c r="K57" s="225">
        <f>IF(J57="Y", 1, 0)</f>
        <v>0</v>
      </c>
      <c r="L57" s="89"/>
      <c r="M57" s="89"/>
    </row>
    <row r="58" spans="1:13" x14ac:dyDescent="0.2">
      <c r="A58" s="102" t="s">
        <v>312</v>
      </c>
      <c r="B58" s="219" t="s">
        <v>205</v>
      </c>
      <c r="C58" s="220">
        <f>IF(B58="Y", 1, 0)</f>
        <v>0</v>
      </c>
      <c r="D58" s="221" t="s">
        <v>205</v>
      </c>
      <c r="E58" s="220">
        <f t="shared" si="14"/>
        <v>0</v>
      </c>
      <c r="F58" s="222" t="s">
        <v>205</v>
      </c>
      <c r="G58" s="220">
        <f>IF(F58="Y", 1, 0)</f>
        <v>0</v>
      </c>
      <c r="H58" s="223" t="s">
        <v>205</v>
      </c>
      <c r="I58" s="220">
        <f>IF(H58="Y", 1, 0)</f>
        <v>0</v>
      </c>
      <c r="J58" s="224" t="s">
        <v>205</v>
      </c>
      <c r="K58" s="225">
        <f>IF(J58="Y", 2, 0)</f>
        <v>0</v>
      </c>
      <c r="L58" s="89"/>
      <c r="M58" s="89"/>
    </row>
    <row r="59" spans="1:13" ht="13.5" thickBot="1" x14ac:dyDescent="0.25">
      <c r="A59" s="122" t="s">
        <v>313</v>
      </c>
      <c r="B59" s="226" t="s">
        <v>205</v>
      </c>
      <c r="C59" s="227">
        <f>IF(B59="Y", -1, 0)</f>
        <v>0</v>
      </c>
      <c r="D59" s="228" t="s">
        <v>205</v>
      </c>
      <c r="E59" s="227">
        <f>IF(D59="Y", -1, 0)</f>
        <v>0</v>
      </c>
      <c r="F59" s="229" t="s">
        <v>205</v>
      </c>
      <c r="G59" s="227">
        <f>IF(F59="Y", -1, 0)</f>
        <v>0</v>
      </c>
      <c r="H59" s="230" t="s">
        <v>205</v>
      </c>
      <c r="I59" s="227">
        <f>IF(H59="Y", -1, 0)</f>
        <v>0</v>
      </c>
      <c r="J59" s="231" t="s">
        <v>205</v>
      </c>
      <c r="K59" s="232">
        <f>IF(J59="Y", 1, 0)</f>
        <v>0</v>
      </c>
      <c r="L59" s="89"/>
      <c r="M59" s="89"/>
    </row>
    <row r="60" spans="1:13" ht="13.5" thickBot="1" x14ac:dyDescent="0.25">
      <c r="A60" s="87" t="s">
        <v>314</v>
      </c>
      <c r="B60" s="233"/>
      <c r="D60" s="234"/>
      <c r="F60" s="235"/>
      <c r="H60" s="236"/>
      <c r="J60" s="237"/>
      <c r="L60" s="89"/>
      <c r="M60" s="89"/>
    </row>
    <row r="61" spans="1:13" x14ac:dyDescent="0.2">
      <c r="A61" s="123" t="s">
        <v>315</v>
      </c>
      <c r="B61" s="212" t="s">
        <v>205</v>
      </c>
      <c r="C61" s="213">
        <f>IF(B61="Y", 2, 0)</f>
        <v>0</v>
      </c>
      <c r="D61" s="214" t="s">
        <v>205</v>
      </c>
      <c r="E61" s="213">
        <f>IF(D61="Y", 1, 0)</f>
        <v>0</v>
      </c>
      <c r="F61" s="215" t="s">
        <v>205</v>
      </c>
      <c r="G61" s="213">
        <f>IF(F61="Y", 2, 0)</f>
        <v>0</v>
      </c>
      <c r="H61" s="216" t="s">
        <v>205</v>
      </c>
      <c r="I61" s="213">
        <f>IF(H61="Y", 1, 0)</f>
        <v>0</v>
      </c>
      <c r="J61" s="217" t="s">
        <v>205</v>
      </c>
      <c r="K61" s="218">
        <f>IF(J61="Y", 1, 0)</f>
        <v>0</v>
      </c>
      <c r="L61" s="89"/>
      <c r="M61" s="89"/>
    </row>
    <row r="62" spans="1:13" x14ac:dyDescent="0.2">
      <c r="A62" s="102" t="s">
        <v>276</v>
      </c>
      <c r="B62" s="219" t="s">
        <v>205</v>
      </c>
      <c r="C62" s="220">
        <f>IF(B62="Y", 2, 0)</f>
        <v>0</v>
      </c>
      <c r="D62" s="221" t="s">
        <v>205</v>
      </c>
      <c r="E62" s="220">
        <f>IF(D62="Y", 2, 0)</f>
        <v>0</v>
      </c>
      <c r="F62" s="222" t="s">
        <v>205</v>
      </c>
      <c r="G62" s="220">
        <f>IF(F62="Y", 2, 0)</f>
        <v>0</v>
      </c>
      <c r="H62" s="223" t="s">
        <v>205</v>
      </c>
      <c r="I62" s="220">
        <f>IF(H62="Y", 2, 0)</f>
        <v>0</v>
      </c>
      <c r="J62" s="224" t="s">
        <v>205</v>
      </c>
      <c r="K62" s="225">
        <f>IF(J62="Y", 1, 0)</f>
        <v>0</v>
      </c>
      <c r="L62" s="89"/>
      <c r="M62" s="89"/>
    </row>
    <row r="63" spans="1:13" x14ac:dyDescent="0.2">
      <c r="A63" s="102" t="s">
        <v>316</v>
      </c>
      <c r="B63" s="219" t="s">
        <v>205</v>
      </c>
      <c r="C63" s="220">
        <f>IF(B63="Y", 1, 0)</f>
        <v>0</v>
      </c>
      <c r="D63" s="221" t="s">
        <v>205</v>
      </c>
      <c r="E63" s="220">
        <f>IF(D63="Y", 1, 0)</f>
        <v>0</v>
      </c>
      <c r="F63" s="222" t="s">
        <v>205</v>
      </c>
      <c r="G63" s="220">
        <f>IF(F63="Y", 1, 0)</f>
        <v>0</v>
      </c>
      <c r="H63" s="223" t="s">
        <v>205</v>
      </c>
      <c r="I63" s="220">
        <f>IF(H63="Y", 1, 0)</f>
        <v>0</v>
      </c>
      <c r="J63" s="224" t="s">
        <v>205</v>
      </c>
      <c r="K63" s="225">
        <f>IF(J63="Y", 1, 0)</f>
        <v>0</v>
      </c>
      <c r="L63" s="89"/>
      <c r="M63" s="89"/>
    </row>
    <row r="64" spans="1:13" x14ac:dyDescent="0.2">
      <c r="A64" s="102" t="s">
        <v>317</v>
      </c>
      <c r="B64" s="219" t="s">
        <v>205</v>
      </c>
      <c r="C64" s="220">
        <f>IF(B64="Y", 2, 0)</f>
        <v>0</v>
      </c>
      <c r="D64" s="221" t="s">
        <v>205</v>
      </c>
      <c r="E64" s="220">
        <f>IF(D64="Y", 2, 0)</f>
        <v>0</v>
      </c>
      <c r="F64" s="222" t="s">
        <v>205</v>
      </c>
      <c r="G64" s="220">
        <f>IF(F64="Y", 2, 0)</f>
        <v>0</v>
      </c>
      <c r="H64" s="223" t="s">
        <v>205</v>
      </c>
      <c r="I64" s="220">
        <f>IF(H64="Y", 2, 0)</f>
        <v>0</v>
      </c>
      <c r="J64" s="224" t="s">
        <v>205</v>
      </c>
      <c r="K64" s="225">
        <f>IF(J64="Y", -1, 0)</f>
        <v>0</v>
      </c>
      <c r="L64" s="89"/>
      <c r="M64" s="89"/>
    </row>
    <row r="65" spans="1:14" x14ac:dyDescent="0.2">
      <c r="A65" s="102" t="s">
        <v>305</v>
      </c>
      <c r="B65" s="219" t="s">
        <v>205</v>
      </c>
      <c r="C65" s="220">
        <f>IF(B65="Y", 1, 0)</f>
        <v>0</v>
      </c>
      <c r="D65" s="221" t="s">
        <v>205</v>
      </c>
      <c r="E65" s="220">
        <f>IF(D65="Y", 2, 0)</f>
        <v>0</v>
      </c>
      <c r="F65" s="222" t="s">
        <v>205</v>
      </c>
      <c r="G65" s="220">
        <f>IF(F65="Y", 1, 0)</f>
        <v>0</v>
      </c>
      <c r="H65" s="223" t="s">
        <v>205</v>
      </c>
      <c r="I65" s="220">
        <f>IF(H65="Y", 2, 0)</f>
        <v>0</v>
      </c>
      <c r="J65" s="224" t="s">
        <v>205</v>
      </c>
      <c r="K65" s="225">
        <f>IF(J65="Y", 1, 0)</f>
        <v>0</v>
      </c>
      <c r="L65" s="89"/>
      <c r="M65" s="89"/>
    </row>
    <row r="66" spans="1:14" x14ac:dyDescent="0.2">
      <c r="A66" s="102" t="s">
        <v>318</v>
      </c>
      <c r="B66" s="219" t="s">
        <v>205</v>
      </c>
      <c r="C66" s="220">
        <f>IF(B66="Y", 2, 0)</f>
        <v>0</v>
      </c>
      <c r="D66" s="221" t="s">
        <v>205</v>
      </c>
      <c r="E66" s="220">
        <f>IF(D66="Y", 1, 0)</f>
        <v>0</v>
      </c>
      <c r="F66" s="222" t="s">
        <v>205</v>
      </c>
      <c r="G66" s="220">
        <f>IF(F66="Y", 2, 0)</f>
        <v>0</v>
      </c>
      <c r="H66" s="223" t="s">
        <v>205</v>
      </c>
      <c r="I66" s="220">
        <f>IF(H66="Y", 1, 0)</f>
        <v>0</v>
      </c>
      <c r="J66" s="224" t="s">
        <v>205</v>
      </c>
      <c r="K66" s="225">
        <f>IF(J66="Y", 1, 0)</f>
        <v>0</v>
      </c>
      <c r="L66" s="89"/>
      <c r="M66" s="89"/>
    </row>
    <row r="67" spans="1:14" x14ac:dyDescent="0.2">
      <c r="A67" s="102" t="s">
        <v>319</v>
      </c>
      <c r="B67" s="219" t="s">
        <v>205</v>
      </c>
      <c r="C67" s="220">
        <f>IF(B67="Y", 2, 0)</f>
        <v>0</v>
      </c>
      <c r="D67" s="221" t="s">
        <v>205</v>
      </c>
      <c r="E67" s="220">
        <f>IF(D67="Y", 2, 0)</f>
        <v>0</v>
      </c>
      <c r="F67" s="222" t="s">
        <v>205</v>
      </c>
      <c r="G67" s="220">
        <f>IF(F67="Y", 2, 0)</f>
        <v>0</v>
      </c>
      <c r="H67" s="223" t="s">
        <v>205</v>
      </c>
      <c r="I67" s="220">
        <f>IF(H67="Y", 2, 0)</f>
        <v>0</v>
      </c>
      <c r="J67" s="224" t="s">
        <v>205</v>
      </c>
      <c r="K67" s="225">
        <f>IF(J67="Y", -1, 0)</f>
        <v>0</v>
      </c>
      <c r="L67" s="89"/>
      <c r="M67" s="89"/>
    </row>
    <row r="68" spans="1:14" x14ac:dyDescent="0.2">
      <c r="A68" s="102" t="s">
        <v>320</v>
      </c>
      <c r="B68" s="219" t="s">
        <v>205</v>
      </c>
      <c r="C68" s="220">
        <f>IF(B68="Y", 2, 0)</f>
        <v>0</v>
      </c>
      <c r="D68" s="221" t="s">
        <v>205</v>
      </c>
      <c r="E68" s="220">
        <f>IF(D68="Y", 2, 0)</f>
        <v>0</v>
      </c>
      <c r="F68" s="222" t="s">
        <v>205</v>
      </c>
      <c r="G68" s="220">
        <f>IF(F68="Y", 2, 0)</f>
        <v>0</v>
      </c>
      <c r="H68" s="223" t="s">
        <v>205</v>
      </c>
      <c r="I68" s="220">
        <f>IF(H68="Y", 2, 0)</f>
        <v>0</v>
      </c>
      <c r="J68" s="224" t="s">
        <v>205</v>
      </c>
      <c r="K68" s="225">
        <f>IF(J68="Y", 1, 0)</f>
        <v>0</v>
      </c>
      <c r="L68" s="89"/>
      <c r="M68" s="89"/>
    </row>
    <row r="69" spans="1:14" x14ac:dyDescent="0.2">
      <c r="A69" s="102" t="s">
        <v>321</v>
      </c>
      <c r="B69" s="219" t="s">
        <v>205</v>
      </c>
      <c r="C69" s="220">
        <f>IF(B69="Y", 2, 0)</f>
        <v>0</v>
      </c>
      <c r="D69" s="221" t="s">
        <v>205</v>
      </c>
      <c r="E69" s="220">
        <f>IF(D69="Y", 2, 0)</f>
        <v>0</v>
      </c>
      <c r="F69" s="222" t="s">
        <v>205</v>
      </c>
      <c r="G69" s="220">
        <f>IF(F69="Y", 1, 0)</f>
        <v>0</v>
      </c>
      <c r="H69" s="223" t="s">
        <v>205</v>
      </c>
      <c r="I69" s="220">
        <f>IF(H69="Y", 1, 0)</f>
        <v>0</v>
      </c>
      <c r="J69" s="224" t="s">
        <v>205</v>
      </c>
      <c r="K69" s="225">
        <f>IF(J69="Y", 1, 0)</f>
        <v>0</v>
      </c>
      <c r="L69" s="89"/>
      <c r="M69" s="89"/>
    </row>
    <row r="70" spans="1:14" x14ac:dyDescent="0.2">
      <c r="A70" s="102" t="s">
        <v>322</v>
      </c>
      <c r="B70" s="219" t="s">
        <v>205</v>
      </c>
      <c r="C70" s="220">
        <f>IF(B70="Y", 2, 0)</f>
        <v>0</v>
      </c>
      <c r="D70" s="221" t="s">
        <v>205</v>
      </c>
      <c r="E70" s="220">
        <f>IF(D70="Y", 2, 0)</f>
        <v>0</v>
      </c>
      <c r="F70" s="222" t="s">
        <v>205</v>
      </c>
      <c r="G70" s="220">
        <f>IF(F70="Y", 2, 0)</f>
        <v>0</v>
      </c>
      <c r="H70" s="223" t="s">
        <v>205</v>
      </c>
      <c r="I70" s="220">
        <f>IF(H70="Y", 2, 0)</f>
        <v>0</v>
      </c>
      <c r="J70" s="224" t="s">
        <v>205</v>
      </c>
      <c r="K70" s="225">
        <f t="shared" ref="K70:K71" si="15">IF(J70="Y", 1, 0)</f>
        <v>0</v>
      </c>
      <c r="L70" s="89"/>
      <c r="M70" s="89"/>
    </row>
    <row r="71" spans="1:14" x14ac:dyDescent="0.2">
      <c r="A71" s="102" t="s">
        <v>323</v>
      </c>
      <c r="B71" s="219" t="s">
        <v>205</v>
      </c>
      <c r="C71" s="220">
        <f>IF(B71="Y", 1, 0)</f>
        <v>0</v>
      </c>
      <c r="D71" s="221" t="s">
        <v>205</v>
      </c>
      <c r="E71" s="220">
        <f>IF(D71="Y", 2, 0)</f>
        <v>0</v>
      </c>
      <c r="F71" s="222" t="s">
        <v>205</v>
      </c>
      <c r="G71" s="220">
        <f>IF(F71="Y", 1, 0)</f>
        <v>0</v>
      </c>
      <c r="H71" s="223" t="s">
        <v>205</v>
      </c>
      <c r="I71" s="220">
        <f>IF(H71="Y", 2, 0)</f>
        <v>0</v>
      </c>
      <c r="J71" s="224" t="s">
        <v>205</v>
      </c>
      <c r="K71" s="225">
        <f t="shared" si="15"/>
        <v>0</v>
      </c>
      <c r="L71" s="89"/>
      <c r="M71" s="89"/>
    </row>
    <row r="72" spans="1:14" x14ac:dyDescent="0.2">
      <c r="A72" s="102" t="s">
        <v>324</v>
      </c>
      <c r="B72" s="219" t="s">
        <v>205</v>
      </c>
      <c r="C72" s="220">
        <f>IF(B72="Y", -1, 0)</f>
        <v>0</v>
      </c>
      <c r="D72" s="221" t="s">
        <v>205</v>
      </c>
      <c r="E72" s="220">
        <f>IF(D72="Y", -1, 0)</f>
        <v>0</v>
      </c>
      <c r="F72" s="222" t="s">
        <v>205</v>
      </c>
      <c r="G72" s="220">
        <f>IF(F72="Y", -1, 0)</f>
        <v>0</v>
      </c>
      <c r="H72" s="223" t="s">
        <v>205</v>
      </c>
      <c r="I72" s="220">
        <f>IF(H72="Y", -1, 0)</f>
        <v>0</v>
      </c>
      <c r="J72" s="224" t="s">
        <v>205</v>
      </c>
      <c r="K72" s="225">
        <f>IF(J72="Y", -1, 0)</f>
        <v>0</v>
      </c>
      <c r="L72" s="89"/>
      <c r="M72" s="89"/>
      <c r="N72" s="88"/>
    </row>
    <row r="73" spans="1:14" x14ac:dyDescent="0.2">
      <c r="A73" s="102" t="s">
        <v>325</v>
      </c>
      <c r="B73" s="219" t="s">
        <v>205</v>
      </c>
      <c r="C73" s="220">
        <f>IF(B73="Y", -1, 0)</f>
        <v>0</v>
      </c>
      <c r="D73" s="221" t="s">
        <v>205</v>
      </c>
      <c r="E73" s="220">
        <f>IF(D73="Y", -1, 0)</f>
        <v>0</v>
      </c>
      <c r="F73" s="222" t="s">
        <v>205</v>
      </c>
      <c r="G73" s="220">
        <f>IF(F73="Y", -1, 0)</f>
        <v>0</v>
      </c>
      <c r="H73" s="223" t="s">
        <v>205</v>
      </c>
      <c r="I73" s="220">
        <f>IF(H73="Y", -1, 0)</f>
        <v>0</v>
      </c>
      <c r="J73" s="224" t="s">
        <v>205</v>
      </c>
      <c r="K73" s="225">
        <f>IF(J73="Y", -1, 0)</f>
        <v>0</v>
      </c>
      <c r="L73" s="89"/>
      <c r="M73" s="89"/>
      <c r="N73" s="88"/>
    </row>
    <row r="74" spans="1:14" ht="13.5" thickBot="1" x14ac:dyDescent="0.25">
      <c r="A74" s="122" t="s">
        <v>326</v>
      </c>
      <c r="B74" s="226" t="s">
        <v>205</v>
      </c>
      <c r="C74" s="227">
        <f>IF(B74="Y", -1, 0)</f>
        <v>0</v>
      </c>
      <c r="D74" s="228" t="s">
        <v>205</v>
      </c>
      <c r="E74" s="227">
        <f>IF(D74="Y", -1, 0)</f>
        <v>0</v>
      </c>
      <c r="F74" s="229" t="s">
        <v>205</v>
      </c>
      <c r="G74" s="227">
        <f>IF(F74="Y", -1, 0)</f>
        <v>0</v>
      </c>
      <c r="H74" s="230" t="s">
        <v>205</v>
      </c>
      <c r="I74" s="227">
        <f>IF(H74="Y", -1, 0)</f>
        <v>0</v>
      </c>
      <c r="J74" s="231" t="s">
        <v>205</v>
      </c>
      <c r="K74" s="232">
        <f>IF(J74="Y", -1, 0)</f>
        <v>0</v>
      </c>
      <c r="L74" s="89"/>
      <c r="M74" s="89"/>
      <c r="N74" s="88"/>
    </row>
    <row r="75" spans="1:14" ht="13.5" thickBot="1" x14ac:dyDescent="0.25">
      <c r="A75" s="87" t="s">
        <v>327</v>
      </c>
      <c r="B75" s="233"/>
      <c r="D75" s="234"/>
      <c r="F75" s="235"/>
      <c r="H75" s="236"/>
      <c r="J75" s="237"/>
      <c r="L75" s="89"/>
      <c r="M75" s="89"/>
      <c r="N75" s="88"/>
    </row>
    <row r="76" spans="1:14" x14ac:dyDescent="0.2">
      <c r="A76" s="124" t="s">
        <v>328</v>
      </c>
      <c r="B76" s="212" t="s">
        <v>205</v>
      </c>
      <c r="C76" s="213">
        <f>IF(B76="Y", -1, 0)</f>
        <v>0</v>
      </c>
      <c r="D76" s="214" t="s">
        <v>205</v>
      </c>
      <c r="E76" s="213">
        <f>IF(D76="Y", 1, 0)</f>
        <v>0</v>
      </c>
      <c r="F76" s="215" t="s">
        <v>205</v>
      </c>
      <c r="G76" s="213">
        <f>IF(F76="Y", -1, 0)</f>
        <v>0</v>
      </c>
      <c r="H76" s="216" t="s">
        <v>205</v>
      </c>
      <c r="I76" s="213">
        <f>IF(H76="Y", 1, 0)</f>
        <v>0</v>
      </c>
      <c r="J76" s="217" t="s">
        <v>205</v>
      </c>
      <c r="K76" s="218">
        <f>IF(J76="Y", -1, 0)</f>
        <v>0</v>
      </c>
      <c r="L76" s="89"/>
      <c r="M76" s="89"/>
      <c r="N76" s="88"/>
    </row>
    <row r="77" spans="1:14" x14ac:dyDescent="0.2">
      <c r="A77" s="101" t="s">
        <v>329</v>
      </c>
      <c r="B77" s="219"/>
      <c r="C77" s="220">
        <f>IF(B77="Y", -1, 0)</f>
        <v>0</v>
      </c>
      <c r="D77" s="221"/>
      <c r="E77" s="220">
        <f>IF(D77="Y", -1, 0)</f>
        <v>0</v>
      </c>
      <c r="F77" s="222"/>
      <c r="G77" s="220">
        <f>IF(F77="Y", -1, 0)</f>
        <v>0</v>
      </c>
      <c r="H77" s="223"/>
      <c r="I77" s="220">
        <f>IF(H77="Y", -1, 0)</f>
        <v>0</v>
      </c>
      <c r="J77" s="224"/>
      <c r="K77" s="225">
        <f>IF(J77="Y", -1, 0)</f>
        <v>0</v>
      </c>
      <c r="L77" s="89"/>
      <c r="M77" s="89"/>
      <c r="N77" s="88"/>
    </row>
    <row r="78" spans="1:14" x14ac:dyDescent="0.2">
      <c r="A78" s="101" t="s">
        <v>330</v>
      </c>
      <c r="B78" s="219" t="s">
        <v>205</v>
      </c>
      <c r="C78" s="220">
        <f>IF(B78="Y", 1, 0)</f>
        <v>0</v>
      </c>
      <c r="D78" s="221" t="s">
        <v>205</v>
      </c>
      <c r="E78" s="220">
        <f>IF(D78="Y", 1, 0)</f>
        <v>0</v>
      </c>
      <c r="F78" s="222" t="s">
        <v>205</v>
      </c>
      <c r="G78" s="220">
        <f>IF(F78="Y", 1, 0)</f>
        <v>0</v>
      </c>
      <c r="H78" s="223" t="s">
        <v>205</v>
      </c>
      <c r="I78" s="220">
        <f>IF(H78="Y", 1, 0)</f>
        <v>0</v>
      </c>
      <c r="J78" s="224" t="s">
        <v>205</v>
      </c>
      <c r="K78" s="225">
        <f>IF(J78="Y", 1, 0)</f>
        <v>0</v>
      </c>
      <c r="L78" s="89"/>
      <c r="M78" s="89"/>
      <c r="N78" s="88"/>
    </row>
    <row r="79" spans="1:14" x14ac:dyDescent="0.2">
      <c r="A79" s="101" t="s">
        <v>331</v>
      </c>
      <c r="B79" s="219" t="s">
        <v>205</v>
      </c>
      <c r="C79" s="220">
        <f>IF(B79="Y", 2, 0)</f>
        <v>0</v>
      </c>
      <c r="D79" s="221" t="s">
        <v>205</v>
      </c>
      <c r="E79" s="220">
        <f>IF(D79="Y", 2, 0)</f>
        <v>0</v>
      </c>
      <c r="F79" s="222" t="s">
        <v>205</v>
      </c>
      <c r="G79" s="220">
        <f>IF(F79="Y", 2, 0)</f>
        <v>0</v>
      </c>
      <c r="H79" s="223" t="s">
        <v>205</v>
      </c>
      <c r="I79" s="220">
        <f>IF(H79="Y", 2, 0)</f>
        <v>0</v>
      </c>
      <c r="J79" s="224" t="s">
        <v>205</v>
      </c>
      <c r="K79" s="225">
        <f>IF(J79="Y", 2, 0)</f>
        <v>0</v>
      </c>
      <c r="L79" s="89"/>
      <c r="M79" s="89"/>
      <c r="N79" s="88"/>
    </row>
    <row r="80" spans="1:14" x14ac:dyDescent="0.2">
      <c r="A80" s="101" t="s">
        <v>332</v>
      </c>
      <c r="B80" s="219" t="s">
        <v>205</v>
      </c>
      <c r="C80" s="220">
        <f>IF(B80="Y", 1, 0)</f>
        <v>0</v>
      </c>
      <c r="D80" s="221" t="s">
        <v>205</v>
      </c>
      <c r="E80" s="220">
        <f>IF(D80="Y", 1, 0)</f>
        <v>0</v>
      </c>
      <c r="F80" s="222" t="s">
        <v>205</v>
      </c>
      <c r="G80" s="220">
        <f>IF(F80="Y", 1, 0)</f>
        <v>0</v>
      </c>
      <c r="H80" s="223" t="s">
        <v>205</v>
      </c>
      <c r="I80" s="220">
        <f>IF(H80="Y", 1, 0)</f>
        <v>0</v>
      </c>
      <c r="J80" s="224" t="s">
        <v>205</v>
      </c>
      <c r="K80" s="225">
        <f>IF(J80="Y", 1, 0)</f>
        <v>0</v>
      </c>
      <c r="L80" s="89"/>
      <c r="M80" s="89"/>
      <c r="N80" s="88"/>
    </row>
    <row r="81" spans="1:14" x14ac:dyDescent="0.2">
      <c r="A81" s="101" t="s">
        <v>333</v>
      </c>
      <c r="B81" s="219" t="s">
        <v>205</v>
      </c>
      <c r="C81" s="220">
        <f>IF(B81="Y", 1, 0)</f>
        <v>0</v>
      </c>
      <c r="D81" s="221" t="s">
        <v>205</v>
      </c>
      <c r="E81" s="220">
        <f>IF(D81="Y", 1, 0)</f>
        <v>0</v>
      </c>
      <c r="F81" s="222" t="s">
        <v>205</v>
      </c>
      <c r="G81" s="220">
        <f>IF(F81="Y", 1, 0)</f>
        <v>0</v>
      </c>
      <c r="H81" s="223" t="s">
        <v>205</v>
      </c>
      <c r="I81" s="220">
        <f>IF(H81="Y", 1, 0)</f>
        <v>0</v>
      </c>
      <c r="J81" s="224" t="s">
        <v>205</v>
      </c>
      <c r="K81" s="225">
        <f>IF(J81="Y", -1, 0)</f>
        <v>0</v>
      </c>
      <c r="L81" s="89"/>
      <c r="M81" s="89"/>
      <c r="N81" s="88"/>
    </row>
    <row r="82" spans="1:14" x14ac:dyDescent="0.2">
      <c r="A82" s="125" t="s">
        <v>334</v>
      </c>
      <c r="B82" s="219" t="s">
        <v>205</v>
      </c>
      <c r="C82" s="220">
        <f>IF(B82="Y", 1, 0)</f>
        <v>0</v>
      </c>
      <c r="D82" s="221" t="s">
        <v>205</v>
      </c>
      <c r="E82" s="220">
        <f>IF(D82="Y", 1, 0)</f>
        <v>0</v>
      </c>
      <c r="F82" s="222" t="s">
        <v>205</v>
      </c>
      <c r="G82" s="220">
        <f>IF(F82="Y", 1, 0)</f>
        <v>0</v>
      </c>
      <c r="H82" s="223" t="s">
        <v>205</v>
      </c>
      <c r="I82" s="220">
        <f>IF(H82="Y", 1, 0)</f>
        <v>0</v>
      </c>
      <c r="J82" s="224" t="s">
        <v>205</v>
      </c>
      <c r="K82" s="225">
        <f>IF(J82="Y", 2, 0)</f>
        <v>0</v>
      </c>
      <c r="L82" s="89"/>
      <c r="M82" s="89"/>
      <c r="N82" s="88"/>
    </row>
    <row r="83" spans="1:14" ht="13.5" thickBot="1" x14ac:dyDescent="0.25">
      <c r="A83" s="114" t="s">
        <v>335</v>
      </c>
      <c r="B83" s="243" t="s">
        <v>205</v>
      </c>
      <c r="C83" s="244">
        <f>IF(B83="Y", 1, 0)</f>
        <v>0</v>
      </c>
      <c r="D83" s="245" t="s">
        <v>205</v>
      </c>
      <c r="E83" s="244">
        <f>IF(D83="Y", 1, 0)</f>
        <v>0</v>
      </c>
      <c r="F83" s="246" t="s">
        <v>205</v>
      </c>
      <c r="G83" s="244">
        <f>IF(F83="Y", 1, 0)</f>
        <v>0</v>
      </c>
      <c r="H83" s="247" t="s">
        <v>205</v>
      </c>
      <c r="I83" s="244">
        <f>IF(H83="Y", 1, 0)</f>
        <v>0</v>
      </c>
      <c r="J83" s="248" t="s">
        <v>205</v>
      </c>
      <c r="K83" s="249">
        <f>IF(J83="Y", 2, 0)</f>
        <v>0</v>
      </c>
      <c r="L83" s="89"/>
      <c r="M83" s="89"/>
      <c r="N83" s="88"/>
    </row>
    <row r="84" spans="1:14" ht="14.25" thickTop="1" thickBot="1" x14ac:dyDescent="0.25">
      <c r="A84" s="126" t="s">
        <v>336</v>
      </c>
      <c r="B84" s="257" t="s">
        <v>205</v>
      </c>
      <c r="C84" s="258">
        <f>IF(B84="Y", 1, 0)</f>
        <v>0</v>
      </c>
      <c r="D84" s="259" t="s">
        <v>205</v>
      </c>
      <c r="E84" s="258">
        <f>IF(D84="Y", 1, 0)</f>
        <v>0</v>
      </c>
      <c r="F84" s="260" t="s">
        <v>205</v>
      </c>
      <c r="G84" s="258">
        <f>IF(F84="Y", 1, 0)</f>
        <v>0</v>
      </c>
      <c r="H84" s="261" t="s">
        <v>205</v>
      </c>
      <c r="I84" s="258">
        <f>IF(H84="Y", 1, 0)</f>
        <v>0</v>
      </c>
      <c r="J84" s="262" t="s">
        <v>205</v>
      </c>
      <c r="K84" s="263">
        <f>IF(J84="Y", 1, 0)</f>
        <v>0</v>
      </c>
      <c r="L84" s="89"/>
      <c r="M84" s="89"/>
      <c r="N84" s="88"/>
    </row>
    <row r="85" spans="1:14" ht="13.5" thickBot="1" x14ac:dyDescent="0.25">
      <c r="A85" s="87" t="s">
        <v>337</v>
      </c>
      <c r="B85" s="233"/>
      <c r="D85" s="234"/>
      <c r="F85" s="235"/>
      <c r="H85" s="236"/>
      <c r="J85" s="237"/>
      <c r="L85" s="89"/>
      <c r="M85" s="89"/>
      <c r="N85" s="88"/>
    </row>
    <row r="86" spans="1:14" x14ac:dyDescent="0.2">
      <c r="A86" s="90" t="s">
        <v>338</v>
      </c>
      <c r="B86" s="212"/>
      <c r="C86" s="213"/>
      <c r="D86" s="214"/>
      <c r="E86" s="213"/>
      <c r="F86" s="215"/>
      <c r="G86" s="213"/>
      <c r="H86" s="216"/>
      <c r="I86" s="213"/>
      <c r="J86" s="217"/>
      <c r="K86" s="218"/>
      <c r="L86" s="89"/>
      <c r="M86" s="89"/>
      <c r="N86" s="88"/>
    </row>
    <row r="87" spans="1:14" x14ac:dyDescent="0.2">
      <c r="A87" s="101" t="s">
        <v>339</v>
      </c>
      <c r="B87" s="219" t="s">
        <v>205</v>
      </c>
      <c r="C87" s="220">
        <f>IF(B87="Y", 2, 0)</f>
        <v>0</v>
      </c>
      <c r="D87" s="221" t="s">
        <v>205</v>
      </c>
      <c r="E87" s="220">
        <f>IF(D87="Y", 2, 0)</f>
        <v>0</v>
      </c>
      <c r="F87" s="222" t="s">
        <v>205</v>
      </c>
      <c r="G87" s="220">
        <f>IF(F87="Y", 2, 0)</f>
        <v>0</v>
      </c>
      <c r="H87" s="223" t="s">
        <v>205</v>
      </c>
      <c r="I87" s="220">
        <f>IF(H87="Y", 2, 0)</f>
        <v>0</v>
      </c>
      <c r="J87" s="224" t="s">
        <v>205</v>
      </c>
      <c r="K87" s="225">
        <f>IF(J87="Y", 2, 0)</f>
        <v>0</v>
      </c>
      <c r="L87" s="89"/>
      <c r="M87" s="89"/>
      <c r="N87" s="88"/>
    </row>
    <row r="88" spans="1:14" x14ac:dyDescent="0.2">
      <c r="A88" s="101" t="s">
        <v>340</v>
      </c>
      <c r="B88" s="219" t="s">
        <v>205</v>
      </c>
      <c r="C88" s="220">
        <f>IF(B88="Y", 1, 0)</f>
        <v>0</v>
      </c>
      <c r="D88" s="221" t="s">
        <v>205</v>
      </c>
      <c r="E88" s="220">
        <f>IF(D88="Y", 1, 0)</f>
        <v>0</v>
      </c>
      <c r="F88" s="222" t="s">
        <v>205</v>
      </c>
      <c r="G88" s="220">
        <f>IF(F88="Y", 1, 0)</f>
        <v>0</v>
      </c>
      <c r="H88" s="223" t="s">
        <v>205</v>
      </c>
      <c r="I88" s="220">
        <f>IF(H88="Y", 1, 0)</f>
        <v>0</v>
      </c>
      <c r="J88" s="224" t="s">
        <v>205</v>
      </c>
      <c r="K88" s="225">
        <f>IF(J88="Y", 1, 0)</f>
        <v>0</v>
      </c>
      <c r="L88" s="89"/>
      <c r="M88" s="89"/>
      <c r="N88" s="88"/>
    </row>
    <row r="89" spans="1:14" x14ac:dyDescent="0.2">
      <c r="A89" s="101" t="s">
        <v>341</v>
      </c>
      <c r="B89" s="219" t="s">
        <v>205</v>
      </c>
      <c r="C89" s="220">
        <f>IF(B89="Y", 1, 0)</f>
        <v>0</v>
      </c>
      <c r="D89" s="221" t="s">
        <v>205</v>
      </c>
      <c r="E89" s="220">
        <f>IF(D89="Y", 1, 0)</f>
        <v>0</v>
      </c>
      <c r="F89" s="222" t="s">
        <v>205</v>
      </c>
      <c r="G89" s="220">
        <f>IF(F89="Y", 1, 0)</f>
        <v>0</v>
      </c>
      <c r="H89" s="223" t="s">
        <v>205</v>
      </c>
      <c r="I89" s="220">
        <f>IF(H89="Y", 1, 0)</f>
        <v>0</v>
      </c>
      <c r="J89" s="224" t="s">
        <v>205</v>
      </c>
      <c r="K89" s="225">
        <f>IF(J89="Y", 1, 0)</f>
        <v>0</v>
      </c>
      <c r="L89" s="89"/>
      <c r="M89" s="89"/>
      <c r="N89" s="88"/>
    </row>
    <row r="90" spans="1:14" x14ac:dyDescent="0.2">
      <c r="A90" s="101" t="s">
        <v>342</v>
      </c>
      <c r="B90" s="219" t="s">
        <v>205</v>
      </c>
      <c r="C90" s="220">
        <f>IF(B90="Y", 2, 0)</f>
        <v>0</v>
      </c>
      <c r="D90" s="221" t="s">
        <v>205</v>
      </c>
      <c r="E90" s="220">
        <f>IF(D90="Y", 2, 0)</f>
        <v>0</v>
      </c>
      <c r="F90" s="222" t="s">
        <v>205</v>
      </c>
      <c r="G90" s="220">
        <f>IF(F90="Y", 2, 0)</f>
        <v>0</v>
      </c>
      <c r="H90" s="223" t="s">
        <v>205</v>
      </c>
      <c r="I90" s="220">
        <f>IF(H90="Y", 2, 0)</f>
        <v>0</v>
      </c>
      <c r="J90" s="224" t="s">
        <v>205</v>
      </c>
      <c r="K90" s="225">
        <f>IF(J90="Y", 2, 0)</f>
        <v>0</v>
      </c>
      <c r="L90" s="89"/>
      <c r="M90" s="89"/>
      <c r="N90" s="88"/>
    </row>
    <row r="91" spans="1:14" ht="13.5" thickBot="1" x14ac:dyDescent="0.25">
      <c r="A91" s="114" t="s">
        <v>343</v>
      </c>
      <c r="B91" s="243" t="s">
        <v>205</v>
      </c>
      <c r="C91" s="244">
        <f>IF(B91="Y", 1, 0)</f>
        <v>0</v>
      </c>
      <c r="D91" s="245" t="s">
        <v>205</v>
      </c>
      <c r="E91" s="244">
        <f>IF(D91="Y", 1, 0)</f>
        <v>0</v>
      </c>
      <c r="F91" s="246" t="s">
        <v>205</v>
      </c>
      <c r="G91" s="244">
        <f>IF(F91="Y", 1, 0)</f>
        <v>0</v>
      </c>
      <c r="H91" s="247" t="s">
        <v>205</v>
      </c>
      <c r="I91" s="244">
        <f>IF(H91="Y", 1, 0)</f>
        <v>0</v>
      </c>
      <c r="J91" s="248" t="s">
        <v>205</v>
      </c>
      <c r="K91" s="249">
        <f>IF(J91="Y", 1, 0)</f>
        <v>0</v>
      </c>
      <c r="L91" s="89"/>
      <c r="M91" s="89"/>
    </row>
    <row r="92" spans="1:14" ht="13.5" thickTop="1" x14ac:dyDescent="0.2">
      <c r="A92" s="130" t="s">
        <v>344</v>
      </c>
      <c r="B92" s="250"/>
      <c r="C92" s="251"/>
      <c r="D92" s="252"/>
      <c r="E92" s="251"/>
      <c r="F92" s="253"/>
      <c r="G92" s="251"/>
      <c r="H92" s="254"/>
      <c r="I92" s="251"/>
      <c r="J92" s="255"/>
      <c r="K92" s="256"/>
      <c r="L92" s="89"/>
      <c r="M92" s="89"/>
    </row>
    <row r="93" spans="1:14" x14ac:dyDescent="0.2">
      <c r="A93" s="101" t="s">
        <v>345</v>
      </c>
      <c r="B93" s="219" t="s">
        <v>205</v>
      </c>
      <c r="C93" s="220">
        <f>IF(B93="Y", 2, 0)</f>
        <v>0</v>
      </c>
      <c r="D93" s="221" t="s">
        <v>205</v>
      </c>
      <c r="E93" s="220">
        <f>IF(D93="Y", 2, 0)</f>
        <v>0</v>
      </c>
      <c r="F93" s="222" t="s">
        <v>205</v>
      </c>
      <c r="G93" s="220">
        <f>IF(F93="Y", 2, 0)</f>
        <v>0</v>
      </c>
      <c r="H93" s="223" t="s">
        <v>205</v>
      </c>
      <c r="I93" s="220">
        <f>IF(H93="Y", 2, 0)</f>
        <v>0</v>
      </c>
      <c r="J93" s="224" t="s">
        <v>205</v>
      </c>
      <c r="K93" s="225">
        <f>IF(J93="Y", 2, 0)</f>
        <v>0</v>
      </c>
      <c r="L93" s="89"/>
      <c r="M93" s="89"/>
    </row>
    <row r="94" spans="1:14" x14ac:dyDescent="0.2">
      <c r="A94" s="101" t="s">
        <v>346</v>
      </c>
      <c r="B94" s="219" t="s">
        <v>205</v>
      </c>
      <c r="C94" s="220">
        <f>IF(B94="Y", 2, 0)</f>
        <v>0</v>
      </c>
      <c r="D94" s="221" t="s">
        <v>205</v>
      </c>
      <c r="E94" s="220">
        <f>IF(D94="Y", 2, 0)</f>
        <v>0</v>
      </c>
      <c r="F94" s="222" t="s">
        <v>205</v>
      </c>
      <c r="G94" s="220">
        <f>IF(F94="Y", 2, 0)</f>
        <v>0</v>
      </c>
      <c r="H94" s="223" t="s">
        <v>205</v>
      </c>
      <c r="I94" s="220">
        <f>IF(H94="Y", 2, 0)</f>
        <v>0</v>
      </c>
      <c r="J94" s="224" t="s">
        <v>205</v>
      </c>
      <c r="K94" s="225">
        <f>IF(J94="Y", 2, 0)</f>
        <v>0</v>
      </c>
      <c r="L94" s="89"/>
      <c r="M94" s="89"/>
      <c r="N94" s="88"/>
    </row>
    <row r="95" spans="1:14" x14ac:dyDescent="0.2">
      <c r="A95" s="101" t="s">
        <v>347</v>
      </c>
      <c r="B95" s="219" t="s">
        <v>205</v>
      </c>
      <c r="C95" s="220">
        <f>IF(B95="Y", 1, 0)</f>
        <v>0</v>
      </c>
      <c r="D95" s="221" t="s">
        <v>205</v>
      </c>
      <c r="E95" s="220">
        <f>IF(D95="Y", 1, 0)</f>
        <v>0</v>
      </c>
      <c r="F95" s="222" t="s">
        <v>205</v>
      </c>
      <c r="G95" s="220">
        <f>IF(F95="Y", 1, 0)</f>
        <v>0</v>
      </c>
      <c r="H95" s="223" t="s">
        <v>205</v>
      </c>
      <c r="I95" s="220">
        <f>IF(H95="Y", 1, 0)</f>
        <v>0</v>
      </c>
      <c r="J95" s="224" t="s">
        <v>205</v>
      </c>
      <c r="K95" s="225">
        <f>IF(J95="Y", 1, 0)</f>
        <v>0</v>
      </c>
      <c r="L95" s="89"/>
      <c r="M95" s="89"/>
    </row>
    <row r="96" spans="1:14" ht="13.5" thickBot="1" x14ac:dyDescent="0.25">
      <c r="A96" s="103" t="s">
        <v>348</v>
      </c>
      <c r="B96" s="226" t="s">
        <v>205</v>
      </c>
      <c r="C96" s="227">
        <f>IF(B96="Y", -1, 0)</f>
        <v>0</v>
      </c>
      <c r="D96" s="228" t="s">
        <v>205</v>
      </c>
      <c r="E96" s="227">
        <f>IF(D96="Y", 1, 0)</f>
        <v>0</v>
      </c>
      <c r="F96" s="229" t="s">
        <v>205</v>
      </c>
      <c r="G96" s="227">
        <f>IF(F96="Y", -1, 0)</f>
        <v>0</v>
      </c>
      <c r="H96" s="230" t="s">
        <v>205</v>
      </c>
      <c r="I96" s="227">
        <f>IF(H96="Y", 1, 0)</f>
        <v>0</v>
      </c>
      <c r="J96" s="231" t="s">
        <v>205</v>
      </c>
      <c r="K96" s="232">
        <f>IF(J96="Y", 1, 0)</f>
        <v>0</v>
      </c>
      <c r="L96" s="89"/>
      <c r="M96" s="89"/>
    </row>
    <row r="97" spans="1:13" ht="13.5" thickBot="1" x14ac:dyDescent="0.25">
      <c r="A97" s="131" t="s">
        <v>349</v>
      </c>
      <c r="B97" s="233"/>
      <c r="D97" s="234"/>
      <c r="F97" s="235"/>
      <c r="H97" s="236"/>
      <c r="J97" s="237"/>
      <c r="L97" s="89"/>
      <c r="M97" s="89"/>
    </row>
    <row r="98" spans="1:13" x14ac:dyDescent="0.2">
      <c r="A98" s="90" t="s">
        <v>350</v>
      </c>
      <c r="B98" s="212"/>
      <c r="C98" s="213"/>
      <c r="D98" s="214"/>
      <c r="E98" s="213"/>
      <c r="F98" s="215"/>
      <c r="G98" s="213"/>
      <c r="H98" s="216"/>
      <c r="I98" s="213"/>
      <c r="J98" s="217"/>
      <c r="K98" s="218"/>
      <c r="L98" s="89"/>
      <c r="M98" s="89"/>
    </row>
    <row r="99" spans="1:13" x14ac:dyDescent="0.2">
      <c r="A99" s="101" t="s">
        <v>351</v>
      </c>
      <c r="B99" s="219" t="s">
        <v>205</v>
      </c>
      <c r="C99" s="220">
        <f>IF(B99="Y", 1, 0)</f>
        <v>0</v>
      </c>
      <c r="D99" s="221" t="s">
        <v>205</v>
      </c>
      <c r="E99" s="220">
        <f>IF(D99="Y", 1, 0)</f>
        <v>0</v>
      </c>
      <c r="F99" s="222" t="s">
        <v>205</v>
      </c>
      <c r="G99" s="220">
        <f>IF(F99="Y", 1, 0)</f>
        <v>0</v>
      </c>
      <c r="H99" s="223" t="s">
        <v>205</v>
      </c>
      <c r="I99" s="220">
        <f>IF(H99="Y", 1, 0)</f>
        <v>0</v>
      </c>
      <c r="J99" s="224" t="s">
        <v>205</v>
      </c>
      <c r="K99" s="225">
        <f t="shared" ref="K99:K104" si="16">IF(J99="Y", 1, 0)</f>
        <v>0</v>
      </c>
      <c r="L99" s="89"/>
      <c r="M99" s="89"/>
    </row>
    <row r="100" spans="1:13" x14ac:dyDescent="0.2">
      <c r="A100" s="101" t="s">
        <v>352</v>
      </c>
      <c r="B100" s="219" t="s">
        <v>205</v>
      </c>
      <c r="C100" s="220">
        <f>IF(B100="Y", 2, 0)</f>
        <v>0</v>
      </c>
      <c r="D100" s="221" t="s">
        <v>205</v>
      </c>
      <c r="E100" s="220">
        <f>IF(D100="Y", 1, 0)</f>
        <v>0</v>
      </c>
      <c r="F100" s="222" t="s">
        <v>205</v>
      </c>
      <c r="G100" s="220">
        <f>IF(F100="Y", 2, 0)</f>
        <v>0</v>
      </c>
      <c r="H100" s="223" t="s">
        <v>205</v>
      </c>
      <c r="I100" s="220">
        <f>IF(H100="Y", 1, 0)</f>
        <v>0</v>
      </c>
      <c r="J100" s="224" t="s">
        <v>205</v>
      </c>
      <c r="K100" s="225">
        <f t="shared" si="16"/>
        <v>0</v>
      </c>
      <c r="L100" s="89"/>
      <c r="M100" s="89"/>
    </row>
    <row r="101" spans="1:13" x14ac:dyDescent="0.2">
      <c r="A101" s="101" t="s">
        <v>353</v>
      </c>
      <c r="B101" s="219" t="s">
        <v>205</v>
      </c>
      <c r="C101" s="220">
        <f>IF(B101="Y", 2, 0)</f>
        <v>0</v>
      </c>
      <c r="D101" s="221" t="s">
        <v>205</v>
      </c>
      <c r="E101" s="220">
        <f>IF(D101="Y", 2, 0)</f>
        <v>0</v>
      </c>
      <c r="F101" s="222" t="s">
        <v>205</v>
      </c>
      <c r="G101" s="220">
        <f>IF(F101="Y", 2, 0)</f>
        <v>0</v>
      </c>
      <c r="H101" s="223" t="s">
        <v>205</v>
      </c>
      <c r="I101" s="220">
        <f>IF(H101="Y", 2, 0)</f>
        <v>0</v>
      </c>
      <c r="J101" s="224" t="s">
        <v>205</v>
      </c>
      <c r="K101" s="225">
        <f t="shared" si="16"/>
        <v>0</v>
      </c>
      <c r="L101" s="89"/>
      <c r="M101" s="89"/>
    </row>
    <row r="102" spans="1:13" ht="13.5" thickBot="1" x14ac:dyDescent="0.25">
      <c r="A102" s="103" t="s">
        <v>354</v>
      </c>
      <c r="B102" s="226" t="s">
        <v>205</v>
      </c>
      <c r="C102" s="227">
        <f>IF(B102="Y", 1, 0)</f>
        <v>0</v>
      </c>
      <c r="D102" s="228" t="s">
        <v>205</v>
      </c>
      <c r="E102" s="227">
        <f>IF(D102="Y", 1, 0)</f>
        <v>0</v>
      </c>
      <c r="F102" s="229" t="s">
        <v>205</v>
      </c>
      <c r="G102" s="227">
        <f>IF(F102="Y", 1, 0)</f>
        <v>0</v>
      </c>
      <c r="H102" s="230" t="s">
        <v>205</v>
      </c>
      <c r="I102" s="227">
        <f>IF(H102="Y", 1, 0)</f>
        <v>0</v>
      </c>
      <c r="J102" s="231" t="s">
        <v>205</v>
      </c>
      <c r="K102" s="232">
        <f t="shared" si="16"/>
        <v>0</v>
      </c>
      <c r="L102" s="89"/>
      <c r="M102" s="89"/>
    </row>
    <row r="103" spans="1:13" x14ac:dyDescent="0.2">
      <c r="A103" s="118" t="s">
        <v>355</v>
      </c>
      <c r="B103" s="250" t="s">
        <v>205</v>
      </c>
      <c r="C103" s="251">
        <f>IF(B103="Y", 2, 0)</f>
        <v>0</v>
      </c>
      <c r="D103" s="252" t="s">
        <v>205</v>
      </c>
      <c r="E103" s="251">
        <f>IF(D103="Y", 1, 0)</f>
        <v>0</v>
      </c>
      <c r="F103" s="253" t="s">
        <v>205</v>
      </c>
      <c r="G103" s="251">
        <f>IF(F103="Y", 2, 0)</f>
        <v>0</v>
      </c>
      <c r="H103" s="254" t="s">
        <v>205</v>
      </c>
      <c r="I103" s="251">
        <f>IF(H103="Y", 1, 0)</f>
        <v>0</v>
      </c>
      <c r="J103" s="255" t="s">
        <v>205</v>
      </c>
      <c r="K103" s="256">
        <f t="shared" si="16"/>
        <v>0</v>
      </c>
      <c r="L103" s="89"/>
      <c r="M103" s="89"/>
    </row>
    <row r="104" spans="1:13" x14ac:dyDescent="0.2">
      <c r="A104" s="102" t="s">
        <v>356</v>
      </c>
      <c r="B104" s="219" t="s">
        <v>205</v>
      </c>
      <c r="C104" s="220">
        <f>IF(B104="Y", 2, 0)</f>
        <v>0</v>
      </c>
      <c r="D104" s="221" t="s">
        <v>205</v>
      </c>
      <c r="E104" s="220">
        <f>IF(D104="Y", 2, 0)</f>
        <v>0</v>
      </c>
      <c r="F104" s="222" t="s">
        <v>205</v>
      </c>
      <c r="G104" s="220">
        <f>IF(F104="Y", 2, 0)</f>
        <v>0</v>
      </c>
      <c r="H104" s="223" t="s">
        <v>205</v>
      </c>
      <c r="I104" s="220">
        <f>IF(H104="Y", 2, 0)</f>
        <v>0</v>
      </c>
      <c r="J104" s="224" t="s">
        <v>205</v>
      </c>
      <c r="K104" s="225">
        <f t="shared" si="16"/>
        <v>0</v>
      </c>
      <c r="L104" s="89"/>
      <c r="M104" s="89"/>
    </row>
    <row r="105" spans="1:13" x14ac:dyDescent="0.2">
      <c r="A105" s="102" t="s">
        <v>357</v>
      </c>
      <c r="B105" s="219" t="s">
        <v>205</v>
      </c>
      <c r="C105" s="220">
        <f>IF(B105="Y", 2, 0)</f>
        <v>0</v>
      </c>
      <c r="D105" s="221" t="s">
        <v>205</v>
      </c>
      <c r="E105" s="220">
        <f>IF(D105="Y", 1, 0)</f>
        <v>0</v>
      </c>
      <c r="F105" s="222" t="s">
        <v>205</v>
      </c>
      <c r="G105" s="220">
        <f>IF(F105="Y", 2, 0)</f>
        <v>0</v>
      </c>
      <c r="H105" s="223" t="s">
        <v>205</v>
      </c>
      <c r="I105" s="220">
        <f>IF(H105="Y", 1, 0)</f>
        <v>0</v>
      </c>
      <c r="J105" s="224" t="s">
        <v>205</v>
      </c>
      <c r="K105" s="225">
        <f>IF(J105="Y", 2, 0)</f>
        <v>0</v>
      </c>
      <c r="L105" s="89"/>
      <c r="M105" s="89"/>
    </row>
    <row r="106" spans="1:13" x14ac:dyDescent="0.2">
      <c r="A106" s="102" t="s">
        <v>358</v>
      </c>
      <c r="B106" s="219" t="s">
        <v>205</v>
      </c>
      <c r="C106" s="220" t="s">
        <v>359</v>
      </c>
      <c r="D106" s="221" t="s">
        <v>205</v>
      </c>
      <c r="E106" s="220" t="s">
        <v>359</v>
      </c>
      <c r="F106" s="222" t="s">
        <v>205</v>
      </c>
      <c r="G106" s="220" t="s">
        <v>359</v>
      </c>
      <c r="H106" s="223" t="s">
        <v>205</v>
      </c>
      <c r="I106" s="220" t="s">
        <v>359</v>
      </c>
      <c r="J106" s="224" t="s">
        <v>205</v>
      </c>
      <c r="K106" s="225">
        <f>IF(J106="Y", -1, 0)</f>
        <v>0</v>
      </c>
      <c r="L106" s="89"/>
      <c r="M106" s="89"/>
    </row>
    <row r="107" spans="1:13" x14ac:dyDescent="0.2">
      <c r="A107" s="102" t="s">
        <v>360</v>
      </c>
      <c r="B107" s="219" t="s">
        <v>205</v>
      </c>
      <c r="C107" s="220">
        <f>IF(B107="Y", 2, 0)</f>
        <v>0</v>
      </c>
      <c r="D107" s="221" t="s">
        <v>205</v>
      </c>
      <c r="E107" s="220">
        <f>IF(D107="Y", 2, 0)</f>
        <v>0</v>
      </c>
      <c r="F107" s="222" t="s">
        <v>205</v>
      </c>
      <c r="G107" s="220">
        <f>IF(F107="Y", 1, 0)</f>
        <v>0</v>
      </c>
      <c r="H107" s="223" t="s">
        <v>205</v>
      </c>
      <c r="I107" s="220">
        <f>IF(H107="Y", 1, 0)</f>
        <v>0</v>
      </c>
      <c r="J107" s="224" t="s">
        <v>205</v>
      </c>
      <c r="K107" s="225">
        <f>IF(J107="Y", 1, 0)</f>
        <v>0</v>
      </c>
      <c r="L107" s="89"/>
      <c r="M107" s="89"/>
    </row>
    <row r="108" spans="1:13" x14ac:dyDescent="0.2">
      <c r="A108" s="102" t="s">
        <v>361</v>
      </c>
      <c r="B108" s="219" t="s">
        <v>205</v>
      </c>
      <c r="C108" s="220">
        <f>IF(B108="Y", 2, 0)</f>
        <v>0</v>
      </c>
      <c r="D108" s="221" t="s">
        <v>205</v>
      </c>
      <c r="E108" s="220">
        <f>IF(D108="Y", 2, 0)</f>
        <v>0</v>
      </c>
      <c r="F108" s="222" t="s">
        <v>205</v>
      </c>
      <c r="G108" s="220">
        <f>IF(F108="Y", 1, 0)</f>
        <v>0</v>
      </c>
      <c r="H108" s="223" t="s">
        <v>205</v>
      </c>
      <c r="I108" s="220">
        <f>IF(H108="Y", 1, 0)</f>
        <v>0</v>
      </c>
      <c r="J108" s="224" t="s">
        <v>205</v>
      </c>
      <c r="K108" s="225">
        <f>IF(J108="Y", 1, 0)</f>
        <v>0</v>
      </c>
      <c r="L108" s="89"/>
      <c r="M108" s="89"/>
    </row>
    <row r="109" spans="1:13" ht="13.5" thickBot="1" x14ac:dyDescent="0.25">
      <c r="A109" s="122" t="s">
        <v>362</v>
      </c>
      <c r="B109" s="226" t="s">
        <v>205</v>
      </c>
      <c r="C109" s="227">
        <f>IF(B109="Y", 1, 0)</f>
        <v>0</v>
      </c>
      <c r="D109" s="228" t="s">
        <v>205</v>
      </c>
      <c r="E109" s="227">
        <f>IF(D109="Y", 1, 0)</f>
        <v>0</v>
      </c>
      <c r="F109" s="229" t="s">
        <v>205</v>
      </c>
      <c r="G109" s="227">
        <f>IF(F109="Y", 1, 0)</f>
        <v>0</v>
      </c>
      <c r="H109" s="230" t="s">
        <v>205</v>
      </c>
      <c r="I109" s="227">
        <f>IF(H109="Y", 1, 0)</f>
        <v>0</v>
      </c>
      <c r="J109" s="231" t="s">
        <v>205</v>
      </c>
      <c r="K109" s="232">
        <f>IF(J109="Y", 2, 0)</f>
        <v>0</v>
      </c>
      <c r="L109" s="89"/>
      <c r="M109" s="89"/>
    </row>
    <row r="110" spans="1:13" ht="13.5" thickBot="1" x14ac:dyDescent="0.25">
      <c r="A110" s="131" t="s">
        <v>363</v>
      </c>
      <c r="B110" s="233"/>
      <c r="D110" s="234"/>
      <c r="F110" s="235"/>
      <c r="H110" s="236"/>
      <c r="J110" s="237"/>
      <c r="L110" s="89"/>
      <c r="M110" s="89"/>
    </row>
    <row r="111" spans="1:13" x14ac:dyDescent="0.2">
      <c r="A111" s="113" t="s">
        <v>364</v>
      </c>
      <c r="B111" s="212" t="s">
        <v>205</v>
      </c>
      <c r="C111" s="213">
        <f>IF(B111="Y", -1, 0)</f>
        <v>0</v>
      </c>
      <c r="D111" s="214" t="s">
        <v>205</v>
      </c>
      <c r="E111" s="213">
        <f>IF(D111="Y", -1, 0)</f>
        <v>0</v>
      </c>
      <c r="F111" s="215" t="s">
        <v>205</v>
      </c>
      <c r="G111" s="213">
        <f t="shared" ref="G111:G126" si="17">IF(F111="Y", 1, 0)</f>
        <v>0</v>
      </c>
      <c r="H111" s="216" t="s">
        <v>205</v>
      </c>
      <c r="I111" s="213">
        <f>IF(H111="Y", -1, 0)</f>
        <v>0</v>
      </c>
      <c r="J111" s="217" t="s">
        <v>205</v>
      </c>
      <c r="K111" s="213">
        <f t="shared" ref="K111:K127" si="18">IF(J111="Y", 1, 0)</f>
        <v>0</v>
      </c>
      <c r="L111" s="132" t="s">
        <v>205</v>
      </c>
      <c r="M111" s="94">
        <f>IF(L111="Y", 2, 0)</f>
        <v>0</v>
      </c>
    </row>
    <row r="112" spans="1:13" x14ac:dyDescent="0.2">
      <c r="A112" s="102" t="s">
        <v>365</v>
      </c>
      <c r="B112" s="219" t="s">
        <v>205</v>
      </c>
      <c r="C112" s="220">
        <f>IF(B112="Y", 2, 0)</f>
        <v>0</v>
      </c>
      <c r="D112" s="221" t="s">
        <v>205</v>
      </c>
      <c r="E112" s="220">
        <f>IF(D112="Y", 2, 0)</f>
        <v>0</v>
      </c>
      <c r="F112" s="222" t="s">
        <v>205</v>
      </c>
      <c r="G112" s="220">
        <f>IF(F112="Y", 2, 0)</f>
        <v>0</v>
      </c>
      <c r="H112" s="223" t="s">
        <v>205</v>
      </c>
      <c r="I112" s="220">
        <f>IF(H112="Y", 2, 0)</f>
        <v>0</v>
      </c>
      <c r="J112" s="224" t="s">
        <v>205</v>
      </c>
      <c r="K112" s="220">
        <f>IF(J112="Y", 2, 0)</f>
        <v>0</v>
      </c>
      <c r="L112" s="133" t="s">
        <v>205</v>
      </c>
      <c r="M112" s="99">
        <f t="shared" ref="M112:M113" si="19">IF(L112="Y", 2, 0)</f>
        <v>0</v>
      </c>
    </row>
    <row r="113" spans="1:13" x14ac:dyDescent="0.2">
      <c r="A113" s="102" t="s">
        <v>366</v>
      </c>
      <c r="B113" s="219" t="s">
        <v>205</v>
      </c>
      <c r="C113" s="220">
        <f t="shared" ref="C113:C126" si="20">IF(B113="Y", 1, 0)</f>
        <v>0</v>
      </c>
      <c r="D113" s="221" t="s">
        <v>205</v>
      </c>
      <c r="E113" s="220">
        <f t="shared" ref="E113:E126" si="21">IF(D113="Y", 1, 0)</f>
        <v>0</v>
      </c>
      <c r="F113" s="222" t="s">
        <v>205</v>
      </c>
      <c r="G113" s="220">
        <f t="shared" si="17"/>
        <v>0</v>
      </c>
      <c r="H113" s="223" t="s">
        <v>205</v>
      </c>
      <c r="I113" s="220">
        <f t="shared" ref="I113:I126" si="22">IF(H113="Y", 1, 0)</f>
        <v>0</v>
      </c>
      <c r="J113" s="224" t="s">
        <v>205</v>
      </c>
      <c r="K113" s="220">
        <f t="shared" si="18"/>
        <v>0</v>
      </c>
      <c r="L113" s="133" t="s">
        <v>205</v>
      </c>
      <c r="M113" s="99">
        <f t="shared" si="19"/>
        <v>0</v>
      </c>
    </row>
    <row r="114" spans="1:13" x14ac:dyDescent="0.2">
      <c r="A114" s="102" t="s">
        <v>367</v>
      </c>
      <c r="B114" s="219" t="s">
        <v>205</v>
      </c>
      <c r="C114" s="220">
        <f t="shared" si="20"/>
        <v>0</v>
      </c>
      <c r="D114" s="221" t="s">
        <v>205</v>
      </c>
      <c r="E114" s="220">
        <f t="shared" si="21"/>
        <v>0</v>
      </c>
      <c r="F114" s="222" t="s">
        <v>205</v>
      </c>
      <c r="G114" s="220">
        <f t="shared" si="17"/>
        <v>0</v>
      </c>
      <c r="H114" s="223" t="s">
        <v>205</v>
      </c>
      <c r="I114" s="220">
        <f t="shared" si="22"/>
        <v>0</v>
      </c>
      <c r="J114" s="224" t="s">
        <v>205</v>
      </c>
      <c r="K114" s="220">
        <f t="shared" si="18"/>
        <v>0</v>
      </c>
      <c r="L114" s="133" t="s">
        <v>205</v>
      </c>
      <c r="M114" s="99">
        <f t="shared" ref="M114:M132" si="23">IF(L114="Y", 1, 0)</f>
        <v>0</v>
      </c>
    </row>
    <row r="115" spans="1:13" x14ac:dyDescent="0.2">
      <c r="A115" s="102" t="s">
        <v>368</v>
      </c>
      <c r="B115" s="219" t="s">
        <v>205</v>
      </c>
      <c r="C115" s="220">
        <f>IF(B115="Y", 2, 0)</f>
        <v>0</v>
      </c>
      <c r="D115" s="221" t="s">
        <v>205</v>
      </c>
      <c r="E115" s="220">
        <f>IF(D115="Y", 2, 0)</f>
        <v>0</v>
      </c>
      <c r="F115" s="222" t="s">
        <v>205</v>
      </c>
      <c r="G115" s="220">
        <f>IF(F115="Y", 2, 0)</f>
        <v>0</v>
      </c>
      <c r="H115" s="223" t="s">
        <v>205</v>
      </c>
      <c r="I115" s="220">
        <f>IF(H115="Y", 2, 0)</f>
        <v>0</v>
      </c>
      <c r="J115" s="224" t="s">
        <v>205</v>
      </c>
      <c r="K115" s="220">
        <f>IF(J115="Y", 2, 0)</f>
        <v>0</v>
      </c>
      <c r="L115" s="133" t="s">
        <v>205</v>
      </c>
      <c r="M115" s="99">
        <f>IF(L115="Y", 2, 0)</f>
        <v>0</v>
      </c>
    </row>
    <row r="116" spans="1:13" x14ac:dyDescent="0.2">
      <c r="A116" s="102" t="s">
        <v>369</v>
      </c>
      <c r="B116" s="219" t="s">
        <v>205</v>
      </c>
      <c r="C116" s="220">
        <f>IF(B116="Y", 2, 0)</f>
        <v>0</v>
      </c>
      <c r="D116" s="221" t="s">
        <v>205</v>
      </c>
      <c r="E116" s="220">
        <f>IF(D116="Y", 2, 0)</f>
        <v>0</v>
      </c>
      <c r="F116" s="222" t="s">
        <v>205</v>
      </c>
      <c r="G116" s="220">
        <f>IF(F116="Y", 2, 0)</f>
        <v>0</v>
      </c>
      <c r="H116" s="223" t="s">
        <v>205</v>
      </c>
      <c r="I116" s="220">
        <f>IF(H116="Y", 2, 0)</f>
        <v>0</v>
      </c>
      <c r="J116" s="224" t="s">
        <v>205</v>
      </c>
      <c r="K116" s="220">
        <f>IF(J116="Y", 2, 0)</f>
        <v>0</v>
      </c>
      <c r="L116" s="133" t="s">
        <v>205</v>
      </c>
      <c r="M116" s="99">
        <f>IF(L116="Y", 2, 0)</f>
        <v>0</v>
      </c>
    </row>
    <row r="117" spans="1:13" x14ac:dyDescent="0.2">
      <c r="A117" s="102" t="s">
        <v>370</v>
      </c>
      <c r="B117" s="219" t="s">
        <v>205</v>
      </c>
      <c r="C117" s="220">
        <f>IF(B117="Y", 2, 0)</f>
        <v>0</v>
      </c>
      <c r="D117" s="221" t="s">
        <v>205</v>
      </c>
      <c r="E117" s="220">
        <f>IF(D117="Y", 2, 0)</f>
        <v>0</v>
      </c>
      <c r="F117" s="222" t="s">
        <v>205</v>
      </c>
      <c r="G117" s="220">
        <f>IF(F117="Y", 2, 0)</f>
        <v>0</v>
      </c>
      <c r="H117" s="223" t="s">
        <v>205</v>
      </c>
      <c r="I117" s="220">
        <f>IF(H117="Y", 2, 0)</f>
        <v>0</v>
      </c>
      <c r="J117" s="224" t="s">
        <v>205</v>
      </c>
      <c r="K117" s="220">
        <f>IF(J117="Y", 2, 0)</f>
        <v>0</v>
      </c>
      <c r="L117" s="133" t="s">
        <v>205</v>
      </c>
      <c r="M117" s="99">
        <f>IF(L117="Y", 2, 0)</f>
        <v>0</v>
      </c>
    </row>
    <row r="118" spans="1:13" x14ac:dyDescent="0.2">
      <c r="A118" s="102" t="s">
        <v>371</v>
      </c>
      <c r="B118" s="219" t="s">
        <v>205</v>
      </c>
      <c r="C118" s="220">
        <f>IF(B118="Y", 2, 0)</f>
        <v>0</v>
      </c>
      <c r="D118" s="221" t="s">
        <v>205</v>
      </c>
      <c r="E118" s="220">
        <f>IF(D118="Y", 2, 0)</f>
        <v>0</v>
      </c>
      <c r="F118" s="222" t="s">
        <v>205</v>
      </c>
      <c r="G118" s="220">
        <f>IF(F118="Y", 2, 0)</f>
        <v>0</v>
      </c>
      <c r="H118" s="223" t="s">
        <v>205</v>
      </c>
      <c r="I118" s="220">
        <f>IF(H118="Y", 2, 0)</f>
        <v>0</v>
      </c>
      <c r="J118" s="224" t="s">
        <v>205</v>
      </c>
      <c r="K118" s="220">
        <f>IF(J118="Y", 2, 0)</f>
        <v>0</v>
      </c>
      <c r="L118" s="133" t="s">
        <v>205</v>
      </c>
      <c r="M118" s="99">
        <f>IF(L118="Y", 2, 0)</f>
        <v>0</v>
      </c>
    </row>
    <row r="119" spans="1:13" x14ac:dyDescent="0.2">
      <c r="A119" s="102" t="s">
        <v>372</v>
      </c>
      <c r="B119" s="219" t="s">
        <v>205</v>
      </c>
      <c r="C119" s="220">
        <f t="shared" si="20"/>
        <v>0</v>
      </c>
      <c r="D119" s="221" t="s">
        <v>205</v>
      </c>
      <c r="E119" s="220">
        <f t="shared" si="21"/>
        <v>0</v>
      </c>
      <c r="F119" s="222" t="s">
        <v>205</v>
      </c>
      <c r="G119" s="220">
        <f t="shared" si="17"/>
        <v>0</v>
      </c>
      <c r="H119" s="223" t="s">
        <v>205</v>
      </c>
      <c r="I119" s="220">
        <f t="shared" si="22"/>
        <v>0</v>
      </c>
      <c r="J119" s="224" t="s">
        <v>205</v>
      </c>
      <c r="K119" s="220">
        <f t="shared" si="18"/>
        <v>0</v>
      </c>
      <c r="L119" s="133" t="s">
        <v>205</v>
      </c>
      <c r="M119" s="99">
        <f t="shared" si="23"/>
        <v>0</v>
      </c>
    </row>
    <row r="120" spans="1:13" x14ac:dyDescent="0.2">
      <c r="A120" s="102" t="s">
        <v>373</v>
      </c>
      <c r="B120" s="219" t="s">
        <v>205</v>
      </c>
      <c r="C120" s="220">
        <f t="shared" si="20"/>
        <v>0</v>
      </c>
      <c r="D120" s="221" t="s">
        <v>205</v>
      </c>
      <c r="E120" s="220">
        <f t="shared" si="21"/>
        <v>0</v>
      </c>
      <c r="F120" s="222" t="s">
        <v>205</v>
      </c>
      <c r="G120" s="220">
        <f t="shared" si="17"/>
        <v>0</v>
      </c>
      <c r="H120" s="223" t="s">
        <v>205</v>
      </c>
      <c r="I120" s="220">
        <f t="shared" si="22"/>
        <v>0</v>
      </c>
      <c r="J120" s="224" t="s">
        <v>205</v>
      </c>
      <c r="K120" s="220">
        <f t="shared" si="18"/>
        <v>0</v>
      </c>
      <c r="L120" s="133" t="s">
        <v>205</v>
      </c>
      <c r="M120" s="99">
        <f t="shared" si="23"/>
        <v>0</v>
      </c>
    </row>
    <row r="121" spans="1:13" x14ac:dyDescent="0.2">
      <c r="A121" s="102" t="s">
        <v>374</v>
      </c>
      <c r="B121" s="219" t="s">
        <v>205</v>
      </c>
      <c r="C121" s="220">
        <f t="shared" si="20"/>
        <v>0</v>
      </c>
      <c r="D121" s="221" t="s">
        <v>205</v>
      </c>
      <c r="E121" s="220">
        <f t="shared" si="21"/>
        <v>0</v>
      </c>
      <c r="F121" s="222" t="s">
        <v>205</v>
      </c>
      <c r="G121" s="220">
        <f t="shared" si="17"/>
        <v>0</v>
      </c>
      <c r="H121" s="223" t="s">
        <v>205</v>
      </c>
      <c r="I121" s="220">
        <f t="shared" si="22"/>
        <v>0</v>
      </c>
      <c r="J121" s="224" t="s">
        <v>205</v>
      </c>
      <c r="K121" s="220">
        <f t="shared" si="18"/>
        <v>0</v>
      </c>
      <c r="L121" s="133" t="s">
        <v>205</v>
      </c>
      <c r="M121" s="99">
        <f t="shared" si="23"/>
        <v>0</v>
      </c>
    </row>
    <row r="122" spans="1:13" x14ac:dyDescent="0.2">
      <c r="A122" s="102" t="s">
        <v>375</v>
      </c>
      <c r="B122" s="219" t="s">
        <v>205</v>
      </c>
      <c r="C122" s="220">
        <f>IF(B122="Y", -1, 0)</f>
        <v>0</v>
      </c>
      <c r="D122" s="221" t="s">
        <v>205</v>
      </c>
      <c r="E122" s="220">
        <f>IF(D122="Y", -1, 0)</f>
        <v>0</v>
      </c>
      <c r="F122" s="222" t="s">
        <v>205</v>
      </c>
      <c r="G122" s="220">
        <f>IF(F122="Y", -1, 0)</f>
        <v>0</v>
      </c>
      <c r="H122" s="223" t="s">
        <v>205</v>
      </c>
      <c r="I122" s="220">
        <f>IF(H122="Y", -1, 0)</f>
        <v>0</v>
      </c>
      <c r="J122" s="224" t="s">
        <v>205</v>
      </c>
      <c r="K122" s="220">
        <f t="shared" si="18"/>
        <v>0</v>
      </c>
      <c r="L122" s="133" t="s">
        <v>205</v>
      </c>
      <c r="M122" s="99">
        <f t="shared" si="23"/>
        <v>0</v>
      </c>
    </row>
    <row r="123" spans="1:13" x14ac:dyDescent="0.2">
      <c r="A123" s="102" t="s">
        <v>376</v>
      </c>
      <c r="B123" s="219" t="s">
        <v>205</v>
      </c>
      <c r="C123" s="220">
        <f t="shared" ref="C123:C124" si="24">IF(B123="Y", 2, 0)</f>
        <v>0</v>
      </c>
      <c r="D123" s="221" t="s">
        <v>205</v>
      </c>
      <c r="E123" s="220">
        <f t="shared" ref="E123:E124" si="25">IF(D123="Y", 2, 0)</f>
        <v>0</v>
      </c>
      <c r="F123" s="222" t="s">
        <v>205</v>
      </c>
      <c r="G123" s="220">
        <f t="shared" ref="G123:G124" si="26">IF(F123="Y", 2, 0)</f>
        <v>0</v>
      </c>
      <c r="H123" s="223" t="s">
        <v>205</v>
      </c>
      <c r="I123" s="220">
        <f t="shared" ref="I123:I124" si="27">IF(H123="Y", 2, 0)</f>
        <v>0</v>
      </c>
      <c r="J123" s="224" t="s">
        <v>205</v>
      </c>
      <c r="K123" s="220">
        <f t="shared" ref="K123:K124" si="28">IF(J123="Y", 2, 0)</f>
        <v>0</v>
      </c>
      <c r="L123" s="133" t="s">
        <v>205</v>
      </c>
      <c r="M123" s="99">
        <f t="shared" ref="M123:M124" si="29">IF(L123="Y", 2, 0)</f>
        <v>0</v>
      </c>
    </row>
    <row r="124" spans="1:13" x14ac:dyDescent="0.2">
      <c r="A124" s="102" t="s">
        <v>377</v>
      </c>
      <c r="B124" s="219" t="s">
        <v>205</v>
      </c>
      <c r="C124" s="220">
        <f t="shared" si="24"/>
        <v>0</v>
      </c>
      <c r="D124" s="221" t="s">
        <v>205</v>
      </c>
      <c r="E124" s="220">
        <f t="shared" si="25"/>
        <v>0</v>
      </c>
      <c r="F124" s="222" t="s">
        <v>205</v>
      </c>
      <c r="G124" s="220">
        <f t="shared" si="26"/>
        <v>0</v>
      </c>
      <c r="H124" s="223" t="s">
        <v>205</v>
      </c>
      <c r="I124" s="220">
        <f t="shared" si="27"/>
        <v>0</v>
      </c>
      <c r="J124" s="224" t="s">
        <v>205</v>
      </c>
      <c r="K124" s="220">
        <f t="shared" si="28"/>
        <v>0</v>
      </c>
      <c r="L124" s="133" t="s">
        <v>205</v>
      </c>
      <c r="M124" s="99">
        <f t="shared" si="29"/>
        <v>0</v>
      </c>
    </row>
    <row r="125" spans="1:13" x14ac:dyDescent="0.2">
      <c r="A125" s="102" t="s">
        <v>378</v>
      </c>
      <c r="B125" s="219" t="s">
        <v>205</v>
      </c>
      <c r="C125" s="220">
        <f t="shared" si="20"/>
        <v>0</v>
      </c>
      <c r="D125" s="221" t="s">
        <v>205</v>
      </c>
      <c r="E125" s="220">
        <f t="shared" si="21"/>
        <v>0</v>
      </c>
      <c r="F125" s="222" t="s">
        <v>205</v>
      </c>
      <c r="G125" s="220">
        <f t="shared" si="17"/>
        <v>0</v>
      </c>
      <c r="H125" s="223" t="s">
        <v>205</v>
      </c>
      <c r="I125" s="220">
        <f t="shared" si="22"/>
        <v>0</v>
      </c>
      <c r="J125" s="224" t="s">
        <v>205</v>
      </c>
      <c r="K125" s="220">
        <f t="shared" si="18"/>
        <v>0</v>
      </c>
      <c r="L125" s="133" t="s">
        <v>205</v>
      </c>
      <c r="M125" s="99">
        <f t="shared" ref="M125" si="30">IF(L125="Y", 1, 0)</f>
        <v>0</v>
      </c>
    </row>
    <row r="126" spans="1:13" x14ac:dyDescent="0.2">
      <c r="A126" s="102" t="s">
        <v>379</v>
      </c>
      <c r="B126" s="219" t="s">
        <v>205</v>
      </c>
      <c r="C126" s="220">
        <f t="shared" si="20"/>
        <v>0</v>
      </c>
      <c r="D126" s="221" t="s">
        <v>205</v>
      </c>
      <c r="E126" s="220">
        <f t="shared" si="21"/>
        <v>0</v>
      </c>
      <c r="F126" s="222" t="s">
        <v>205</v>
      </c>
      <c r="G126" s="220">
        <f t="shared" si="17"/>
        <v>0</v>
      </c>
      <c r="H126" s="223" t="s">
        <v>205</v>
      </c>
      <c r="I126" s="220">
        <f t="shared" si="22"/>
        <v>0</v>
      </c>
      <c r="J126" s="224" t="s">
        <v>205</v>
      </c>
      <c r="K126" s="220">
        <f t="shared" si="18"/>
        <v>0</v>
      </c>
      <c r="L126" s="133" t="s">
        <v>205</v>
      </c>
      <c r="M126" s="99">
        <f t="shared" si="23"/>
        <v>0</v>
      </c>
    </row>
    <row r="127" spans="1:13" x14ac:dyDescent="0.2">
      <c r="A127" s="102" t="s">
        <v>307</v>
      </c>
      <c r="B127" s="219" t="s">
        <v>205</v>
      </c>
      <c r="C127" s="220">
        <f t="shared" ref="C127:C133" si="31">IF(B127="Y", 2, 0)</f>
        <v>0</v>
      </c>
      <c r="D127" s="221" t="s">
        <v>205</v>
      </c>
      <c r="E127" s="220">
        <f t="shared" ref="E127:E133" si="32">IF(D127="Y", 2, 0)</f>
        <v>0</v>
      </c>
      <c r="F127" s="222" t="s">
        <v>205</v>
      </c>
      <c r="G127" s="220">
        <f>IF(F127="Y", 2, 0)</f>
        <v>0</v>
      </c>
      <c r="H127" s="223" t="s">
        <v>205</v>
      </c>
      <c r="I127" s="220">
        <f>IF(H127="Y", 2, 0)</f>
        <v>0</v>
      </c>
      <c r="J127" s="224" t="s">
        <v>205</v>
      </c>
      <c r="K127" s="220">
        <f t="shared" si="18"/>
        <v>0</v>
      </c>
      <c r="L127" s="133" t="s">
        <v>251</v>
      </c>
      <c r="M127" s="99">
        <f t="shared" si="23"/>
        <v>1</v>
      </c>
    </row>
    <row r="128" spans="1:13" x14ac:dyDescent="0.2">
      <c r="A128" s="102" t="s">
        <v>380</v>
      </c>
      <c r="B128" s="219" t="s">
        <v>205</v>
      </c>
      <c r="C128" s="220">
        <f t="shared" si="31"/>
        <v>0</v>
      </c>
      <c r="D128" s="221" t="s">
        <v>205</v>
      </c>
      <c r="E128" s="220">
        <f t="shared" si="32"/>
        <v>0</v>
      </c>
      <c r="F128" s="222" t="s">
        <v>205</v>
      </c>
      <c r="G128" s="220">
        <f>IF(F128="Y", 1, 0)</f>
        <v>0</v>
      </c>
      <c r="H128" s="223" t="s">
        <v>205</v>
      </c>
      <c r="I128" s="220">
        <f>IF(H128="Y", 1, 0)</f>
        <v>0</v>
      </c>
      <c r="J128" s="224" t="s">
        <v>205</v>
      </c>
      <c r="K128" s="220">
        <f>IF(J128="Y", -1, 0)</f>
        <v>0</v>
      </c>
      <c r="L128" s="133" t="s">
        <v>251</v>
      </c>
      <c r="M128" s="99">
        <f t="shared" si="23"/>
        <v>1</v>
      </c>
    </row>
    <row r="129" spans="1:14" x14ac:dyDescent="0.2">
      <c r="A129" s="102" t="s">
        <v>381</v>
      </c>
      <c r="B129" s="219" t="s">
        <v>205</v>
      </c>
      <c r="C129" s="220">
        <f>IF(B129="Y", 1, 0)</f>
        <v>0</v>
      </c>
      <c r="D129" s="221" t="s">
        <v>205</v>
      </c>
      <c r="E129" s="220">
        <f>IF(D129="Y", 1, 0)</f>
        <v>0</v>
      </c>
      <c r="F129" s="222" t="s">
        <v>205</v>
      </c>
      <c r="G129" s="220">
        <f>IF(F129="Y", 1, 0)</f>
        <v>0</v>
      </c>
      <c r="H129" s="223" t="s">
        <v>205</v>
      </c>
      <c r="I129" s="220">
        <f>IF(H129="Y", 1, 0)</f>
        <v>0</v>
      </c>
      <c r="J129" s="224" t="s">
        <v>205</v>
      </c>
      <c r="K129" s="220">
        <f>IF(J129="Y", 1, 0)</f>
        <v>0</v>
      </c>
      <c r="L129" s="133" t="s">
        <v>205</v>
      </c>
      <c r="M129" s="99">
        <f t="shared" si="23"/>
        <v>0</v>
      </c>
    </row>
    <row r="130" spans="1:14" x14ac:dyDescent="0.2">
      <c r="A130" s="102" t="s">
        <v>382</v>
      </c>
      <c r="B130" s="219" t="s">
        <v>205</v>
      </c>
      <c r="C130" s="220">
        <f t="shared" si="31"/>
        <v>0</v>
      </c>
      <c r="D130" s="221" t="s">
        <v>205</v>
      </c>
      <c r="E130" s="220">
        <f t="shared" si="32"/>
        <v>0</v>
      </c>
      <c r="F130" s="222" t="s">
        <v>205</v>
      </c>
      <c r="G130" s="220">
        <f>IF(F130="Y", 1, 0)</f>
        <v>0</v>
      </c>
      <c r="H130" s="223" t="s">
        <v>205</v>
      </c>
      <c r="I130" s="220">
        <f>IF(H130="Y", 1, 0)</f>
        <v>0</v>
      </c>
      <c r="J130" s="224" t="s">
        <v>205</v>
      </c>
      <c r="K130" s="220">
        <f>IF(J130="Y", -1, 0)</f>
        <v>0</v>
      </c>
      <c r="L130" s="133" t="s">
        <v>205</v>
      </c>
      <c r="M130" s="99">
        <f t="shared" si="23"/>
        <v>0</v>
      </c>
    </row>
    <row r="131" spans="1:14" x14ac:dyDescent="0.2">
      <c r="A131" s="102" t="s">
        <v>383</v>
      </c>
      <c r="B131" s="219" t="s">
        <v>205</v>
      </c>
      <c r="C131" s="220">
        <f t="shared" si="31"/>
        <v>0</v>
      </c>
      <c r="D131" s="221" t="s">
        <v>205</v>
      </c>
      <c r="E131" s="220">
        <f t="shared" si="32"/>
        <v>0</v>
      </c>
      <c r="F131" s="222" t="s">
        <v>205</v>
      </c>
      <c r="G131" s="220">
        <f>IF(F131="Y", 1, 0)</f>
        <v>0</v>
      </c>
      <c r="H131" s="223" t="s">
        <v>205</v>
      </c>
      <c r="I131" s="220">
        <f>IF(H131="Y", 1, 0)</f>
        <v>0</v>
      </c>
      <c r="J131" s="224" t="s">
        <v>205</v>
      </c>
      <c r="K131" s="220">
        <f>IF(J131="Y", -1, 0)</f>
        <v>0</v>
      </c>
      <c r="L131" s="133" t="s">
        <v>205</v>
      </c>
      <c r="M131" s="99">
        <f t="shared" si="23"/>
        <v>0</v>
      </c>
    </row>
    <row r="132" spans="1:14" x14ac:dyDescent="0.2">
      <c r="A132" s="102" t="s">
        <v>276</v>
      </c>
      <c r="B132" s="219" t="s">
        <v>205</v>
      </c>
      <c r="C132" s="220">
        <f t="shared" si="31"/>
        <v>0</v>
      </c>
      <c r="D132" s="221" t="s">
        <v>205</v>
      </c>
      <c r="E132" s="220">
        <f t="shared" si="32"/>
        <v>0</v>
      </c>
      <c r="F132" s="222" t="s">
        <v>205</v>
      </c>
      <c r="G132" s="220">
        <f>IF(F132="Y", 1, 0)</f>
        <v>0</v>
      </c>
      <c r="H132" s="223" t="s">
        <v>205</v>
      </c>
      <c r="I132" s="220">
        <f>IF(H132="Y", 1, 0)</f>
        <v>0</v>
      </c>
      <c r="J132" s="224" t="s">
        <v>205</v>
      </c>
      <c r="K132" s="220">
        <f>IF(J132="Y", 1, 0)</f>
        <v>0</v>
      </c>
      <c r="L132" s="133" t="s">
        <v>205</v>
      </c>
      <c r="M132" s="99">
        <f t="shared" si="23"/>
        <v>0</v>
      </c>
    </row>
    <row r="133" spans="1:14" ht="13.5" thickBot="1" x14ac:dyDescent="0.25">
      <c r="A133" s="122" t="s">
        <v>384</v>
      </c>
      <c r="B133" s="226" t="s">
        <v>205</v>
      </c>
      <c r="C133" s="227">
        <f t="shared" si="31"/>
        <v>0</v>
      </c>
      <c r="D133" s="228" t="s">
        <v>205</v>
      </c>
      <c r="E133" s="227">
        <f t="shared" si="32"/>
        <v>0</v>
      </c>
      <c r="F133" s="229" t="s">
        <v>205</v>
      </c>
      <c r="G133" s="227">
        <f>IF(F133="Y", 2, 0)</f>
        <v>0</v>
      </c>
      <c r="H133" s="230" t="s">
        <v>205</v>
      </c>
      <c r="I133" s="227">
        <f>IF(H133="Y", 2, 0)</f>
        <v>0</v>
      </c>
      <c r="J133" s="231" t="s">
        <v>205</v>
      </c>
      <c r="K133" s="227">
        <f>IF(J133="Y", 2, 0)</f>
        <v>0</v>
      </c>
      <c r="L133" s="134" t="s">
        <v>251</v>
      </c>
      <c r="M133" s="107">
        <f>IF(L133="Y", 2, 0)</f>
        <v>2</v>
      </c>
      <c r="N133" s="88"/>
    </row>
    <row r="134" spans="1:14" ht="13.5" thickBot="1" x14ac:dyDescent="0.25">
      <c r="A134" s="131" t="s">
        <v>309</v>
      </c>
      <c r="B134" s="233"/>
      <c r="D134" s="234"/>
      <c r="F134" s="235"/>
      <c r="H134" s="236"/>
      <c r="J134" s="237"/>
      <c r="L134" s="135"/>
    </row>
    <row r="135" spans="1:14" x14ac:dyDescent="0.2">
      <c r="A135" s="113" t="s">
        <v>385</v>
      </c>
      <c r="B135" s="212" t="s">
        <v>205</v>
      </c>
      <c r="C135" s="213">
        <f>IF(B135="Y", 2, 0)</f>
        <v>0</v>
      </c>
      <c r="D135" s="214" t="s">
        <v>205</v>
      </c>
      <c r="E135" s="213">
        <f>IF(D135="Y", 2, 0)</f>
        <v>0</v>
      </c>
      <c r="F135" s="215" t="s">
        <v>205</v>
      </c>
      <c r="G135" s="213">
        <f>IF(F135="Y", 2, 0)</f>
        <v>0</v>
      </c>
      <c r="H135" s="216" t="s">
        <v>205</v>
      </c>
      <c r="I135" s="213">
        <f>IF(H135="Y", 2, 0)</f>
        <v>0</v>
      </c>
      <c r="J135" s="217" t="s">
        <v>205</v>
      </c>
      <c r="K135" s="213">
        <f>IF(J135="Y", 2, 0)</f>
        <v>0</v>
      </c>
      <c r="L135" s="132" t="s">
        <v>205</v>
      </c>
      <c r="M135" s="94">
        <f>IF(L135="Y", 2, 0)</f>
        <v>0</v>
      </c>
    </row>
    <row r="136" spans="1:14" x14ac:dyDescent="0.2">
      <c r="A136" s="102" t="s">
        <v>386</v>
      </c>
      <c r="B136" s="219" t="s">
        <v>205</v>
      </c>
      <c r="C136" s="220">
        <f t="shared" ref="C136:C137" si="33">IF(B136="Y", 2, 0)</f>
        <v>0</v>
      </c>
      <c r="D136" s="221" t="s">
        <v>205</v>
      </c>
      <c r="E136" s="220">
        <f t="shared" ref="E136:E137" si="34">IF(D136="Y", 2, 0)</f>
        <v>0</v>
      </c>
      <c r="F136" s="222" t="s">
        <v>205</v>
      </c>
      <c r="G136" s="220">
        <f t="shared" ref="G136:G137" si="35">IF(F136="Y", 2, 0)</f>
        <v>0</v>
      </c>
      <c r="H136" s="223" t="s">
        <v>205</v>
      </c>
      <c r="I136" s="220">
        <f t="shared" ref="I136:I137" si="36">IF(H136="Y", 2, 0)</f>
        <v>0</v>
      </c>
      <c r="J136" s="224" t="s">
        <v>205</v>
      </c>
      <c r="K136" s="220">
        <f t="shared" ref="K136:K137" si="37">IF(J136="Y", 2, 0)</f>
        <v>0</v>
      </c>
      <c r="L136" s="133" t="s">
        <v>251</v>
      </c>
      <c r="M136" s="99">
        <f t="shared" ref="M136:M137" si="38">IF(L136="Y", 2, 0)</f>
        <v>2</v>
      </c>
    </row>
    <row r="137" spans="1:14" ht="13.5" thickBot="1" x14ac:dyDescent="0.25">
      <c r="A137" s="122" t="s">
        <v>387</v>
      </c>
      <c r="B137" s="226" t="s">
        <v>205</v>
      </c>
      <c r="C137" s="227">
        <f t="shared" si="33"/>
        <v>0</v>
      </c>
      <c r="D137" s="228" t="s">
        <v>205</v>
      </c>
      <c r="E137" s="227">
        <f t="shared" si="34"/>
        <v>0</v>
      </c>
      <c r="F137" s="229" t="s">
        <v>205</v>
      </c>
      <c r="G137" s="227">
        <f t="shared" si="35"/>
        <v>0</v>
      </c>
      <c r="H137" s="230" t="s">
        <v>205</v>
      </c>
      <c r="I137" s="227">
        <f t="shared" si="36"/>
        <v>0</v>
      </c>
      <c r="J137" s="231" t="s">
        <v>205</v>
      </c>
      <c r="K137" s="227">
        <f t="shared" si="37"/>
        <v>0</v>
      </c>
      <c r="L137" s="134" t="s">
        <v>205</v>
      </c>
      <c r="M137" s="107">
        <f t="shared" si="38"/>
        <v>0</v>
      </c>
    </row>
    <row r="138" spans="1:14" ht="13.5" thickBot="1" x14ac:dyDescent="0.25">
      <c r="A138" s="131" t="s">
        <v>388</v>
      </c>
      <c r="B138" s="233"/>
      <c r="D138" s="234"/>
      <c r="F138" s="235"/>
      <c r="H138" s="236"/>
      <c r="J138" s="237"/>
      <c r="L138" s="135"/>
    </row>
    <row r="139" spans="1:14" x14ac:dyDescent="0.2">
      <c r="A139" s="113" t="s">
        <v>389</v>
      </c>
      <c r="B139" s="212" t="s">
        <v>205</v>
      </c>
      <c r="C139" s="213">
        <f>IF(B139="Y", 2, 0)</f>
        <v>0</v>
      </c>
      <c r="D139" s="214" t="s">
        <v>205</v>
      </c>
      <c r="E139" s="213">
        <f>IF(D139="Y", 2, 0)</f>
        <v>0</v>
      </c>
      <c r="F139" s="215" t="s">
        <v>205</v>
      </c>
      <c r="G139" s="213">
        <f>IF(F139="Y", 2, 0)</f>
        <v>0</v>
      </c>
      <c r="H139" s="216" t="s">
        <v>205</v>
      </c>
      <c r="I139" s="213">
        <f>IF(H139="Y", 2, 0)</f>
        <v>0</v>
      </c>
      <c r="J139" s="217" t="s">
        <v>205</v>
      </c>
      <c r="K139" s="213">
        <f>IF(J139="Y", 2, 0)</f>
        <v>0</v>
      </c>
      <c r="L139" s="132" t="s">
        <v>205</v>
      </c>
      <c r="M139" s="94">
        <f>IF(L139="Y", 2, 0)</f>
        <v>0</v>
      </c>
      <c r="N139" s="136"/>
    </row>
    <row r="140" spans="1:14" x14ac:dyDescent="0.2">
      <c r="A140" s="102" t="s">
        <v>390</v>
      </c>
      <c r="B140" s="219" t="s">
        <v>205</v>
      </c>
      <c r="C140" s="220">
        <f>IF(B140="Y", 1, 0)</f>
        <v>0</v>
      </c>
      <c r="D140" s="221" t="s">
        <v>205</v>
      </c>
      <c r="E140" s="220">
        <f>IF(D140="Y", 1, 0)</f>
        <v>0</v>
      </c>
      <c r="F140" s="222" t="s">
        <v>205</v>
      </c>
      <c r="G140" s="220">
        <f>IF(F140="Y", 1, 0)</f>
        <v>0</v>
      </c>
      <c r="H140" s="223" t="s">
        <v>205</v>
      </c>
      <c r="I140" s="220">
        <f>IF(H140="Y", 1, 0)</f>
        <v>0</v>
      </c>
      <c r="J140" s="224" t="s">
        <v>205</v>
      </c>
      <c r="K140" s="220">
        <f>IF(J140="Y", 1, 0)</f>
        <v>0</v>
      </c>
      <c r="L140" s="133" t="s">
        <v>205</v>
      </c>
      <c r="M140" s="99">
        <f>IF(L140="Y", 1, 0)</f>
        <v>0</v>
      </c>
    </row>
    <row r="141" spans="1:14" x14ac:dyDescent="0.2">
      <c r="A141" s="102" t="s">
        <v>391</v>
      </c>
      <c r="B141" s="219" t="s">
        <v>205</v>
      </c>
      <c r="C141" s="220">
        <f>IF(B141="Y", 1, 0)</f>
        <v>0</v>
      </c>
      <c r="D141" s="221" t="s">
        <v>205</v>
      </c>
      <c r="E141" s="220">
        <f>IF(D141="Y", 1, 0)</f>
        <v>0</v>
      </c>
      <c r="F141" s="222" t="s">
        <v>205</v>
      </c>
      <c r="G141" s="220">
        <f>IF(F141="Y", 1, 0)</f>
        <v>0</v>
      </c>
      <c r="H141" s="223" t="s">
        <v>205</v>
      </c>
      <c r="I141" s="220">
        <f>IF(H141="Y", 1, 0)</f>
        <v>0</v>
      </c>
      <c r="J141" s="224" t="s">
        <v>205</v>
      </c>
      <c r="K141" s="220">
        <f>IF(J141="Y", 1, 0)</f>
        <v>0</v>
      </c>
      <c r="L141" s="133" t="s">
        <v>205</v>
      </c>
      <c r="M141" s="99">
        <f>IF(L141="Y", 1, 0)</f>
        <v>0</v>
      </c>
    </row>
    <row r="142" spans="1:14" x14ac:dyDescent="0.2">
      <c r="A142" s="102" t="s">
        <v>392</v>
      </c>
      <c r="B142" s="219" t="s">
        <v>205</v>
      </c>
      <c r="C142" s="220">
        <f t="shared" ref="C142:C146" si="39">IF(B142="Y", 2, 0)</f>
        <v>0</v>
      </c>
      <c r="D142" s="221" t="s">
        <v>205</v>
      </c>
      <c r="E142" s="220">
        <f t="shared" ref="E142:E146" si="40">IF(D142="Y", 2, 0)</f>
        <v>0</v>
      </c>
      <c r="F142" s="222" t="s">
        <v>205</v>
      </c>
      <c r="G142" s="220">
        <f t="shared" ref="G142:G146" si="41">IF(F142="Y", 2, 0)</f>
        <v>0</v>
      </c>
      <c r="H142" s="223" t="s">
        <v>205</v>
      </c>
      <c r="I142" s="220">
        <f t="shared" ref="I142:I146" si="42">IF(H142="Y", 2, 0)</f>
        <v>0</v>
      </c>
      <c r="J142" s="224" t="s">
        <v>205</v>
      </c>
      <c r="K142" s="220">
        <f t="shared" ref="K142:K146" si="43">IF(J142="Y", 2, 0)</f>
        <v>0</v>
      </c>
      <c r="L142" s="133" t="s">
        <v>251</v>
      </c>
      <c r="M142" s="99">
        <f t="shared" ref="M142:M146" si="44">IF(L142="Y", 2, 0)</f>
        <v>2</v>
      </c>
    </row>
    <row r="143" spans="1:14" x14ac:dyDescent="0.2">
      <c r="A143" s="102" t="s">
        <v>393</v>
      </c>
      <c r="B143" s="219" t="s">
        <v>205</v>
      </c>
      <c r="C143" s="220">
        <f>IF(B143="Y", 1, 0)</f>
        <v>0</v>
      </c>
      <c r="D143" s="221" t="s">
        <v>205</v>
      </c>
      <c r="E143" s="220">
        <f>IF(D143="Y", 1, 0)</f>
        <v>0</v>
      </c>
      <c r="F143" s="222" t="s">
        <v>205</v>
      </c>
      <c r="G143" s="220">
        <f>IF(F143="Y", 1, 0)</f>
        <v>0</v>
      </c>
      <c r="H143" s="223" t="s">
        <v>205</v>
      </c>
      <c r="I143" s="220">
        <f>IF(H143="Y", 1, 0)</f>
        <v>0</v>
      </c>
      <c r="J143" s="224" t="s">
        <v>205</v>
      </c>
      <c r="K143" s="220">
        <f>IF(J143="Y", 1, 0)</f>
        <v>0</v>
      </c>
      <c r="L143" s="133" t="s">
        <v>205</v>
      </c>
      <c r="M143" s="99">
        <f>IF(L143="Y", 1, 0)</f>
        <v>0</v>
      </c>
    </row>
    <row r="144" spans="1:14" x14ac:dyDescent="0.2">
      <c r="A144" s="102" t="s">
        <v>394</v>
      </c>
      <c r="B144" s="219" t="s">
        <v>205</v>
      </c>
      <c r="C144" s="220">
        <f>IF(B144="Y", 1, 0)</f>
        <v>0</v>
      </c>
      <c r="D144" s="221" t="s">
        <v>205</v>
      </c>
      <c r="E144" s="220">
        <f>IF(D144="Y", 1, 0)</f>
        <v>0</v>
      </c>
      <c r="F144" s="222" t="s">
        <v>205</v>
      </c>
      <c r="G144" s="220">
        <f>IF(F144="Y", 1, 0)</f>
        <v>0</v>
      </c>
      <c r="H144" s="223" t="s">
        <v>205</v>
      </c>
      <c r="I144" s="220">
        <f>IF(H144="Y", 1, 0)</f>
        <v>0</v>
      </c>
      <c r="J144" s="224" t="s">
        <v>205</v>
      </c>
      <c r="K144" s="220">
        <f>IF(J144="Y", 1, 0)</f>
        <v>0</v>
      </c>
      <c r="L144" s="133" t="s">
        <v>205</v>
      </c>
      <c r="M144" s="99">
        <f>IF(L144="Y", 1, 0)</f>
        <v>0</v>
      </c>
    </row>
    <row r="145" spans="1:15" x14ac:dyDescent="0.2">
      <c r="A145" s="102" t="s">
        <v>395</v>
      </c>
      <c r="B145" s="219" t="s">
        <v>205</v>
      </c>
      <c r="C145" s="220">
        <f t="shared" si="39"/>
        <v>0</v>
      </c>
      <c r="D145" s="221" t="s">
        <v>205</v>
      </c>
      <c r="E145" s="220">
        <f t="shared" si="40"/>
        <v>0</v>
      </c>
      <c r="F145" s="222" t="s">
        <v>205</v>
      </c>
      <c r="G145" s="220">
        <f t="shared" si="41"/>
        <v>0</v>
      </c>
      <c r="H145" s="223" t="s">
        <v>205</v>
      </c>
      <c r="I145" s="220">
        <f t="shared" si="42"/>
        <v>0</v>
      </c>
      <c r="J145" s="224" t="s">
        <v>205</v>
      </c>
      <c r="K145" s="220">
        <f t="shared" si="43"/>
        <v>0</v>
      </c>
      <c r="L145" s="133" t="s">
        <v>205</v>
      </c>
      <c r="M145" s="99">
        <f t="shared" si="44"/>
        <v>0</v>
      </c>
    </row>
    <row r="146" spans="1:15" ht="13.5" thickBot="1" x14ac:dyDescent="0.25">
      <c r="A146" s="122" t="s">
        <v>396</v>
      </c>
      <c r="B146" s="226" t="s">
        <v>205</v>
      </c>
      <c r="C146" s="227">
        <f t="shared" si="39"/>
        <v>0</v>
      </c>
      <c r="D146" s="228" t="s">
        <v>205</v>
      </c>
      <c r="E146" s="227">
        <f t="shared" si="40"/>
        <v>0</v>
      </c>
      <c r="F146" s="229" t="s">
        <v>205</v>
      </c>
      <c r="G146" s="227">
        <f t="shared" si="41"/>
        <v>0</v>
      </c>
      <c r="H146" s="230" t="s">
        <v>205</v>
      </c>
      <c r="I146" s="227">
        <f t="shared" si="42"/>
        <v>0</v>
      </c>
      <c r="J146" s="231" t="s">
        <v>205</v>
      </c>
      <c r="K146" s="227">
        <f t="shared" si="43"/>
        <v>0</v>
      </c>
      <c r="L146" s="134" t="s">
        <v>205</v>
      </c>
      <c r="M146" s="107">
        <f t="shared" si="44"/>
        <v>0</v>
      </c>
    </row>
    <row r="147" spans="1:15" ht="13.5" thickBot="1" x14ac:dyDescent="0.25">
      <c r="A147" s="131" t="s">
        <v>397</v>
      </c>
      <c r="B147" s="233"/>
      <c r="D147" s="234"/>
      <c r="F147" s="235"/>
      <c r="H147" s="236"/>
      <c r="J147" s="237"/>
      <c r="L147" s="135"/>
    </row>
    <row r="148" spans="1:15" x14ac:dyDescent="0.2">
      <c r="A148" s="113" t="s">
        <v>398</v>
      </c>
      <c r="B148" s="212" t="s">
        <v>205</v>
      </c>
      <c r="C148" s="213">
        <f>IF(B148="Y", 1, 0)</f>
        <v>0</v>
      </c>
      <c r="D148" s="214" t="s">
        <v>205</v>
      </c>
      <c r="E148" s="213">
        <f>IF(D148="Y", 1, 0)</f>
        <v>0</v>
      </c>
      <c r="F148" s="215" t="s">
        <v>205</v>
      </c>
      <c r="G148" s="213">
        <f>IF(F148="Y", 1, 0)</f>
        <v>0</v>
      </c>
      <c r="H148" s="216" t="s">
        <v>205</v>
      </c>
      <c r="I148" s="213">
        <f>IF(H148="Y", 1, 0)</f>
        <v>0</v>
      </c>
      <c r="J148" s="217" t="s">
        <v>205</v>
      </c>
      <c r="K148" s="213">
        <f>IF(J148="Y", 1, 0)</f>
        <v>0</v>
      </c>
      <c r="L148" s="132" t="s">
        <v>251</v>
      </c>
      <c r="M148" s="94">
        <f>IF(L148="Y", 1, 0)</f>
        <v>1</v>
      </c>
    </row>
    <row r="149" spans="1:15" ht="13.5" thickBot="1" x14ac:dyDescent="0.25">
      <c r="A149" s="122" t="s">
        <v>399</v>
      </c>
      <c r="B149" s="226" t="s">
        <v>205</v>
      </c>
      <c r="C149" s="227">
        <f>IF(B149="Y", 1, 0)</f>
        <v>0</v>
      </c>
      <c r="D149" s="228" t="s">
        <v>205</v>
      </c>
      <c r="E149" s="227">
        <f>IF(D149="Y", 1, 0)</f>
        <v>0</v>
      </c>
      <c r="F149" s="229" t="s">
        <v>205</v>
      </c>
      <c r="G149" s="227">
        <f>IF(F149="Y", 1, 0)</f>
        <v>0</v>
      </c>
      <c r="H149" s="230" t="s">
        <v>205</v>
      </c>
      <c r="I149" s="227">
        <f>IF(H149="Y", 1, 0)</f>
        <v>0</v>
      </c>
      <c r="J149" s="231" t="s">
        <v>205</v>
      </c>
      <c r="K149" s="227">
        <f>IF(J149="Y", 1, 0)</f>
        <v>0</v>
      </c>
      <c r="L149" s="134" t="s">
        <v>251</v>
      </c>
      <c r="M149" s="107">
        <f>IF(L149="Y", 1, 0)</f>
        <v>1</v>
      </c>
    </row>
    <row r="150" spans="1:15" x14ac:dyDescent="0.2">
      <c r="A150" s="88"/>
      <c r="N150" s="88"/>
      <c r="O150" s="88"/>
    </row>
    <row r="151" spans="1:15" x14ac:dyDescent="0.2">
      <c r="A151" s="137" t="s">
        <v>400</v>
      </c>
      <c r="C151" s="211">
        <f>SUM(C2:C149)</f>
        <v>0</v>
      </c>
      <c r="E151" s="211">
        <f>SUM(E2:E149)</f>
        <v>0</v>
      </c>
      <c r="G151" s="211">
        <f>SUM(G2:G149)</f>
        <v>0</v>
      </c>
      <c r="I151" s="211">
        <f>SUM(I2:I133)</f>
        <v>0</v>
      </c>
      <c r="K151" s="211">
        <f>SUM(K2:K133)</f>
        <v>0</v>
      </c>
      <c r="M151" s="88">
        <f>SUM(M2:M149)</f>
        <v>10</v>
      </c>
    </row>
    <row r="152" spans="1:15" x14ac:dyDescent="0.2">
      <c r="A152" s="137" t="s">
        <v>401</v>
      </c>
      <c r="C152" s="211">
        <v>148</v>
      </c>
      <c r="E152" s="211">
        <v>143</v>
      </c>
      <c r="G152" s="211">
        <v>128</v>
      </c>
      <c r="I152" s="211">
        <v>114</v>
      </c>
      <c r="K152" s="211">
        <v>99</v>
      </c>
      <c r="M152" s="88">
        <v>53</v>
      </c>
    </row>
    <row r="153" spans="1:15" x14ac:dyDescent="0.2">
      <c r="A153" s="137" t="s">
        <v>402</v>
      </c>
      <c r="C153" s="264">
        <f>C151/C152</f>
        <v>0</v>
      </c>
      <c r="E153" s="264">
        <f>E151/E152</f>
        <v>0</v>
      </c>
      <c r="G153" s="265">
        <f>G151/G152</f>
        <v>0</v>
      </c>
      <c r="I153" s="264">
        <f>I151/I152</f>
        <v>0</v>
      </c>
      <c r="K153" s="264">
        <f>K151/K152</f>
        <v>0</v>
      </c>
      <c r="M153" s="138">
        <f>M151/M152</f>
        <v>0.18867924528301888</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30B39047-C8DE-479B-BB91-E628BBF9FD37}">
      <formula1>"-,Y"</formula1>
    </dataValidation>
  </dataValidations>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F8162-FC7D-46B2-8750-29FD5A7F687E}">
  <dimension ref="A1:M100"/>
  <sheetViews>
    <sheetView zoomScale="60" zoomScaleNormal="60" workbookViewId="0">
      <selection activeCell="B2" sqref="B2"/>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791</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398" t="s">
        <v>218</v>
      </c>
      <c r="E5" s="398" t="s">
        <v>220</v>
      </c>
      <c r="F5" s="396" t="s">
        <v>250</v>
      </c>
      <c r="G5" s="394">
        <f>IF(F5="Y", 'read first'!$B$23, 0)</f>
        <v>0</v>
      </c>
      <c r="H5" s="391" t="s">
        <v>217</v>
      </c>
      <c r="I5" s="391"/>
    </row>
    <row r="6" spans="2:9" ht="30" x14ac:dyDescent="0.25">
      <c r="B6" s="552"/>
      <c r="C6" s="548"/>
      <c r="D6" s="398" t="s">
        <v>179</v>
      </c>
      <c r="E6" s="398" t="s">
        <v>221</v>
      </c>
      <c r="F6" s="396" t="s">
        <v>250</v>
      </c>
      <c r="G6" s="394">
        <f>IF(F6="Y", 'read first'!$B$23, 0)</f>
        <v>0</v>
      </c>
      <c r="H6" s="391" t="s">
        <v>196</v>
      </c>
      <c r="I6" s="391"/>
    </row>
    <row r="7" spans="2:9" ht="58.5" customHeight="1" x14ac:dyDescent="0.25">
      <c r="B7" s="391" t="s">
        <v>10</v>
      </c>
      <c r="C7" s="19" t="s">
        <v>11</v>
      </c>
      <c r="D7" s="398" t="s">
        <v>12</v>
      </c>
      <c r="E7" s="398" t="s">
        <v>222</v>
      </c>
      <c r="F7" s="396" t="s">
        <v>251</v>
      </c>
      <c r="G7" s="394">
        <f>IF(F7="Y", 'read first'!$B$23, 0)</f>
        <v>2.2229999999999999</v>
      </c>
      <c r="H7" s="391" t="s">
        <v>176</v>
      </c>
      <c r="I7" s="391"/>
    </row>
    <row r="8" spans="2:9" ht="40.5" customHeight="1" x14ac:dyDescent="0.25">
      <c r="B8" s="551" t="s">
        <v>14</v>
      </c>
      <c r="C8" s="19" t="s">
        <v>15</v>
      </c>
      <c r="D8" s="398" t="s">
        <v>197</v>
      </c>
      <c r="E8" s="398" t="s">
        <v>223</v>
      </c>
      <c r="F8" s="396" t="s">
        <v>250</v>
      </c>
      <c r="G8" s="394">
        <f>IF(F8="Y", 'read first'!$B$23, 0)</f>
        <v>0</v>
      </c>
      <c r="H8" s="391" t="s">
        <v>16</v>
      </c>
      <c r="I8" s="391"/>
    </row>
    <row r="9" spans="2:9" ht="36.75" customHeight="1" x14ac:dyDescent="0.25">
      <c r="B9" s="552"/>
      <c r="C9" s="19" t="s">
        <v>17</v>
      </c>
      <c r="D9" s="398" t="s">
        <v>180</v>
      </c>
      <c r="E9" s="398" t="s">
        <v>224</v>
      </c>
      <c r="F9" s="396" t="s">
        <v>250</v>
      </c>
      <c r="G9" s="394">
        <f>IF(F9="Y", 'read first'!$B$23, 0)</f>
        <v>0</v>
      </c>
      <c r="H9" s="391" t="s">
        <v>18</v>
      </c>
      <c r="I9" s="391"/>
    </row>
    <row r="10" spans="2:9" ht="46.5" customHeight="1" x14ac:dyDescent="0.25">
      <c r="B10" s="391" t="s">
        <v>19</v>
      </c>
      <c r="C10" s="19" t="s">
        <v>20</v>
      </c>
      <c r="D10" s="398" t="s">
        <v>415</v>
      </c>
      <c r="E10" s="398" t="s">
        <v>225</v>
      </c>
      <c r="F10" s="396" t="s">
        <v>250</v>
      </c>
      <c r="G10" s="394">
        <f>IF(F10="Y", 'read first'!$B$23, 0)</f>
        <v>0</v>
      </c>
      <c r="H10" s="391" t="s">
        <v>175</v>
      </c>
      <c r="I10" s="391"/>
    </row>
    <row r="11" spans="2:9" ht="30" x14ac:dyDescent="0.25">
      <c r="B11" s="554" t="s">
        <v>22</v>
      </c>
      <c r="C11" s="19" t="s">
        <v>23</v>
      </c>
      <c r="D11" s="398" t="s">
        <v>24</v>
      </c>
      <c r="E11" s="398" t="s">
        <v>226</v>
      </c>
      <c r="F11" s="396" t="s">
        <v>250</v>
      </c>
      <c r="G11" s="394">
        <f>IF(F11="Y", 'read first'!$B$23, 0)</f>
        <v>0</v>
      </c>
      <c r="H11" s="391" t="s">
        <v>25</v>
      </c>
      <c r="I11" s="391"/>
    </row>
    <row r="12" spans="2:9" ht="93.75" customHeight="1" x14ac:dyDescent="0.25">
      <c r="B12" s="554"/>
      <c r="C12" s="391" t="s">
        <v>26</v>
      </c>
      <c r="D12" s="20" t="s">
        <v>198</v>
      </c>
      <c r="E12" s="20" t="s">
        <v>227</v>
      </c>
      <c r="F12" s="35" t="s">
        <v>251</v>
      </c>
      <c r="G12" s="394">
        <f>IF(F12="Y", 'read first'!$B$23, 0)</f>
        <v>2.2229999999999999</v>
      </c>
      <c r="H12" s="31" t="s">
        <v>177</v>
      </c>
      <c r="I12" s="391"/>
    </row>
    <row r="13" spans="2:9" ht="55.5" customHeight="1" x14ac:dyDescent="0.25">
      <c r="B13" s="391" t="s">
        <v>28</v>
      </c>
      <c r="C13" s="19" t="s">
        <v>29</v>
      </c>
      <c r="D13" s="20" t="s">
        <v>199</v>
      </c>
      <c r="E13" s="20" t="s">
        <v>227</v>
      </c>
      <c r="F13" s="35" t="s">
        <v>251</v>
      </c>
      <c r="G13" s="394">
        <f>IF(F13="Y", 'read first'!$B$23, 0)</f>
        <v>2.2229999999999999</v>
      </c>
      <c r="H13" s="31" t="s">
        <v>30</v>
      </c>
      <c r="I13" s="391" t="s">
        <v>713</v>
      </c>
    </row>
    <row r="14" spans="2:9" x14ac:dyDescent="0.25">
      <c r="D14" s="21" t="s">
        <v>31</v>
      </c>
      <c r="E14" s="21"/>
      <c r="G14" s="394">
        <f>SUM(G5:G13)</f>
        <v>6.6689999999999996</v>
      </c>
    </row>
    <row r="15" spans="2:9" x14ac:dyDescent="0.25">
      <c r="D15" s="21"/>
      <c r="E15" s="21"/>
      <c r="G15" s="22">
        <f>G14/'read first'!$B$24</f>
        <v>0.33333333333333337</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389" t="s">
        <v>182</v>
      </c>
      <c r="E19" s="389" t="s">
        <v>228</v>
      </c>
      <c r="F19" s="396" t="s">
        <v>250</v>
      </c>
      <c r="G19" s="395">
        <f>IF(F19="Y", 'read first'!$C$23, 0)</f>
        <v>0</v>
      </c>
      <c r="H19" s="392" t="s">
        <v>200</v>
      </c>
      <c r="I19" s="392"/>
    </row>
    <row r="20" spans="2:9" ht="54" customHeight="1" x14ac:dyDescent="0.25">
      <c r="B20" s="549"/>
      <c r="C20" s="1" t="s">
        <v>35</v>
      </c>
      <c r="D20" s="556" t="s">
        <v>36</v>
      </c>
      <c r="E20" s="556" t="s">
        <v>227</v>
      </c>
      <c r="F20" s="562" t="s">
        <v>251</v>
      </c>
      <c r="G20" s="565">
        <f>IF(F20="Y", 'read first'!$C$23, 0)</f>
        <v>1.65</v>
      </c>
      <c r="H20" s="555" t="s">
        <v>183</v>
      </c>
      <c r="I20" s="555" t="s">
        <v>489</v>
      </c>
    </row>
    <row r="21" spans="2:9" ht="23.25" customHeight="1" x14ac:dyDescent="0.25">
      <c r="B21" s="549"/>
      <c r="C21" s="19" t="s">
        <v>37</v>
      </c>
      <c r="D21" s="557"/>
      <c r="E21" s="557"/>
      <c r="F21" s="563"/>
      <c r="G21" s="566">
        <f>IF(F21="Y", 'read first'!$C$23, 0)</f>
        <v>0</v>
      </c>
      <c r="H21" s="549"/>
      <c r="I21" s="549"/>
    </row>
    <row r="22" spans="2:9" ht="30" x14ac:dyDescent="0.25">
      <c r="B22" s="550"/>
      <c r="C22" s="393"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393" t="s">
        <v>252</v>
      </c>
      <c r="I23" s="393"/>
    </row>
    <row r="24" spans="2:9" ht="58.5" customHeight="1" x14ac:dyDescent="0.25">
      <c r="B24" s="543"/>
      <c r="C24" s="547"/>
      <c r="D24" s="56" t="s">
        <v>43</v>
      </c>
      <c r="E24" s="56" t="s">
        <v>227</v>
      </c>
      <c r="F24" s="35" t="s">
        <v>512</v>
      </c>
      <c r="G24" s="57" cm="1">
        <f t="array" ref="G24">_xlfn.IFS(F24="H", 'read first'!I23, F24="M",'read first'!I24, F24="L",'read first'!I25, F24="neg",'read first'!I26)</f>
        <v>1.65</v>
      </c>
      <c r="H24" s="53" t="s">
        <v>206</v>
      </c>
      <c r="I24" s="549" t="s">
        <v>712</v>
      </c>
    </row>
    <row r="25" spans="2:9" ht="36" customHeight="1" x14ac:dyDescent="0.25">
      <c r="B25" s="543"/>
      <c r="C25" s="548"/>
      <c r="D25" s="27" t="s">
        <v>201</v>
      </c>
      <c r="E25" s="27" t="s">
        <v>227</v>
      </c>
      <c r="F25" s="35" t="s">
        <v>251</v>
      </c>
      <c r="G25" s="394">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394">
        <f>IF(F29="Y", 0.83, 0)</f>
        <v>0.83</v>
      </c>
      <c r="H29" s="577" t="s">
        <v>167</v>
      </c>
      <c r="I29" s="578"/>
    </row>
    <row r="30" spans="2:9" ht="18" customHeight="1" x14ac:dyDescent="0.25">
      <c r="B30" s="543"/>
      <c r="C30" s="19" t="s">
        <v>119</v>
      </c>
      <c r="D30" s="579" t="s">
        <v>168</v>
      </c>
      <c r="E30" s="579" t="s">
        <v>230</v>
      </c>
      <c r="F30" s="571" t="s">
        <v>250</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396" t="s">
        <v>250</v>
      </c>
      <c r="G32" s="394">
        <f>IF(F32="Y",'read first'!$C$23, 0)</f>
        <v>0</v>
      </c>
      <c r="H32" s="554" t="s">
        <v>166</v>
      </c>
      <c r="I32" s="554"/>
    </row>
    <row r="33" spans="2:9" ht="57.95" customHeight="1" x14ac:dyDescent="0.25">
      <c r="B33" s="543"/>
      <c r="C33" s="547"/>
      <c r="D33" s="30" t="s">
        <v>57</v>
      </c>
      <c r="E33" s="30" t="s">
        <v>232</v>
      </c>
      <c r="F33" s="396" t="s">
        <v>251</v>
      </c>
      <c r="G33" s="394">
        <f>IF(F33="Y", 'read first'!$C$23, 0)</f>
        <v>1.65</v>
      </c>
      <c r="H33" s="554"/>
      <c r="I33" s="554"/>
    </row>
    <row r="34" spans="2:9" ht="52.5" customHeight="1" x14ac:dyDescent="0.25">
      <c r="B34" s="543"/>
      <c r="C34" s="548"/>
      <c r="D34" s="30" t="s">
        <v>184</v>
      </c>
      <c r="E34" s="30" t="s">
        <v>233</v>
      </c>
      <c r="F34" s="396" t="s">
        <v>251</v>
      </c>
      <c r="G34" s="394">
        <f>IF(F34="Y", 'read first'!$C$23, 0)</f>
        <v>1.65</v>
      </c>
      <c r="H34" s="554"/>
      <c r="I34" s="554"/>
    </row>
    <row r="35" spans="2:9" ht="38.1" customHeight="1" x14ac:dyDescent="0.25">
      <c r="B35" s="543"/>
      <c r="C35" s="393" t="s">
        <v>58</v>
      </c>
      <c r="D35" s="28" t="s">
        <v>59</v>
      </c>
      <c r="E35" s="28" t="s">
        <v>227</v>
      </c>
      <c r="F35" s="35" t="s">
        <v>250</v>
      </c>
      <c r="G35" s="394">
        <f>IF(F35="Y", 'read first'!$C$23, 0)</f>
        <v>0</v>
      </c>
      <c r="H35" s="31" t="s">
        <v>203</v>
      </c>
      <c r="I35" s="391"/>
    </row>
    <row r="36" spans="2:9" ht="60" customHeight="1" x14ac:dyDescent="0.25">
      <c r="B36" s="393" t="s">
        <v>60</v>
      </c>
      <c r="C36" s="19" t="s">
        <v>61</v>
      </c>
      <c r="D36" s="30" t="s">
        <v>62</v>
      </c>
      <c r="E36" s="30" t="s">
        <v>234</v>
      </c>
      <c r="F36" s="396" t="s">
        <v>251</v>
      </c>
      <c r="G36" s="394">
        <f>IF(F36="Y", 'read first'!$C$23, 0)</f>
        <v>1.65</v>
      </c>
      <c r="H36" s="391" t="s">
        <v>178</v>
      </c>
      <c r="I36" s="391"/>
    </row>
    <row r="37" spans="2:9" x14ac:dyDescent="0.25">
      <c r="D37" s="21" t="s">
        <v>31</v>
      </c>
      <c r="E37" s="21"/>
      <c r="G37" s="394">
        <f>SUM(G19:G36)</f>
        <v>12.38</v>
      </c>
    </row>
    <row r="38" spans="2:9" x14ac:dyDescent="0.25">
      <c r="D38" s="21"/>
      <c r="E38" s="21"/>
      <c r="G38" s="22">
        <f>G37/'read first'!$C$24</f>
        <v>0.62525252525252539</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398" t="s">
        <v>67</v>
      </c>
      <c r="E42" s="398" t="s">
        <v>235</v>
      </c>
      <c r="F42" s="396" t="s">
        <v>251</v>
      </c>
      <c r="G42" s="394">
        <f>IF(F42="Y", 'read first'!$D$23, 0)</f>
        <v>2.2000000000000002</v>
      </c>
      <c r="H42" s="391" t="s">
        <v>68</v>
      </c>
      <c r="I42" s="391"/>
    </row>
    <row r="43" spans="2:9" ht="30" customHeight="1" x14ac:dyDescent="0.25">
      <c r="B43" s="549"/>
      <c r="C43" s="19" t="s">
        <v>69</v>
      </c>
      <c r="D43" s="390" t="s">
        <v>70</v>
      </c>
      <c r="E43" s="74" t="s">
        <v>227</v>
      </c>
      <c r="F43" s="396" t="s">
        <v>250</v>
      </c>
      <c r="G43" s="394">
        <f>IF(F43="Y", 'read first'!$D$23, 0)</f>
        <v>0</v>
      </c>
      <c r="H43" s="391" t="s">
        <v>71</v>
      </c>
      <c r="I43" s="391"/>
    </row>
    <row r="44" spans="2:9" ht="30" x14ac:dyDescent="0.25">
      <c r="B44" s="550"/>
      <c r="C44" s="19" t="s">
        <v>72</v>
      </c>
      <c r="D44" s="398" t="s">
        <v>73</v>
      </c>
      <c r="E44" s="398" t="s">
        <v>227</v>
      </c>
      <c r="F44" s="396" t="s">
        <v>251</v>
      </c>
      <c r="G44" s="394">
        <f>IF(F44="Y", 'read first'!$D$23, 0)</f>
        <v>2.2000000000000002</v>
      </c>
      <c r="H44" s="391" t="s">
        <v>74</v>
      </c>
      <c r="I44" s="391"/>
    </row>
    <row r="45" spans="2:9" ht="30" x14ac:dyDescent="0.25">
      <c r="B45" s="393" t="s">
        <v>75</v>
      </c>
      <c r="C45" s="19" t="s">
        <v>76</v>
      </c>
      <c r="D45" s="398" t="s">
        <v>77</v>
      </c>
      <c r="E45" s="398" t="s">
        <v>227</v>
      </c>
      <c r="F45" s="396" t="s">
        <v>251</v>
      </c>
      <c r="G45" s="394">
        <f>IF(F45="Y", 'read first'!$D$23, 0)</f>
        <v>2.2000000000000002</v>
      </c>
      <c r="H45" s="391" t="s">
        <v>78</v>
      </c>
      <c r="I45" s="391"/>
    </row>
    <row r="46" spans="2:9" ht="37.5" customHeight="1" x14ac:dyDescent="0.25">
      <c r="B46" s="33" t="s">
        <v>79</v>
      </c>
      <c r="C46" s="33" t="s">
        <v>80</v>
      </c>
      <c r="D46" s="34" t="s">
        <v>81</v>
      </c>
      <c r="E46" s="34" t="s">
        <v>227</v>
      </c>
      <c r="F46" s="396" t="s">
        <v>250</v>
      </c>
      <c r="G46" s="394">
        <f>IF(F46="Y", 'read first'!$D$23, 0)</f>
        <v>0</v>
      </c>
      <c r="H46" s="31" t="s">
        <v>165</v>
      </c>
      <c r="I46" s="391"/>
    </row>
    <row r="47" spans="2:9" ht="69" customHeight="1" x14ac:dyDescent="0.25">
      <c r="B47" s="393" t="s">
        <v>82</v>
      </c>
      <c r="C47" s="19" t="s">
        <v>83</v>
      </c>
      <c r="D47" s="398" t="s">
        <v>84</v>
      </c>
      <c r="E47" s="398" t="s">
        <v>227</v>
      </c>
      <c r="F47" s="396" t="s">
        <v>251</v>
      </c>
      <c r="G47" s="394">
        <f>IF(F47="Y", 'read first'!$D$23, 0)</f>
        <v>2.2000000000000002</v>
      </c>
      <c r="H47" s="391" t="s">
        <v>85</v>
      </c>
      <c r="I47" s="391"/>
    </row>
    <row r="48" spans="2:9" ht="30" x14ac:dyDescent="0.25">
      <c r="B48" s="393" t="s">
        <v>86</v>
      </c>
      <c r="C48" s="19" t="s">
        <v>87</v>
      </c>
      <c r="D48" s="398" t="s">
        <v>88</v>
      </c>
      <c r="E48" s="398" t="s">
        <v>236</v>
      </c>
      <c r="F48" s="396" t="s">
        <v>251</v>
      </c>
      <c r="G48" s="394">
        <f>IF(F48="Y", 'read first'!$D$23, 0)</f>
        <v>2.2000000000000002</v>
      </c>
      <c r="H48" s="391" t="s">
        <v>89</v>
      </c>
      <c r="I48" s="391"/>
    </row>
    <row r="49" spans="2:9" ht="45" x14ac:dyDescent="0.25">
      <c r="B49" s="393" t="s">
        <v>90</v>
      </c>
      <c r="C49" s="19" t="s">
        <v>91</v>
      </c>
      <c r="D49" s="398" t="s">
        <v>92</v>
      </c>
      <c r="E49" s="398" t="s">
        <v>237</v>
      </c>
      <c r="F49" s="396" t="s">
        <v>250</v>
      </c>
      <c r="G49" s="394">
        <f>IF(F49="Y", 'read first'!$D$23, 0)</f>
        <v>0</v>
      </c>
      <c r="H49" s="391" t="s">
        <v>93</v>
      </c>
      <c r="I49" s="391"/>
    </row>
    <row r="50" spans="2:9" x14ac:dyDescent="0.25">
      <c r="B50" s="37"/>
      <c r="G50" s="394">
        <f>SUM(G42:G49)</f>
        <v>11</v>
      </c>
    </row>
    <row r="51" spans="2:9" x14ac:dyDescent="0.25">
      <c r="B51" s="37"/>
      <c r="G51" s="22">
        <f>G50/'read first'!$D$24</f>
        <v>0.55555555555555558</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398" t="s">
        <v>97</v>
      </c>
      <c r="E55" s="75" t="s">
        <v>227</v>
      </c>
      <c r="F55" s="396" t="s">
        <v>251</v>
      </c>
      <c r="G55" s="394">
        <f>IF(F55="Y", 'read first'!$E$23, 0)</f>
        <v>2.5</v>
      </c>
      <c r="H55" s="397" t="s">
        <v>98</v>
      </c>
      <c r="I55" s="397"/>
    </row>
    <row r="56" spans="2:9" ht="38.1" customHeight="1" x14ac:dyDescent="0.25">
      <c r="B56" s="543"/>
      <c r="C56" s="19" t="s">
        <v>99</v>
      </c>
      <c r="D56" s="398" t="s">
        <v>100</v>
      </c>
      <c r="E56" s="75" t="s">
        <v>227</v>
      </c>
      <c r="F56" s="396" t="s">
        <v>250</v>
      </c>
      <c r="G56" s="394">
        <f>IF(F56="Y", 'read first'!$E$23, 0)</f>
        <v>0</v>
      </c>
      <c r="H56" s="397" t="s">
        <v>101</v>
      </c>
      <c r="I56" s="397"/>
    </row>
    <row r="57" spans="2:9" ht="51" customHeight="1" x14ac:dyDescent="0.25">
      <c r="B57" s="393" t="s">
        <v>102</v>
      </c>
      <c r="C57" s="19" t="s">
        <v>44</v>
      </c>
      <c r="D57" s="398" t="s">
        <v>103</v>
      </c>
      <c r="E57" s="75" t="s">
        <v>227</v>
      </c>
      <c r="F57" s="39" t="str">
        <f>F26</f>
        <v>Y</v>
      </c>
      <c r="G57" s="394">
        <f>IF(F57="Y", 'read first'!$E$23, 0)</f>
        <v>2.5</v>
      </c>
      <c r="H57" s="397" t="s">
        <v>207</v>
      </c>
      <c r="I57" s="397"/>
    </row>
    <row r="58" spans="2:9" ht="49.5" customHeight="1" x14ac:dyDescent="0.25">
      <c r="B58" s="393" t="s">
        <v>104</v>
      </c>
      <c r="C58" s="19" t="s">
        <v>96</v>
      </c>
      <c r="D58" s="398" t="s">
        <v>131</v>
      </c>
      <c r="E58" s="75" t="s">
        <v>230</v>
      </c>
      <c r="F58" s="39" t="s">
        <v>210</v>
      </c>
      <c r="G58" s="394">
        <f>G29+G30</f>
        <v>0.83</v>
      </c>
      <c r="H58" s="397" t="s">
        <v>208</v>
      </c>
      <c r="I58" s="397"/>
    </row>
    <row r="59" spans="2:9" ht="37.5" customHeight="1" x14ac:dyDescent="0.25">
      <c r="B59" s="543" t="s">
        <v>105</v>
      </c>
      <c r="C59" s="19" t="s">
        <v>72</v>
      </c>
      <c r="D59" s="398" t="s">
        <v>106</v>
      </c>
      <c r="E59" s="75" t="s">
        <v>227</v>
      </c>
      <c r="F59" s="396" t="s">
        <v>251</v>
      </c>
      <c r="G59" s="394">
        <f>IF(F59="Y", 'read first'!$E$23, 0)</f>
        <v>2.5</v>
      </c>
      <c r="H59" s="397" t="s">
        <v>132</v>
      </c>
      <c r="I59" s="397"/>
    </row>
    <row r="60" spans="2:9" ht="38.1" customHeight="1" x14ac:dyDescent="0.25">
      <c r="B60" s="543"/>
      <c r="C60" s="19" t="s">
        <v>99</v>
      </c>
      <c r="D60" s="398" t="s">
        <v>133</v>
      </c>
      <c r="E60" s="75" t="s">
        <v>238</v>
      </c>
      <c r="F60" s="396" t="s">
        <v>250</v>
      </c>
      <c r="G60" s="394">
        <f>IF(F60="Y", 'read first'!$E$23, 0)</f>
        <v>0</v>
      </c>
      <c r="H60" s="397" t="s">
        <v>134</v>
      </c>
      <c r="I60" s="397"/>
    </row>
    <row r="61" spans="2:9" ht="30" x14ac:dyDescent="0.25">
      <c r="B61" s="393" t="s">
        <v>107</v>
      </c>
      <c r="C61" s="19" t="s">
        <v>108</v>
      </c>
      <c r="D61" s="398" t="s">
        <v>185</v>
      </c>
      <c r="E61" s="75" t="s">
        <v>239</v>
      </c>
      <c r="F61" s="396" t="s">
        <v>250</v>
      </c>
      <c r="G61" s="394">
        <f>IF(F61="Y", 'read first'!$E$23, 0)</f>
        <v>0</v>
      </c>
      <c r="H61" s="397" t="s">
        <v>135</v>
      </c>
      <c r="I61" s="397"/>
    </row>
    <row r="62" spans="2:9" ht="38.1" customHeight="1" x14ac:dyDescent="0.25">
      <c r="B62" s="393" t="s">
        <v>109</v>
      </c>
      <c r="C62" s="19" t="s">
        <v>110</v>
      </c>
      <c r="D62" s="398" t="s">
        <v>111</v>
      </c>
      <c r="E62" s="75" t="s">
        <v>227</v>
      </c>
      <c r="F62" s="396" t="s">
        <v>251</v>
      </c>
      <c r="G62" s="394">
        <f>IF(F62="Y", 'read first'!$E$23, 0)</f>
        <v>2.5</v>
      </c>
      <c r="H62" s="397" t="s">
        <v>136</v>
      </c>
      <c r="I62" s="397"/>
    </row>
    <row r="63" spans="2:9" x14ac:dyDescent="0.25">
      <c r="G63" s="394">
        <f>SUM(G55:G62)</f>
        <v>10.83</v>
      </c>
    </row>
    <row r="64" spans="2:9" x14ac:dyDescent="0.25">
      <c r="G64" s="41">
        <f>G63/'read first'!$E$24</f>
        <v>0.54149999999999998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393" t="s">
        <v>121</v>
      </c>
      <c r="C68" s="19" t="s">
        <v>170</v>
      </c>
      <c r="D68" s="398" t="s">
        <v>171</v>
      </c>
      <c r="E68" s="398" t="s">
        <v>226</v>
      </c>
      <c r="F68" s="396" t="str">
        <f>F11</f>
        <v>N</v>
      </c>
      <c r="G68" s="394">
        <f>IF(F68="Y", 'read first'!$G$23, 0)</f>
        <v>0</v>
      </c>
      <c r="H68" s="393" t="s">
        <v>427</v>
      </c>
      <c r="I68" s="393"/>
    </row>
    <row r="69" spans="1:13" s="4" customFormat="1" ht="67.5" customHeight="1" x14ac:dyDescent="0.25">
      <c r="A69" s="3"/>
      <c r="B69" s="393" t="s">
        <v>122</v>
      </c>
      <c r="C69" s="19" t="s">
        <v>123</v>
      </c>
      <c r="D69" s="398" t="s">
        <v>124</v>
      </c>
      <c r="E69" s="398" t="s">
        <v>240</v>
      </c>
      <c r="F69" s="396" t="s">
        <v>250</v>
      </c>
      <c r="G69" s="394">
        <f>IF(F69="Y", 'read first'!$G$23, 0)</f>
        <v>0</v>
      </c>
      <c r="H69" s="393" t="s">
        <v>143</v>
      </c>
      <c r="I69" s="393"/>
      <c r="J69" s="59"/>
      <c r="K69" s="59"/>
      <c r="L69" s="59"/>
      <c r="M69" s="59"/>
    </row>
    <row r="70" spans="1:13" s="4" customFormat="1" ht="74.25" customHeight="1" x14ac:dyDescent="0.25">
      <c r="A70" s="3"/>
      <c r="B70" s="393" t="s">
        <v>125</v>
      </c>
      <c r="C70" s="19" t="s">
        <v>144</v>
      </c>
      <c r="D70" s="398" t="s">
        <v>126</v>
      </c>
      <c r="E70" s="398" t="s">
        <v>241</v>
      </c>
      <c r="F70" s="396" t="s">
        <v>250</v>
      </c>
      <c r="G70" s="394">
        <f>IF(F70="Y", 'read first'!$G$23, 0)</f>
        <v>0</v>
      </c>
      <c r="H70" s="393" t="s">
        <v>142</v>
      </c>
      <c r="I70" s="393"/>
      <c r="J70" s="59"/>
      <c r="K70" s="59"/>
      <c r="L70" s="59"/>
      <c r="M70" s="59"/>
    </row>
    <row r="71" spans="1:13" s="4" customFormat="1" ht="64.5" customHeight="1" x14ac:dyDescent="0.25">
      <c r="A71" s="3"/>
      <c r="B71" s="393" t="s">
        <v>127</v>
      </c>
      <c r="C71" s="19" t="s">
        <v>128</v>
      </c>
      <c r="D71" s="398" t="s">
        <v>129</v>
      </c>
      <c r="E71" s="398" t="s">
        <v>242</v>
      </c>
      <c r="F71" s="396" t="s">
        <v>250</v>
      </c>
      <c r="G71" s="394">
        <f>IF(F71="Y", 'read first'!$G$23, 0)</f>
        <v>0</v>
      </c>
      <c r="H71" s="393" t="s">
        <v>169</v>
      </c>
      <c r="I71" s="393"/>
      <c r="J71" s="59"/>
      <c r="K71" s="59"/>
      <c r="L71" s="59"/>
      <c r="M71" s="59"/>
    </row>
    <row r="72" spans="1:13" s="4" customFormat="1" x14ac:dyDescent="0.25">
      <c r="A72" s="3"/>
      <c r="B72" s="543" t="s">
        <v>186</v>
      </c>
      <c r="C72" s="19" t="s">
        <v>108</v>
      </c>
      <c r="D72" s="582" t="s">
        <v>139</v>
      </c>
      <c r="E72" s="582" t="s">
        <v>243</v>
      </c>
      <c r="F72" s="584" t="s">
        <v>250</v>
      </c>
      <c r="G72" s="565">
        <f>IF(F72="Y", 'read first'!$G$23, 0)</f>
        <v>0</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394">
        <f>SUM(G68:G73)/2</f>
        <v>0</v>
      </c>
      <c r="H74" s="5"/>
      <c r="J74" s="59"/>
      <c r="K74" s="59"/>
      <c r="L74" s="59"/>
      <c r="M74" s="59"/>
    </row>
    <row r="75" spans="1:13" s="4" customFormat="1" x14ac:dyDescent="0.25">
      <c r="A75" s="3"/>
      <c r="B75" s="37"/>
      <c r="C75" s="3"/>
      <c r="D75" s="3"/>
      <c r="E75" s="3"/>
      <c r="F75" s="3"/>
      <c r="G75" s="22">
        <f>G74/'read first'!$G$24</f>
        <v>0</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393" t="s">
        <v>187</v>
      </c>
      <c r="B79" s="393" t="s">
        <v>114</v>
      </c>
      <c r="C79" s="36" t="s">
        <v>145</v>
      </c>
      <c r="D79" s="398" t="s">
        <v>164</v>
      </c>
      <c r="E79" s="398" t="s">
        <v>244</v>
      </c>
      <c r="F79" s="396" t="s">
        <v>205</v>
      </c>
      <c r="G79" s="44">
        <f>IF(F79="Y", 'read first'!$F$23, 0)</f>
        <v>0</v>
      </c>
      <c r="H79" s="45" t="s">
        <v>146</v>
      </c>
    </row>
    <row r="80" spans="1:13" ht="45" x14ac:dyDescent="0.25">
      <c r="A80" s="392" t="s">
        <v>188</v>
      </c>
      <c r="B80" s="392" t="s">
        <v>115</v>
      </c>
      <c r="C80" s="36" t="s">
        <v>145</v>
      </c>
      <c r="D80" s="390" t="s">
        <v>116</v>
      </c>
      <c r="E80" s="390" t="s">
        <v>245</v>
      </c>
      <c r="F80" s="396" t="s">
        <v>205</v>
      </c>
      <c r="G80" s="44">
        <f>IF(F80="Y", 'read first'!$F$23, 0)</f>
        <v>0</v>
      </c>
      <c r="H80" s="47" t="s">
        <v>147</v>
      </c>
    </row>
    <row r="81" spans="1:8" x14ac:dyDescent="0.25">
      <c r="A81" s="555" t="s">
        <v>189</v>
      </c>
      <c r="B81" s="587" t="s">
        <v>117</v>
      </c>
      <c r="C81" s="48" t="s">
        <v>118</v>
      </c>
      <c r="D81" s="398" t="s">
        <v>51</v>
      </c>
      <c r="E81" s="398" t="s">
        <v>246</v>
      </c>
      <c r="F81" s="396" t="str">
        <f>F29</f>
        <v>Y</v>
      </c>
      <c r="G81" s="44">
        <f>IF(F81="Y", 1, 0)</f>
        <v>1</v>
      </c>
      <c r="H81" s="551" t="s">
        <v>52</v>
      </c>
    </row>
    <row r="82" spans="1:8" x14ac:dyDescent="0.25">
      <c r="A82" s="586"/>
      <c r="B82" s="588"/>
      <c r="C82" s="48" t="s">
        <v>119</v>
      </c>
      <c r="D82" s="582" t="s">
        <v>53</v>
      </c>
      <c r="E82" s="590" t="s">
        <v>247</v>
      </c>
      <c r="F82" s="590" t="str">
        <f>F30</f>
        <v>N</v>
      </c>
      <c r="G82" s="593">
        <f t="shared" ref="G82:G83" si="0">IF(F82="Y", 1, 0)</f>
        <v>0</v>
      </c>
      <c r="H82" s="586"/>
    </row>
    <row r="83" spans="1:8" x14ac:dyDescent="0.25">
      <c r="A83" s="586"/>
      <c r="B83" s="589"/>
      <c r="C83" s="48" t="s">
        <v>130</v>
      </c>
      <c r="D83" s="552"/>
      <c r="E83" s="591"/>
      <c r="F83" s="592"/>
      <c r="G83" s="594">
        <f t="shared" si="0"/>
        <v>0</v>
      </c>
      <c r="H83" s="552"/>
    </row>
    <row r="84" spans="1:8" ht="58.5" customHeight="1" x14ac:dyDescent="0.25">
      <c r="A84" s="552"/>
      <c r="B84" s="393" t="s">
        <v>138</v>
      </c>
      <c r="C84" s="19" t="s">
        <v>148</v>
      </c>
      <c r="D84" s="398" t="s">
        <v>149</v>
      </c>
      <c r="E84" s="398" t="s">
        <v>248</v>
      </c>
      <c r="F84" s="396" t="s">
        <v>205</v>
      </c>
      <c r="G84" s="44">
        <f>IF(F84="Y", 'read first'!$F$23, 0)</f>
        <v>0</v>
      </c>
      <c r="H84" s="397" t="s">
        <v>150</v>
      </c>
    </row>
    <row r="85" spans="1:8" ht="60" x14ac:dyDescent="0.25">
      <c r="A85" s="392" t="s">
        <v>190</v>
      </c>
      <c r="B85" s="49" t="s">
        <v>151</v>
      </c>
      <c r="C85" s="391" t="s">
        <v>152</v>
      </c>
      <c r="D85" s="20" t="s">
        <v>162</v>
      </c>
      <c r="E85" s="20" t="s">
        <v>227</v>
      </c>
      <c r="F85" s="35" t="s">
        <v>205</v>
      </c>
      <c r="G85" s="44">
        <f>IF(F85="Y", 'read first'!$F$23, 0)</f>
        <v>0</v>
      </c>
      <c r="H85" s="20" t="s">
        <v>153</v>
      </c>
    </row>
    <row r="86" spans="1:8" ht="45" x14ac:dyDescent="0.25">
      <c r="A86" s="393" t="s">
        <v>191</v>
      </c>
      <c r="B86" s="393" t="s">
        <v>154</v>
      </c>
      <c r="C86" s="393" t="s">
        <v>155</v>
      </c>
      <c r="D86" s="20" t="s">
        <v>163</v>
      </c>
      <c r="E86" s="20" t="s">
        <v>227</v>
      </c>
      <c r="F86" s="35" t="s">
        <v>205</v>
      </c>
      <c r="G86" s="44">
        <f>IF(F86="Y", 'read first'!$F$23, 0)</f>
        <v>0</v>
      </c>
      <c r="H86" s="20" t="s">
        <v>156</v>
      </c>
    </row>
    <row r="87" spans="1:8" ht="47.25" customHeight="1" x14ac:dyDescent="0.25">
      <c r="A87" s="587" t="s">
        <v>192</v>
      </c>
      <c r="B87" s="554" t="s">
        <v>22</v>
      </c>
      <c r="C87" s="19" t="s">
        <v>23</v>
      </c>
      <c r="D87" s="398" t="s">
        <v>24</v>
      </c>
      <c r="E87" s="398" t="s">
        <v>226</v>
      </c>
      <c r="F87" s="396" t="str">
        <f>F11</f>
        <v>N</v>
      </c>
      <c r="G87" s="394">
        <f>IF(F87="Y", 'read first'!$F$23, 0)</f>
        <v>0</v>
      </c>
      <c r="H87" s="391" t="s">
        <v>25</v>
      </c>
    </row>
    <row r="88" spans="1:8" ht="67.5" customHeight="1" x14ac:dyDescent="0.25">
      <c r="A88" s="595"/>
      <c r="B88" s="554"/>
      <c r="C88" s="391" t="s">
        <v>26</v>
      </c>
      <c r="D88" s="20" t="s">
        <v>27</v>
      </c>
      <c r="E88" s="20" t="s">
        <v>227</v>
      </c>
      <c r="F88" s="35" t="s">
        <v>205</v>
      </c>
      <c r="G88" s="44">
        <f>IF(F88="Y", 'read first'!$F$23, 0)</f>
        <v>0</v>
      </c>
      <c r="H88" s="20" t="s">
        <v>157</v>
      </c>
    </row>
    <row r="89" spans="1:8" ht="38.25" customHeight="1" x14ac:dyDescent="0.25">
      <c r="A89" s="555" t="s">
        <v>193</v>
      </c>
      <c r="B89" s="555" t="s">
        <v>65</v>
      </c>
      <c r="C89" s="19" t="s">
        <v>66</v>
      </c>
      <c r="D89" s="398" t="s">
        <v>67</v>
      </c>
      <c r="E89" s="398" t="s">
        <v>235</v>
      </c>
      <c r="F89" s="396" t="str">
        <f>F42</f>
        <v>Y</v>
      </c>
      <c r="G89" s="44">
        <f>IF(F89="Y", 'read first'!$F$23, 0)</f>
        <v>2</v>
      </c>
      <c r="H89" s="391" t="s">
        <v>68</v>
      </c>
    </row>
    <row r="90" spans="1:8" ht="30" x14ac:dyDescent="0.25">
      <c r="A90" s="586"/>
      <c r="B90" s="549"/>
      <c r="C90" s="19" t="s">
        <v>69</v>
      </c>
      <c r="D90" s="390" t="s">
        <v>70</v>
      </c>
      <c r="E90" s="74" t="s">
        <v>227</v>
      </c>
      <c r="F90" s="396" t="str">
        <f>F43</f>
        <v>N</v>
      </c>
      <c r="G90" s="44">
        <f>IF(F90="Y", 'read first'!$F$23, 0)</f>
        <v>0</v>
      </c>
      <c r="H90" s="391" t="s">
        <v>71</v>
      </c>
    </row>
    <row r="91" spans="1:8" ht="36.75" customHeight="1" x14ac:dyDescent="0.25">
      <c r="A91" s="586"/>
      <c r="B91" s="550"/>
      <c r="C91" s="19" t="s">
        <v>72</v>
      </c>
      <c r="D91" s="398" t="s">
        <v>73</v>
      </c>
      <c r="E91" s="398" t="s">
        <v>227</v>
      </c>
      <c r="F91" s="396" t="str">
        <f>F60</f>
        <v>N</v>
      </c>
      <c r="G91" s="44">
        <f>IF(F91="Y", 'read first'!$F$23, 0)</f>
        <v>0</v>
      </c>
      <c r="H91" s="391" t="s">
        <v>74</v>
      </c>
    </row>
    <row r="92" spans="1:8" ht="28.5" customHeight="1" x14ac:dyDescent="0.25">
      <c r="A92" s="596" t="s">
        <v>194</v>
      </c>
      <c r="B92" s="551" t="s">
        <v>6</v>
      </c>
      <c r="C92" s="553" t="s">
        <v>7</v>
      </c>
      <c r="D92" s="398" t="s">
        <v>173</v>
      </c>
      <c r="E92" s="398" t="s">
        <v>220</v>
      </c>
      <c r="F92" s="396" t="str">
        <f>F5</f>
        <v>N</v>
      </c>
      <c r="G92" s="44">
        <f>IF(F92="Y", 'read first'!$F$23, 0)</f>
        <v>0</v>
      </c>
      <c r="H92" s="391" t="s">
        <v>8</v>
      </c>
    </row>
    <row r="93" spans="1:8" ht="30" x14ac:dyDescent="0.25">
      <c r="A93" s="597"/>
      <c r="B93" s="552"/>
      <c r="C93" s="548"/>
      <c r="D93" s="398" t="s">
        <v>179</v>
      </c>
      <c r="E93" s="398" t="s">
        <v>221</v>
      </c>
      <c r="F93" s="396" t="str">
        <f>F6</f>
        <v>N</v>
      </c>
      <c r="G93" s="44">
        <f>IF(F93="Y", 'read first'!$F$23, 0)</f>
        <v>0</v>
      </c>
      <c r="H93" s="391" t="s">
        <v>9</v>
      </c>
    </row>
    <row r="94" spans="1:8" ht="30" x14ac:dyDescent="0.25">
      <c r="A94" s="597"/>
      <c r="B94" s="391" t="s">
        <v>10</v>
      </c>
      <c r="C94" s="19" t="s">
        <v>11</v>
      </c>
      <c r="D94" s="398" t="s">
        <v>12</v>
      </c>
      <c r="E94" s="398" t="s">
        <v>222</v>
      </c>
      <c r="F94" s="396" t="str">
        <f>F7</f>
        <v>Y</v>
      </c>
      <c r="G94" s="44">
        <f>IF(F94="Y", 'read first'!$F$23, 0)</f>
        <v>2</v>
      </c>
      <c r="H94" s="391" t="s">
        <v>13</v>
      </c>
    </row>
    <row r="95" spans="1:8" ht="45" x14ac:dyDescent="0.25">
      <c r="A95" s="597"/>
      <c r="B95" s="391" t="s">
        <v>19</v>
      </c>
      <c r="C95" s="19" t="s">
        <v>20</v>
      </c>
      <c r="D95" s="398" t="s">
        <v>415</v>
      </c>
      <c r="E95" s="398" t="s">
        <v>225</v>
      </c>
      <c r="F95" s="396" t="str">
        <f>F10</f>
        <v>N</v>
      </c>
      <c r="G95" s="44">
        <f>IF(F95="Y", 'read first'!$F$23, 0)</f>
        <v>0</v>
      </c>
      <c r="H95" s="391" t="s">
        <v>21</v>
      </c>
    </row>
    <row r="96" spans="1:8" ht="30" x14ac:dyDescent="0.25">
      <c r="A96" s="597"/>
      <c r="B96" s="554" t="s">
        <v>22</v>
      </c>
      <c r="C96" s="19" t="s">
        <v>23</v>
      </c>
      <c r="D96" s="398" t="s">
        <v>24</v>
      </c>
      <c r="E96" s="398" t="s">
        <v>226</v>
      </c>
      <c r="F96" s="396" t="str">
        <f>F11</f>
        <v>N</v>
      </c>
      <c r="G96" s="44">
        <f>IF(F96="Y", 'read first'!$F$23, 0)</f>
        <v>0</v>
      </c>
      <c r="H96" s="391" t="s">
        <v>25</v>
      </c>
    </row>
    <row r="97" spans="1:8" ht="34.5" customHeight="1" x14ac:dyDescent="0.25">
      <c r="A97" s="598"/>
      <c r="B97" s="554"/>
      <c r="C97" s="391" t="s">
        <v>26</v>
      </c>
      <c r="D97" s="20" t="s">
        <v>27</v>
      </c>
      <c r="E97" s="20" t="s">
        <v>227</v>
      </c>
      <c r="F97" s="35" t="s">
        <v>205</v>
      </c>
      <c r="G97" s="44">
        <f>IF(F97="Y", 'read first'!$F$23, 0)</f>
        <v>0</v>
      </c>
      <c r="H97" s="20" t="s">
        <v>174</v>
      </c>
    </row>
    <row r="98" spans="1:8" ht="33.75" customHeight="1" x14ac:dyDescent="0.25">
      <c r="A98" s="391" t="s">
        <v>195</v>
      </c>
      <c r="B98" s="391" t="s">
        <v>158</v>
      </c>
      <c r="C98" s="391" t="s">
        <v>159</v>
      </c>
      <c r="D98" s="398" t="s">
        <v>160</v>
      </c>
      <c r="E98" s="75" t="s">
        <v>227</v>
      </c>
      <c r="F98" s="396" t="s">
        <v>205</v>
      </c>
      <c r="G98" s="44">
        <f>IF(F98="Y", 'read first'!$F$23, 0)</f>
        <v>0</v>
      </c>
      <c r="H98" s="397" t="s">
        <v>161</v>
      </c>
    </row>
    <row r="99" spans="1:8" x14ac:dyDescent="0.25">
      <c r="G99" s="44">
        <f>SUM(G79:G98)</f>
        <v>5</v>
      </c>
    </row>
    <row r="100" spans="1:8" x14ac:dyDescent="0.25">
      <c r="G100" s="22" t="s">
        <v>227</v>
      </c>
    </row>
  </sheetData>
  <mergeCells count="58">
    <mergeCell ref="C92:C93"/>
    <mergeCell ref="B96:B97"/>
    <mergeCell ref="A87:A88"/>
    <mergeCell ref="B87:B88"/>
    <mergeCell ref="A89:A91"/>
    <mergeCell ref="B89:B91"/>
    <mergeCell ref="A92:A97"/>
    <mergeCell ref="B92:B93"/>
    <mergeCell ref="H72:H73"/>
    <mergeCell ref="I72:I73"/>
    <mergeCell ref="A81:A84"/>
    <mergeCell ref="B81:B83"/>
    <mergeCell ref="H81:H83"/>
    <mergeCell ref="D82:D83"/>
    <mergeCell ref="E82:E83"/>
    <mergeCell ref="F82:F83"/>
    <mergeCell ref="G82:G83"/>
    <mergeCell ref="G72:G73"/>
    <mergeCell ref="B59:B60"/>
    <mergeCell ref="B72:B73"/>
    <mergeCell ref="D72:D73"/>
    <mergeCell ref="E72:E73"/>
    <mergeCell ref="F72:F73"/>
    <mergeCell ref="B55:B56"/>
    <mergeCell ref="B29:B31"/>
    <mergeCell ref="H29:H31"/>
    <mergeCell ref="I29:I31"/>
    <mergeCell ref="D30:D31"/>
    <mergeCell ref="E30:E31"/>
    <mergeCell ref="F30:F31"/>
    <mergeCell ref="G30:G31"/>
    <mergeCell ref="B32:B35"/>
    <mergeCell ref="C32:C34"/>
    <mergeCell ref="H32:H34"/>
    <mergeCell ref="I32:I34"/>
    <mergeCell ref="B42:B44"/>
    <mergeCell ref="B26:B28"/>
    <mergeCell ref="E26:E28"/>
    <mergeCell ref="F26:F28"/>
    <mergeCell ref="G26:G28"/>
    <mergeCell ref="H26:H28"/>
    <mergeCell ref="I26:I28"/>
    <mergeCell ref="C27:C28"/>
    <mergeCell ref="E20:E22"/>
    <mergeCell ref="F20:F22"/>
    <mergeCell ref="G20:G22"/>
    <mergeCell ref="H20:H22"/>
    <mergeCell ref="I20:I22"/>
    <mergeCell ref="B23:B25"/>
    <mergeCell ref="D23:G23"/>
    <mergeCell ref="C24:C25"/>
    <mergeCell ref="I24:I25"/>
    <mergeCell ref="B5:B6"/>
    <mergeCell ref="C5:C6"/>
    <mergeCell ref="B8:B9"/>
    <mergeCell ref="B11:B12"/>
    <mergeCell ref="B19:B22"/>
    <mergeCell ref="D20:D22"/>
  </mergeCells>
  <dataValidations count="3">
    <dataValidation type="list" allowBlank="1" showInputMessage="1" showErrorMessage="1" sqref="F24" xr:uid="{BE189917-659A-4054-A4F9-4150CDB9F36C}">
      <formula1>"-,H, M, L, NEG"</formula1>
    </dataValidation>
    <dataValidation type="list" allowBlank="1" showInputMessage="1" showErrorMessage="1" sqref="F5:F13 F25:F26 F42:F49 F79:F81 F84:F95 F29:F30 F32:F36 F19:F22 F55:F56 F59:F62 F68:F73 F97:F98" xr:uid="{3785410E-AF4A-4778-B92C-92DEDF095691}">
      <formula1>"-,Y,N"</formula1>
    </dataValidation>
    <dataValidation type="list" allowBlank="1" showInputMessage="1" showErrorMessage="1" sqref="H23" xr:uid="{52589406-24FD-4259-B568-CFBF22C49A1E}">
      <formula1>"[Choose from list], Regional Boulevard, Community Boulevard, Regional Street, Community Street, Industrial Street, Regional Trail, Greenway"</formula1>
    </dataValidation>
  </dataValidations>
  <hyperlinks>
    <hyperlink ref="C5:C6" r:id="rId1" display="Equity Focus Area map layer" xr:uid="{32601CF2-B2D1-4E04-AF1B-8993A7D4AF7A}"/>
    <hyperlink ref="C7" r:id="rId2" display="Economic Value Atlas walkability and Community Service accessibility score" xr:uid="{5624F305-2F16-45CA-B8E9-10E66415E25A}"/>
    <hyperlink ref="C8" r:id="rId3" display="Regional Barometer: Life expectancy at birth layer" xr:uid="{97CCAA64-4AF3-4DA5-9897-38309C50CBAE}"/>
    <hyperlink ref="C10" r:id="rId4" display="Economic Value Atlas: Job access layers (for both low and middle/high wage jobs)" xr:uid="{942EC619-905C-4F74-895F-7FDC4814DC16}"/>
    <hyperlink ref="C11" r:id="rId5" display="·         Regional Investment Measure project list" xr:uid="{2BE8DE23-981D-45CB-B1C3-DBF3BA2BC8EF}"/>
    <hyperlink ref="C19" r:id="rId6" display="HCC network map" xr:uid="{64B7EAA5-0E07-453D-8008-96A6FC15D213}"/>
    <hyperlink ref="C23" r:id="rId7" display="Regional Trails and Greenways network" xr:uid="{C4CBAA0F-8DA0-48A3-8B5A-CDB11CA29879}"/>
    <hyperlink ref="C29" r:id="rId8" display="·         Regional Bike Network Map" xr:uid="{7E2829E1-B71E-4029-BF51-D0614DC9EAA6}"/>
    <hyperlink ref="C26" r:id="rId9" display="·         Livable Streets design guide" xr:uid="{6D065025-2F29-4DA3-BB59-8F5713AA23ED}"/>
    <hyperlink ref="C32" r:id="rId10" display="·         Economic Value Atlas Mobility map layer" xr:uid="{7FA5D852-E1C1-4F6E-AF91-5184B9BB0BFE}"/>
    <hyperlink ref="C36" r:id="rId11" display="Safe Routes to School Regional Framework school map" xr:uid="{50BFCA5D-6B46-4119-8620-B8CA68098C4B}"/>
    <hyperlink ref="C45" r:id="rId12" xr:uid="{0131D9B5-B4A0-4301-9B5E-9D506BC89CC1}"/>
    <hyperlink ref="C47" r:id="rId13" xr:uid="{8439CDC5-F30E-4393-8506-4A008A4ED5BF}"/>
    <hyperlink ref="C48" r:id="rId14" xr:uid="{74F9C6A0-47A5-4B34-8D33-C495F1029A2D}"/>
    <hyperlink ref="C49" r:id="rId15" xr:uid="{6DF7A514-14A6-4638-A2AE-919BDFF50A37}"/>
    <hyperlink ref="C55" r:id="rId16" xr:uid="{02FBE307-59A8-4D0E-8548-9194D127E596}"/>
    <hyperlink ref="C58" r:id="rId17" xr:uid="{A3888755-37E1-43A5-B38D-EB4171681808}"/>
    <hyperlink ref="C56" r:id="rId18" display="Congestion Management Process network" xr:uid="{3D3DAFF0-9F10-472D-BAD4-E79327862730}"/>
    <hyperlink ref="C60" r:id="rId19" display="Congestion Management Process network map" xr:uid="{51B75684-D4E6-49BC-B188-E3A82B8BD4B5}"/>
    <hyperlink ref="C62" r:id="rId20" xr:uid="{EB2633BE-54BE-491B-B1CA-99FBDCF1EF43}"/>
    <hyperlink ref="C61" r:id="rId21" xr:uid="{5B1C35A3-0F82-4545-9D0B-C166114A685C}"/>
    <hyperlink ref="C44" r:id="rId22" xr:uid="{06340CC2-38B6-4431-A203-4802B2C1A067}"/>
    <hyperlink ref="C42" r:id="rId23" location="/" display="TriMet Prioritzed Access to Transit map" xr:uid="{97B78D71-4AED-49BD-8E44-A56AC2FF4318}"/>
    <hyperlink ref="C43" r:id="rId24" xr:uid="{CE89EDF0-B5EA-492E-BE67-6FFED3DE983A}"/>
    <hyperlink ref="C9" r:id="rId25" display="Regional Barometer: Diesel particulate matter concentration layer" xr:uid="{720903AB-B22A-4456-BFF4-D7FD3A574D0D}"/>
    <hyperlink ref="C21" r:id="rId26" display="https://tooledesign.maps.arcgis.com/apps/MapSeries/index.html?appid=69225c1c028c440bbcef6ca40365f854" xr:uid="{809142BA-3F36-49ED-BC39-8D30AB8F4EE1}"/>
    <hyperlink ref="C13" r:id="rId27" xr:uid="{82419116-3D32-4DC1-B841-A76C6983EF70}"/>
    <hyperlink ref="C30" r:id="rId28" xr:uid="{1D2E15DC-0201-4090-A5D4-A3DB4B166524}"/>
    <hyperlink ref="C31" r:id="rId29" xr:uid="{14D8E083-6D00-4C4C-80E3-5C03CC3472CB}"/>
    <hyperlink ref="C57" r:id="rId30" display="·         Livable Streets design guide" xr:uid="{254CF0BF-C012-436D-9EA8-AB47E1B772B5}"/>
    <hyperlink ref="C59" r:id="rId31" xr:uid="{1AFA1EBA-4B43-4EEA-B744-136B20CA366D}"/>
    <hyperlink ref="C72" r:id="rId32" xr:uid="{73893E8B-EA6F-4175-9610-489EDB2EF168}"/>
    <hyperlink ref="C73" r:id="rId33" display="FHWA: Intermodal connector list" xr:uid="{243F736F-9156-4D6A-8079-6B08E640EDF6}"/>
    <hyperlink ref="C71" r:id="rId34" xr:uid="{C801FE78-9504-40A4-AB16-26C55AFE35E5}"/>
    <hyperlink ref="C70" r:id="rId35" xr:uid="{0AD497E0-7729-462E-B809-5A52ABF8797A}"/>
    <hyperlink ref="C69" r:id="rId36" xr:uid="{494C573B-ECC6-4D14-AF35-1978C5DC43CB}"/>
    <hyperlink ref="C81" r:id="rId37" display="·         Regional Bike Network Map" xr:uid="{2CEE51AB-CEDA-4CB6-B34D-FF60BD0BF8FE}"/>
    <hyperlink ref="C82" r:id="rId38" xr:uid="{8094502C-0DEB-447F-81B9-0F3A5C418DF5}"/>
    <hyperlink ref="C83" r:id="rId39" xr:uid="{D50A83C8-9C48-4620-A7E8-DF2E5516DB9B}"/>
    <hyperlink ref="C92:C93" r:id="rId40" display="Equity Focus Area map layer" xr:uid="{AD778303-A77E-4487-AF5C-474D4D9F578B}"/>
    <hyperlink ref="C94" r:id="rId41" display="Economic Value Atlas walkability and Community Service accessibility score" xr:uid="{C553F3A7-C232-4CD9-9C6B-B0B99F08DD96}"/>
    <hyperlink ref="C95" r:id="rId42" display="Economic Value Atlas: Job access layers (for both low and middle/high wage jobs)" xr:uid="{35534EF5-F731-461D-B785-F2C49AED8B8F}"/>
    <hyperlink ref="C96" r:id="rId43" display="·         Regional Investment Measure project list" xr:uid="{11514E22-2E44-4AA2-A729-8F3C155964D2}"/>
    <hyperlink ref="C91" r:id="rId44" xr:uid="{7FD0AE4C-B4C2-4289-9803-E1DE12841A17}"/>
    <hyperlink ref="C89" r:id="rId45" location="/" display="TriMet Prioritzed Access to Transit map" xr:uid="{459632A0-DEE3-494F-8390-FDAE4224B60C}"/>
    <hyperlink ref="C90" r:id="rId46" xr:uid="{927E1ED7-EFA5-43BA-895D-99718F1EBAA0}"/>
    <hyperlink ref="C87" r:id="rId47" display="·         Regional Investment Measure project list" xr:uid="{6E5043AB-7CA1-42EE-A9AC-AEFE0BCB765D}"/>
    <hyperlink ref="C84" r:id="rId48" display="Bond trail acquisition prioritization tool " xr:uid="{4AE2143E-D666-4EF2-A6C5-A8023B61032C}"/>
    <hyperlink ref="C68" r:id="rId49" display="On Regional Investment Measure project list " xr:uid="{C0ACFDA8-E5FB-46CA-B8B4-17CA0908A422}"/>
    <hyperlink ref="C20" r:id="rId50" xr:uid="{D7B4D46D-5B3D-4D79-8CA3-1010AC1E09FC}"/>
  </hyperlinks>
  <pageMargins left="0.7" right="0.7" top="0.75" bottom="0.75" header="0.3" footer="0.3"/>
  <pageSetup orientation="portrait" r:id="rId51"/>
  <legacyDrawing r:id="rId5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39744-7BAE-421F-8A45-A3A727F40214}">
  <dimension ref="A1:O153"/>
  <sheetViews>
    <sheetView topLeftCell="A131" workbookViewId="0">
      <selection activeCell="G152" sqref="G152"/>
    </sheetView>
  </sheetViews>
  <sheetFormatPr defaultColWidth="9" defaultRowHeight="12.75" x14ac:dyDescent="0.2"/>
  <cols>
    <col min="1" max="1" width="45.5" style="60" customWidth="1"/>
    <col min="2" max="5" width="4.625" style="211" customWidth="1"/>
    <col min="6" max="7" width="4.625" style="88" customWidth="1"/>
    <col min="8" max="13" width="4.625" style="211" customWidth="1"/>
    <col min="14" max="16384" width="9" style="60"/>
  </cols>
  <sheetData>
    <row r="1" spans="1:13" s="86" customFormat="1" ht="25.5" customHeight="1" thickBot="1" x14ac:dyDescent="0.3">
      <c r="A1" s="85" t="s">
        <v>488</v>
      </c>
      <c r="B1" s="616" t="s">
        <v>253</v>
      </c>
      <c r="C1" s="616"/>
      <c r="D1" s="617" t="s">
        <v>254</v>
      </c>
      <c r="E1" s="617"/>
      <c r="F1" s="640" t="s">
        <v>255</v>
      </c>
      <c r="G1" s="640"/>
      <c r="H1" s="628" t="s">
        <v>256</v>
      </c>
      <c r="I1" s="628"/>
      <c r="J1" s="619" t="s">
        <v>257</v>
      </c>
      <c r="K1" s="620"/>
      <c r="L1" s="614" t="s">
        <v>258</v>
      </c>
      <c r="M1" s="615"/>
    </row>
    <row r="2" spans="1:13" ht="13.5" thickBot="1" x14ac:dyDescent="0.25">
      <c r="A2" s="87" t="s">
        <v>259</v>
      </c>
    </row>
    <row r="3" spans="1:13" x14ac:dyDescent="0.2">
      <c r="A3" s="90" t="s">
        <v>260</v>
      </c>
      <c r="B3" s="212"/>
      <c r="C3" s="213"/>
      <c r="D3" s="214"/>
      <c r="E3" s="213"/>
      <c r="F3" s="92"/>
      <c r="G3" s="91"/>
      <c r="H3" s="216"/>
      <c r="I3" s="213"/>
      <c r="J3" s="217"/>
      <c r="K3" s="218"/>
    </row>
    <row r="4" spans="1:13" x14ac:dyDescent="0.2">
      <c r="A4" s="95" t="s">
        <v>261</v>
      </c>
      <c r="B4" s="219" t="s">
        <v>205</v>
      </c>
      <c r="C4" s="220">
        <f>IF(B4="Y", 2, 0)</f>
        <v>0</v>
      </c>
      <c r="D4" s="221" t="s">
        <v>205</v>
      </c>
      <c r="E4" s="220">
        <f t="shared" ref="E4:E5" si="0">IF(D4="Y", 2, 0)</f>
        <v>0</v>
      </c>
      <c r="F4" s="97" t="s">
        <v>205</v>
      </c>
      <c r="G4" s="96">
        <f t="shared" ref="G4:G7" si="1">IF(F4="Y", 1, 0)</f>
        <v>0</v>
      </c>
      <c r="H4" s="223" t="s">
        <v>205</v>
      </c>
      <c r="I4" s="220">
        <f t="shared" ref="I4:I5" si="2">IF(H4="Y", 1, 0)</f>
        <v>0</v>
      </c>
      <c r="J4" s="224" t="s">
        <v>205</v>
      </c>
      <c r="K4" s="225">
        <f>IF(J4="Y", -1, 0)</f>
        <v>0</v>
      </c>
    </row>
    <row r="5" spans="1:13" x14ac:dyDescent="0.2">
      <c r="A5" s="95" t="s">
        <v>262</v>
      </c>
      <c r="B5" s="219" t="s">
        <v>205</v>
      </c>
      <c r="C5" s="220">
        <f>IF(B5="Y", 1, 0)</f>
        <v>0</v>
      </c>
      <c r="D5" s="221" t="s">
        <v>205</v>
      </c>
      <c r="E5" s="220">
        <f t="shared" si="0"/>
        <v>0</v>
      </c>
      <c r="F5" s="97" t="s">
        <v>205</v>
      </c>
      <c r="G5" s="96">
        <f t="shared" si="1"/>
        <v>0</v>
      </c>
      <c r="H5" s="223" t="s">
        <v>205</v>
      </c>
      <c r="I5" s="220">
        <f t="shared" si="2"/>
        <v>0</v>
      </c>
      <c r="J5" s="224" t="s">
        <v>205</v>
      </c>
      <c r="K5" s="225">
        <f>IF(J5="Y", -1, 0)</f>
        <v>0</v>
      </c>
    </row>
    <row r="6" spans="1:13" x14ac:dyDescent="0.2">
      <c r="A6" s="100" t="s">
        <v>403</v>
      </c>
      <c r="B6" s="219"/>
      <c r="C6" s="220"/>
      <c r="D6" s="221"/>
      <c r="E6" s="220"/>
      <c r="F6" s="97"/>
      <c r="G6" s="96"/>
      <c r="H6" s="223"/>
      <c r="I6" s="220"/>
      <c r="J6" s="224"/>
      <c r="K6" s="225"/>
    </row>
    <row r="7" spans="1:13" x14ac:dyDescent="0.2">
      <c r="A7" s="101" t="s">
        <v>263</v>
      </c>
      <c r="B7" s="219" t="s">
        <v>205</v>
      </c>
      <c r="C7" s="220">
        <f>IF(B7="Y", -1, 0)</f>
        <v>0</v>
      </c>
      <c r="D7" s="221" t="s">
        <v>205</v>
      </c>
      <c r="E7" s="220">
        <f>IF(D7="Y", -1, 0)</f>
        <v>0</v>
      </c>
      <c r="F7" s="97" t="s">
        <v>205</v>
      </c>
      <c r="G7" s="96">
        <f t="shared" si="1"/>
        <v>0</v>
      </c>
      <c r="H7" s="223" t="s">
        <v>205</v>
      </c>
      <c r="I7" s="220">
        <f t="shared" ref="I7" si="3">IF(H7="Y", 2, 0)</f>
        <v>0</v>
      </c>
      <c r="J7" s="224" t="s">
        <v>205</v>
      </c>
      <c r="K7" s="225">
        <f>IF(J7="Y", 2, 0)</f>
        <v>0</v>
      </c>
    </row>
    <row r="8" spans="1:13" x14ac:dyDescent="0.2">
      <c r="A8" s="101" t="s">
        <v>264</v>
      </c>
      <c r="B8" s="219" t="s">
        <v>205</v>
      </c>
      <c r="C8" s="220">
        <f t="shared" ref="C8:K9" si="4">IF(B8="Y", 1, 0)</f>
        <v>0</v>
      </c>
      <c r="D8" s="221" t="s">
        <v>205</v>
      </c>
      <c r="E8" s="220">
        <f t="shared" si="4"/>
        <v>0</v>
      </c>
      <c r="F8" s="97" t="s">
        <v>251</v>
      </c>
      <c r="G8" s="96">
        <f t="shared" si="4"/>
        <v>1</v>
      </c>
      <c r="H8" s="223" t="s">
        <v>205</v>
      </c>
      <c r="I8" s="220">
        <f t="shared" si="4"/>
        <v>0</v>
      </c>
      <c r="J8" s="224" t="s">
        <v>205</v>
      </c>
      <c r="K8" s="225">
        <f t="shared" si="4"/>
        <v>0</v>
      </c>
    </row>
    <row r="9" spans="1:13" x14ac:dyDescent="0.2">
      <c r="A9" s="101" t="s">
        <v>265</v>
      </c>
      <c r="B9" s="219" t="s">
        <v>205</v>
      </c>
      <c r="C9" s="220">
        <f t="shared" ref="C9" si="5">IF(B9="Y", 2, 0)</f>
        <v>0</v>
      </c>
      <c r="D9" s="221" t="s">
        <v>205</v>
      </c>
      <c r="E9" s="220">
        <f t="shared" ref="E9" si="6">IF(D9="Y", 2, 0)</f>
        <v>0</v>
      </c>
      <c r="F9" s="97" t="s">
        <v>205</v>
      </c>
      <c r="G9" s="96">
        <f t="shared" si="4"/>
        <v>0</v>
      </c>
      <c r="H9" s="223" t="s">
        <v>205</v>
      </c>
      <c r="I9" s="220">
        <f t="shared" si="4"/>
        <v>0</v>
      </c>
      <c r="J9" s="224" t="s">
        <v>205</v>
      </c>
      <c r="K9" s="225">
        <f t="shared" si="4"/>
        <v>0</v>
      </c>
    </row>
    <row r="10" spans="1:13" x14ac:dyDescent="0.2">
      <c r="A10" s="102" t="s">
        <v>266</v>
      </c>
      <c r="B10" s="219" t="s">
        <v>205</v>
      </c>
      <c r="C10" s="220">
        <f>IF(B10="Y", 1, 0)</f>
        <v>0</v>
      </c>
      <c r="D10" s="221" t="s">
        <v>205</v>
      </c>
      <c r="E10" s="220">
        <f>IF(D10="Y", 1, 0)</f>
        <v>0</v>
      </c>
      <c r="F10" s="97" t="s">
        <v>251</v>
      </c>
      <c r="G10" s="96">
        <f>IF(F10="Y", 1, 0)</f>
        <v>1</v>
      </c>
      <c r="H10" s="223" t="s">
        <v>205</v>
      </c>
      <c r="I10" s="220">
        <f>IF(H10="Y", 1, 0)</f>
        <v>0</v>
      </c>
      <c r="J10" s="224" t="s">
        <v>205</v>
      </c>
      <c r="K10" s="225">
        <f>IF(J10="Y", 1, 0)</f>
        <v>0</v>
      </c>
    </row>
    <row r="11" spans="1:13" x14ac:dyDescent="0.2">
      <c r="A11" s="100" t="s">
        <v>404</v>
      </c>
      <c r="B11" s="219"/>
      <c r="C11" s="220"/>
      <c r="D11" s="221"/>
      <c r="E11" s="220"/>
      <c r="F11" s="97"/>
      <c r="G11" s="96"/>
      <c r="H11" s="223"/>
      <c r="I11" s="220"/>
      <c r="J11" s="224"/>
      <c r="K11" s="225"/>
    </row>
    <row r="12" spans="1:13" x14ac:dyDescent="0.2">
      <c r="A12" s="101" t="s">
        <v>267</v>
      </c>
      <c r="B12" s="219" t="s">
        <v>205</v>
      </c>
      <c r="C12" s="220">
        <f>IF(B12="Y", -1, 0)</f>
        <v>0</v>
      </c>
      <c r="D12" s="221" t="s">
        <v>205</v>
      </c>
      <c r="E12" s="220">
        <f>IF(D12="Y", -1, 0)</f>
        <v>0</v>
      </c>
      <c r="F12" s="97" t="s">
        <v>205</v>
      </c>
      <c r="G12" s="96">
        <f>IF(F12="Y", -1, 0)</f>
        <v>0</v>
      </c>
      <c r="H12" s="223" t="s">
        <v>205</v>
      </c>
      <c r="I12" s="220">
        <f>IF(H12="Y", -1, 0)</f>
        <v>0</v>
      </c>
      <c r="J12" s="224" t="s">
        <v>205</v>
      </c>
      <c r="K12" s="225">
        <f>IF(J12="Y", 1, 0)</f>
        <v>0</v>
      </c>
    </row>
    <row r="13" spans="1:13" ht="13.5" thickBot="1" x14ac:dyDescent="0.25">
      <c r="A13" s="103" t="s">
        <v>268</v>
      </c>
      <c r="B13" s="226" t="s">
        <v>205</v>
      </c>
      <c r="C13" s="227">
        <f t="shared" ref="C13" si="7">IF(B13="Y", 2, 0)</f>
        <v>0</v>
      </c>
      <c r="D13" s="228" t="s">
        <v>205</v>
      </c>
      <c r="E13" s="227">
        <f t="shared" ref="E13" si="8">IF(D13="Y", 2, 0)</f>
        <v>0</v>
      </c>
      <c r="F13" s="105" t="s">
        <v>251</v>
      </c>
      <c r="G13" s="104">
        <f t="shared" ref="G13" si="9">IF(F13="Y", 2, 0)</f>
        <v>2</v>
      </c>
      <c r="H13" s="230" t="s">
        <v>205</v>
      </c>
      <c r="I13" s="227">
        <f t="shared" ref="I13" si="10">IF(H13="Y", 2, 0)</f>
        <v>0</v>
      </c>
      <c r="J13" s="231" t="s">
        <v>205</v>
      </c>
      <c r="K13" s="232">
        <f t="shared" ref="K13" si="11">IF(J13="Y", 2, 0)</f>
        <v>0</v>
      </c>
    </row>
    <row r="14" spans="1:13" ht="13.5" thickBot="1" x14ac:dyDescent="0.25">
      <c r="A14" s="87" t="s">
        <v>269</v>
      </c>
    </row>
    <row r="15" spans="1:13" x14ac:dyDescent="0.2">
      <c r="A15" s="90" t="s">
        <v>270</v>
      </c>
      <c r="B15" s="212" t="s">
        <v>205</v>
      </c>
      <c r="C15" s="213">
        <f>IF(B15="Y", -1, 0)</f>
        <v>0</v>
      </c>
      <c r="D15" s="214" t="s">
        <v>205</v>
      </c>
      <c r="E15" s="213">
        <f>IF(D15="Y", -1, 0)</f>
        <v>0</v>
      </c>
      <c r="F15" s="92" t="s">
        <v>205</v>
      </c>
      <c r="G15" s="91">
        <f>IF(F15="Y", -1, 0)</f>
        <v>0</v>
      </c>
      <c r="H15" s="216" t="s">
        <v>205</v>
      </c>
      <c r="I15" s="213">
        <f>IF(H15="Y", -1, 0)</f>
        <v>0</v>
      </c>
      <c r="J15" s="217" t="s">
        <v>205</v>
      </c>
      <c r="K15" s="218">
        <f>IF(J15="Y", -1, 0)</f>
        <v>0</v>
      </c>
    </row>
    <row r="16" spans="1:13" x14ac:dyDescent="0.2">
      <c r="A16" s="100" t="s">
        <v>271</v>
      </c>
      <c r="B16" s="219" t="s">
        <v>205</v>
      </c>
      <c r="C16" s="220">
        <f>IF(B16="Y", 2, 0)</f>
        <v>0</v>
      </c>
      <c r="D16" s="221" t="s">
        <v>205</v>
      </c>
      <c r="E16" s="220">
        <f>IF(D16="Y", 2, 0)</f>
        <v>0</v>
      </c>
      <c r="F16" s="97" t="s">
        <v>251</v>
      </c>
      <c r="G16" s="96">
        <f>IF(F16="Y", 2, 0)</f>
        <v>2</v>
      </c>
      <c r="H16" s="223" t="s">
        <v>205</v>
      </c>
      <c r="I16" s="220">
        <f>IF(H16="Y", 2, 0)</f>
        <v>0</v>
      </c>
      <c r="J16" s="224" t="s">
        <v>205</v>
      </c>
      <c r="K16" s="225">
        <f>IF(J16="Y", 2, 0)</f>
        <v>0</v>
      </c>
    </row>
    <row r="17" spans="1:11" x14ac:dyDescent="0.2">
      <c r="A17" s="100" t="s">
        <v>272</v>
      </c>
      <c r="B17" s="219" t="s">
        <v>205</v>
      </c>
      <c r="C17" s="220">
        <f>IF(B17="Y", 2, 0)</f>
        <v>0</v>
      </c>
      <c r="D17" s="221" t="s">
        <v>205</v>
      </c>
      <c r="E17" s="220">
        <f>IF(D17="Y", 2, 0)</f>
        <v>0</v>
      </c>
      <c r="F17" s="97" t="s">
        <v>251</v>
      </c>
      <c r="G17" s="96">
        <f t="shared" ref="G17" si="12">IF(F17="Y", 1, 0)</f>
        <v>1</v>
      </c>
      <c r="H17" s="223" t="s">
        <v>205</v>
      </c>
      <c r="I17" s="220">
        <f t="shared" ref="I17" si="13">IF(H17="Y", 1, 0)</f>
        <v>0</v>
      </c>
      <c r="J17" s="224" t="s">
        <v>205</v>
      </c>
      <c r="K17" s="225">
        <f>IF(J17="Y", -1, 0)</f>
        <v>0</v>
      </c>
    </row>
    <row r="18" spans="1:11" x14ac:dyDescent="0.2">
      <c r="A18" s="100" t="s">
        <v>273</v>
      </c>
      <c r="B18" s="219" t="s">
        <v>205</v>
      </c>
      <c r="C18" s="220">
        <f>IF(B18="Y", -1, 0)</f>
        <v>0</v>
      </c>
      <c r="D18" s="221" t="s">
        <v>205</v>
      </c>
      <c r="E18" s="220">
        <f>IF(D18="Y", -1, 0)</f>
        <v>0</v>
      </c>
      <c r="F18" s="97" t="s">
        <v>205</v>
      </c>
      <c r="G18" s="96">
        <f>IF(F18="Y", -1, 0)</f>
        <v>0</v>
      </c>
      <c r="H18" s="223" t="s">
        <v>205</v>
      </c>
      <c r="I18" s="220">
        <f>IF(H18="Y", -1, 0)</f>
        <v>0</v>
      </c>
      <c r="J18" s="224" t="s">
        <v>205</v>
      </c>
      <c r="K18" s="225">
        <f>IF(J18="Y", 2, 0)</f>
        <v>0</v>
      </c>
    </row>
    <row r="19" spans="1:11" x14ac:dyDescent="0.2">
      <c r="A19" s="100" t="s">
        <v>274</v>
      </c>
      <c r="B19" s="219" t="s">
        <v>205</v>
      </c>
      <c r="C19" s="220">
        <f>IF(B19="Y", 2, 0)</f>
        <v>0</v>
      </c>
      <c r="D19" s="221" t="s">
        <v>205</v>
      </c>
      <c r="E19" s="220">
        <f>IF(D19="Y", 2, 0)</f>
        <v>0</v>
      </c>
      <c r="F19" s="97" t="s">
        <v>205</v>
      </c>
      <c r="G19" s="96">
        <f>IF(F19="Y", 2, 0)</f>
        <v>0</v>
      </c>
      <c r="H19" s="223" t="s">
        <v>205</v>
      </c>
      <c r="I19" s="220">
        <f>IF(H19="Y", 2, 0)</f>
        <v>0</v>
      </c>
      <c r="J19" s="224" t="s">
        <v>205</v>
      </c>
      <c r="K19" s="225">
        <f>IF(J19="Y", 1, 0)</f>
        <v>0</v>
      </c>
    </row>
    <row r="20" spans="1:11" x14ac:dyDescent="0.2">
      <c r="A20" s="100" t="s">
        <v>275</v>
      </c>
      <c r="B20" s="219" t="s">
        <v>205</v>
      </c>
      <c r="C20" s="220">
        <f>IF(B20="Y", 2, 0)</f>
        <v>0</v>
      </c>
      <c r="D20" s="221" t="s">
        <v>205</v>
      </c>
      <c r="E20" s="220">
        <f>IF(D20="Y", 2, 0)</f>
        <v>0</v>
      </c>
      <c r="F20" s="97" t="s">
        <v>205</v>
      </c>
      <c r="G20" s="96">
        <f>IF(F20="Y", 2, 0)</f>
        <v>0</v>
      </c>
      <c r="H20" s="223" t="s">
        <v>205</v>
      </c>
      <c r="I20" s="220">
        <f>IF(H20="Y", 2, 0)</f>
        <v>0</v>
      </c>
      <c r="J20" s="224" t="s">
        <v>205</v>
      </c>
      <c r="K20" s="225">
        <f>IF(J20="Y", 2, 0)</f>
        <v>0</v>
      </c>
    </row>
    <row r="21" spans="1:11" ht="13.5" thickBot="1" x14ac:dyDescent="0.25">
      <c r="A21" s="110" t="s">
        <v>276</v>
      </c>
      <c r="B21" s="226" t="s">
        <v>205</v>
      </c>
      <c r="C21" s="227">
        <f>IF(B21="Y", 2, 0)</f>
        <v>0</v>
      </c>
      <c r="D21" s="228" t="s">
        <v>205</v>
      </c>
      <c r="E21" s="227">
        <f>IF(D21="Y", 2, 0)</f>
        <v>0</v>
      </c>
      <c r="F21" s="105" t="s">
        <v>251</v>
      </c>
      <c r="G21" s="104">
        <f>IF(F21="Y", 2, 0)</f>
        <v>2</v>
      </c>
      <c r="H21" s="230" t="s">
        <v>205</v>
      </c>
      <c r="I21" s="227">
        <f>IF(H21="Y", 2, 0)</f>
        <v>0</v>
      </c>
      <c r="J21" s="231" t="s">
        <v>205</v>
      </c>
      <c r="K21" s="232">
        <f>IF(J21="Y", 1, 0)</f>
        <v>0</v>
      </c>
    </row>
    <row r="22" spans="1:11" ht="13.5" thickBot="1" x14ac:dyDescent="0.25">
      <c r="A22" s="87" t="s">
        <v>277</v>
      </c>
    </row>
    <row r="23" spans="1:11" x14ac:dyDescent="0.2">
      <c r="A23" s="90" t="s">
        <v>278</v>
      </c>
      <c r="B23" s="212" t="s">
        <v>205</v>
      </c>
      <c r="C23" s="213">
        <f>IF(B23="Y", 1, 0)</f>
        <v>0</v>
      </c>
      <c r="D23" s="214" t="s">
        <v>205</v>
      </c>
      <c r="E23" s="213">
        <f>IF(D23="Y", 2, 0)</f>
        <v>0</v>
      </c>
      <c r="F23" s="92" t="s">
        <v>205</v>
      </c>
      <c r="G23" s="91">
        <f>IF(F23="Y", 1, 0)</f>
        <v>0</v>
      </c>
      <c r="H23" s="216" t="s">
        <v>205</v>
      </c>
      <c r="I23" s="213">
        <f>IF(H23="Y", 1, 0)</f>
        <v>0</v>
      </c>
      <c r="J23" s="217" t="s">
        <v>205</v>
      </c>
      <c r="K23" s="218">
        <f>IF(J23="Y", 1, 0)</f>
        <v>0</v>
      </c>
    </row>
    <row r="24" spans="1:11" x14ac:dyDescent="0.2">
      <c r="A24" s="100" t="s">
        <v>279</v>
      </c>
      <c r="B24" s="219" t="s">
        <v>205</v>
      </c>
      <c r="C24" s="220">
        <f>IF(B24="Y", 2, 0)</f>
        <v>0</v>
      </c>
      <c r="D24" s="221" t="s">
        <v>205</v>
      </c>
      <c r="E24" s="220">
        <f>IF(D24="Y", 2, 0)</f>
        <v>0</v>
      </c>
      <c r="F24" s="97" t="s">
        <v>205</v>
      </c>
      <c r="G24" s="96">
        <f>IF(F24="Y", -1, 0)</f>
        <v>0</v>
      </c>
      <c r="H24" s="223" t="s">
        <v>205</v>
      </c>
      <c r="I24" s="220">
        <f>IF(H24="Y", 1, 0)</f>
        <v>0</v>
      </c>
      <c r="J24" s="224" t="s">
        <v>205</v>
      </c>
      <c r="K24" s="225">
        <f>IF(J24="Y", -1, 0)</f>
        <v>0</v>
      </c>
    </row>
    <row r="25" spans="1:11" x14ac:dyDescent="0.2">
      <c r="A25" s="100" t="s">
        <v>490</v>
      </c>
      <c r="B25" s="219" t="s">
        <v>205</v>
      </c>
      <c r="C25" s="220">
        <f>IF(B25="Y", 1, 0)</f>
        <v>0</v>
      </c>
      <c r="D25" s="221" t="s">
        <v>205</v>
      </c>
      <c r="E25" s="220">
        <f>IF(D25="Y", 1, 0)</f>
        <v>0</v>
      </c>
      <c r="F25" s="97" t="s">
        <v>205</v>
      </c>
      <c r="G25" s="96">
        <f>IF(F25="Y", 1, 0)</f>
        <v>0</v>
      </c>
      <c r="H25" s="223" t="s">
        <v>205</v>
      </c>
      <c r="I25" s="220">
        <f>IF(H25="Y", 1, 0)</f>
        <v>0</v>
      </c>
      <c r="J25" s="224" t="s">
        <v>205</v>
      </c>
      <c r="K25" s="225">
        <f>IF(J25="Y", 1, 0)</f>
        <v>0</v>
      </c>
    </row>
    <row r="26" spans="1:11" x14ac:dyDescent="0.2">
      <c r="A26" s="100" t="s">
        <v>281</v>
      </c>
      <c r="B26" s="219" t="s">
        <v>205</v>
      </c>
      <c r="C26" s="220">
        <f>IF(B26="Y", 1, 0)</f>
        <v>0</v>
      </c>
      <c r="D26" s="221" t="s">
        <v>205</v>
      </c>
      <c r="E26" s="220">
        <f>IF(D26="Y", 1, 0)</f>
        <v>0</v>
      </c>
      <c r="F26" s="97" t="s">
        <v>205</v>
      </c>
      <c r="G26" s="96">
        <f>IF(F26="Y", 1, 0)</f>
        <v>0</v>
      </c>
      <c r="H26" s="223" t="s">
        <v>205</v>
      </c>
      <c r="I26" s="220">
        <f>IF(H26="Y", 1, 0)</f>
        <v>0</v>
      </c>
      <c r="J26" s="224" t="s">
        <v>205</v>
      </c>
      <c r="K26" s="225">
        <f>IF(J26="Y", -1, 0)</f>
        <v>0</v>
      </c>
    </row>
    <row r="27" spans="1:11" x14ac:dyDescent="0.2">
      <c r="A27" s="100" t="s">
        <v>282</v>
      </c>
      <c r="B27" s="219" t="s">
        <v>205</v>
      </c>
      <c r="C27" s="220">
        <f>IF(B27="Y", 1, 0)</f>
        <v>0</v>
      </c>
      <c r="D27" s="221" t="s">
        <v>205</v>
      </c>
      <c r="E27" s="220">
        <f>IF(D27="Y", 1, 0)</f>
        <v>0</v>
      </c>
      <c r="F27" s="97" t="s">
        <v>205</v>
      </c>
      <c r="G27" s="96">
        <f>IF(F27="Y", -1, 0)</f>
        <v>0</v>
      </c>
      <c r="H27" s="223" t="s">
        <v>205</v>
      </c>
      <c r="I27" s="220">
        <f>IF(H27="Y", -1, 0)</f>
        <v>0</v>
      </c>
      <c r="J27" s="224" t="s">
        <v>205</v>
      </c>
      <c r="K27" s="225">
        <f>IF(J27="Y", -1, 0)</f>
        <v>0</v>
      </c>
    </row>
    <row r="28" spans="1:11" x14ac:dyDescent="0.2">
      <c r="A28" s="100" t="s">
        <v>283</v>
      </c>
      <c r="B28" s="219" t="s">
        <v>205</v>
      </c>
      <c r="C28" s="220">
        <f>IF(B28="Y", 1, 0)</f>
        <v>0</v>
      </c>
      <c r="D28" s="221" t="s">
        <v>205</v>
      </c>
      <c r="E28" s="220">
        <f>IF(D28="Y", 1, 0)</f>
        <v>0</v>
      </c>
      <c r="F28" s="97" t="s">
        <v>205</v>
      </c>
      <c r="G28" s="96">
        <f>IF(F28="Y", 1, 0)</f>
        <v>0</v>
      </c>
      <c r="H28" s="223" t="s">
        <v>205</v>
      </c>
      <c r="I28" s="220">
        <f>IF(H28="Y", 1, 0)</f>
        <v>0</v>
      </c>
      <c r="J28" s="224" t="s">
        <v>205</v>
      </c>
      <c r="K28" s="225">
        <f>IF(J28="Y", 1, 0)</f>
        <v>0</v>
      </c>
    </row>
    <row r="29" spans="1:11" x14ac:dyDescent="0.2">
      <c r="A29" s="100" t="s">
        <v>284</v>
      </c>
      <c r="B29" s="219" t="s">
        <v>205</v>
      </c>
      <c r="C29" s="220">
        <f>IF(B29="Y", 2, 0)</f>
        <v>0</v>
      </c>
      <c r="D29" s="221" t="s">
        <v>205</v>
      </c>
      <c r="E29" s="220">
        <f>IF(D29="Y", 2, 0)</f>
        <v>0</v>
      </c>
      <c r="F29" s="97" t="s">
        <v>251</v>
      </c>
      <c r="G29" s="96">
        <f>IF(F29="Y", 2, 0)</f>
        <v>2</v>
      </c>
      <c r="H29" s="223" t="s">
        <v>205</v>
      </c>
      <c r="I29" s="220">
        <f>IF(H29="Y", 2, 0)</f>
        <v>0</v>
      </c>
      <c r="J29" s="224" t="s">
        <v>205</v>
      </c>
      <c r="K29" s="225">
        <f>IF(J29="Y", 2, 0)</f>
        <v>0</v>
      </c>
    </row>
    <row r="30" spans="1:11" x14ac:dyDescent="0.2">
      <c r="A30" s="100" t="s">
        <v>285</v>
      </c>
      <c r="B30" s="219" t="s">
        <v>205</v>
      </c>
      <c r="C30" s="220">
        <f>IF(B30="Y", 2, 0)</f>
        <v>0</v>
      </c>
      <c r="D30" s="221" t="s">
        <v>205</v>
      </c>
      <c r="E30" s="220">
        <f>IF(D30="Y", 2, 0)</f>
        <v>0</v>
      </c>
      <c r="F30" s="97" t="s">
        <v>251</v>
      </c>
      <c r="G30" s="96">
        <f>IF(F30="Y", 1, 0)</f>
        <v>1</v>
      </c>
      <c r="H30" s="223" t="s">
        <v>205</v>
      </c>
      <c r="I30" s="220">
        <f>IF(H30="Y", 1, 0)</f>
        <v>0</v>
      </c>
      <c r="J30" s="224" t="s">
        <v>205</v>
      </c>
      <c r="K30" s="225">
        <f>IF(J30="Y", 2, 0)</f>
        <v>0</v>
      </c>
    </row>
    <row r="31" spans="1:11" x14ac:dyDescent="0.2">
      <c r="A31" s="100" t="s">
        <v>286</v>
      </c>
      <c r="B31" s="219" t="s">
        <v>205</v>
      </c>
      <c r="C31" s="220">
        <f>IF(B31="Y", 1, 0)</f>
        <v>0</v>
      </c>
      <c r="D31" s="221" t="s">
        <v>205</v>
      </c>
      <c r="E31" s="220">
        <f>IF(D31="Y", 2, 0)</f>
        <v>0</v>
      </c>
      <c r="F31" s="97" t="s">
        <v>251</v>
      </c>
      <c r="G31" s="96">
        <f>IF(F31="Y", 2, 0)</f>
        <v>2</v>
      </c>
      <c r="H31" s="223" t="s">
        <v>205</v>
      </c>
      <c r="I31" s="220">
        <f>IF(H31="Y", 2, 0)</f>
        <v>0</v>
      </c>
      <c r="J31" s="224" t="s">
        <v>205</v>
      </c>
      <c r="K31" s="225">
        <f>IF(J31="Y", 1, 0)</f>
        <v>0</v>
      </c>
    </row>
    <row r="32" spans="1:11" ht="13.5" thickBot="1" x14ac:dyDescent="0.25">
      <c r="A32" s="110" t="s">
        <v>287</v>
      </c>
      <c r="B32" s="226" t="s">
        <v>205</v>
      </c>
      <c r="C32" s="227">
        <f>IF(B32="Y", -1, 0)</f>
        <v>0</v>
      </c>
      <c r="D32" s="228" t="s">
        <v>205</v>
      </c>
      <c r="E32" s="227">
        <f>IF(D32="Y", -1, 0)</f>
        <v>0</v>
      </c>
      <c r="F32" s="105" t="s">
        <v>205</v>
      </c>
      <c r="G32" s="104">
        <f>IF(F32="Y", 1, 0)</f>
        <v>0</v>
      </c>
      <c r="H32" s="230" t="s">
        <v>205</v>
      </c>
      <c r="I32" s="227">
        <f>IF(H32="Y", 1, 0)</f>
        <v>0</v>
      </c>
      <c r="J32" s="231" t="s">
        <v>205</v>
      </c>
      <c r="K32" s="232">
        <f>IF(J32="Y", 1, 0)</f>
        <v>0</v>
      </c>
    </row>
    <row r="33" spans="1:11" ht="13.5" thickBot="1" x14ac:dyDescent="0.25">
      <c r="A33" s="87" t="s">
        <v>288</v>
      </c>
    </row>
    <row r="34" spans="1:11" x14ac:dyDescent="0.2">
      <c r="A34" s="113" t="s">
        <v>289</v>
      </c>
      <c r="B34" s="212"/>
      <c r="C34" s="213"/>
      <c r="D34" s="214"/>
      <c r="E34" s="213"/>
      <c r="F34" s="92"/>
      <c r="G34" s="91"/>
      <c r="H34" s="216"/>
      <c r="I34" s="213"/>
      <c r="J34" s="217"/>
      <c r="K34" s="218"/>
    </row>
    <row r="35" spans="1:11" x14ac:dyDescent="0.2">
      <c r="A35" s="101" t="s">
        <v>290</v>
      </c>
      <c r="B35" s="219" t="s">
        <v>205</v>
      </c>
      <c r="C35" s="220">
        <f>IF(B35="Y", 1, 0)</f>
        <v>0</v>
      </c>
      <c r="D35" s="221" t="s">
        <v>205</v>
      </c>
      <c r="E35" s="220">
        <f>IF(D35="Y", 1, 0)</f>
        <v>0</v>
      </c>
      <c r="F35" s="97" t="s">
        <v>205</v>
      </c>
      <c r="G35" s="96">
        <f>IF(F35="Y", 1, 0)</f>
        <v>0</v>
      </c>
      <c r="H35" s="223" t="s">
        <v>205</v>
      </c>
      <c r="I35" s="220">
        <f>IF(H35="Y", 1, 0)</f>
        <v>0</v>
      </c>
      <c r="J35" s="224" t="s">
        <v>205</v>
      </c>
      <c r="K35" s="225">
        <f>IF(J35="Y", -1, 0)</f>
        <v>0</v>
      </c>
    </row>
    <row r="36" spans="1:11" x14ac:dyDescent="0.2">
      <c r="A36" s="101" t="s">
        <v>291</v>
      </c>
      <c r="B36" s="219" t="s">
        <v>205</v>
      </c>
      <c r="C36" s="220">
        <f>IF(B36="Y", 2, 0)</f>
        <v>0</v>
      </c>
      <c r="D36" s="221" t="s">
        <v>205</v>
      </c>
      <c r="E36" s="220">
        <f>IF(D36="Y", 2, 0)</f>
        <v>0</v>
      </c>
      <c r="F36" s="97" t="s">
        <v>205</v>
      </c>
      <c r="G36" s="96">
        <f>IF(F36="Y", 2, 0)</f>
        <v>0</v>
      </c>
      <c r="H36" s="223" t="s">
        <v>205</v>
      </c>
      <c r="I36" s="220">
        <f>IF(H36="Y", 2, 0)</f>
        <v>0</v>
      </c>
      <c r="J36" s="224" t="s">
        <v>205</v>
      </c>
      <c r="K36" s="225">
        <f>IF(J36="Y", -1, 0)</f>
        <v>0</v>
      </c>
    </row>
    <row r="37" spans="1:11" x14ac:dyDescent="0.2">
      <c r="A37" s="101" t="s">
        <v>292</v>
      </c>
      <c r="B37" s="219" t="s">
        <v>205</v>
      </c>
      <c r="C37" s="220">
        <f>IF(B37="Y", 1, 0)</f>
        <v>0</v>
      </c>
      <c r="D37" s="221" t="s">
        <v>205</v>
      </c>
      <c r="E37" s="220">
        <f>IF(D37="Y", 1, 0)</f>
        <v>0</v>
      </c>
      <c r="F37" s="97" t="s">
        <v>205</v>
      </c>
      <c r="G37" s="96">
        <f>IF(F37="Y", 2, 0)</f>
        <v>0</v>
      </c>
      <c r="H37" s="223" t="s">
        <v>205</v>
      </c>
      <c r="I37" s="220">
        <f>IF(H37="Y", 2, 0)</f>
        <v>0</v>
      </c>
      <c r="J37" s="224" t="s">
        <v>205</v>
      </c>
      <c r="K37" s="225">
        <f>IF(J37="Y", 2, 0)</f>
        <v>0</v>
      </c>
    </row>
    <row r="38" spans="1:11" x14ac:dyDescent="0.2">
      <c r="A38" s="101" t="s">
        <v>293</v>
      </c>
      <c r="B38" s="219" t="s">
        <v>205</v>
      </c>
      <c r="C38" s="220">
        <f>IF(B38="Y", 1, 0)</f>
        <v>0</v>
      </c>
      <c r="D38" s="221" t="s">
        <v>205</v>
      </c>
      <c r="E38" s="220">
        <f>IF(D38="Y", 1, 0)</f>
        <v>0</v>
      </c>
      <c r="F38" s="97" t="s">
        <v>251</v>
      </c>
      <c r="G38" s="96">
        <f>IF(F38="Y", 1, 0)</f>
        <v>1</v>
      </c>
      <c r="H38" s="223" t="s">
        <v>205</v>
      </c>
      <c r="I38" s="220">
        <f>IF(H38="Y", 1, 0)</f>
        <v>0</v>
      </c>
      <c r="J38" s="224" t="s">
        <v>205</v>
      </c>
      <c r="K38" s="225">
        <f>IF(J38="Y", 2, 0)</f>
        <v>0</v>
      </c>
    </row>
    <row r="39" spans="1:11" ht="13.5" thickBot="1" x14ac:dyDescent="0.25">
      <c r="A39" s="114" t="s">
        <v>294</v>
      </c>
      <c r="B39" s="243" t="s">
        <v>205</v>
      </c>
      <c r="C39" s="244">
        <f>IF(B39="Y", -1, 0)</f>
        <v>0</v>
      </c>
      <c r="D39" s="245" t="s">
        <v>205</v>
      </c>
      <c r="E39" s="244">
        <f>IF(D39="Y", -1, 0)</f>
        <v>0</v>
      </c>
      <c r="F39" s="116" t="s">
        <v>205</v>
      </c>
      <c r="G39" s="115">
        <f>IF(F39="Y", -1, 0)</f>
        <v>0</v>
      </c>
      <c r="H39" s="247" t="s">
        <v>205</v>
      </c>
      <c r="I39" s="244">
        <f>IF(H39="Y", -1, 0)</f>
        <v>0</v>
      </c>
      <c r="J39" s="248" t="s">
        <v>205</v>
      </c>
      <c r="K39" s="249">
        <f>IF(J39="Y", 1, 0)</f>
        <v>0</v>
      </c>
    </row>
    <row r="40" spans="1:11" ht="13.5" thickTop="1" x14ac:dyDescent="0.2">
      <c r="A40" s="118" t="s">
        <v>295</v>
      </c>
      <c r="B40" s="250" t="s">
        <v>205</v>
      </c>
      <c r="C40" s="251">
        <f>IF(B40="Y", 1, 0)</f>
        <v>0</v>
      </c>
      <c r="D40" s="252" t="s">
        <v>205</v>
      </c>
      <c r="E40" s="251">
        <f>IF(D40="Y", 1, 0)</f>
        <v>0</v>
      </c>
      <c r="F40" s="120" t="s">
        <v>205</v>
      </c>
      <c r="G40" s="119">
        <f>IF(F40="Y", 1, 0)</f>
        <v>0</v>
      </c>
      <c r="H40" s="254" t="s">
        <v>205</v>
      </c>
      <c r="I40" s="251">
        <f>IF(H40="Y", 1, 0)</f>
        <v>0</v>
      </c>
      <c r="J40" s="255" t="s">
        <v>205</v>
      </c>
      <c r="K40" s="256">
        <f>IF(J40="Y", 2, 0)</f>
        <v>0</v>
      </c>
    </row>
    <row r="41" spans="1:11" ht="13.5" thickBot="1" x14ac:dyDescent="0.25">
      <c r="A41" s="122" t="s">
        <v>296</v>
      </c>
      <c r="B41" s="226" t="s">
        <v>205</v>
      </c>
      <c r="C41" s="227">
        <f>IF(B41="Y", -1, 0)</f>
        <v>0</v>
      </c>
      <c r="D41" s="228" t="s">
        <v>205</v>
      </c>
      <c r="E41" s="227">
        <f>IF(D41="Y", -1, 0)</f>
        <v>0</v>
      </c>
      <c r="F41" s="105" t="s">
        <v>205</v>
      </c>
      <c r="G41" s="104">
        <f>IF(F41="Y", 1, 0)</f>
        <v>0</v>
      </c>
      <c r="H41" s="230" t="s">
        <v>205</v>
      </c>
      <c r="I41" s="227">
        <f>IF(H41="Y", 1, 0)</f>
        <v>0</v>
      </c>
      <c r="J41" s="231" t="s">
        <v>205</v>
      </c>
      <c r="K41" s="232">
        <f>IF(J41="Y", 2, 0)</f>
        <v>0</v>
      </c>
    </row>
    <row r="42" spans="1:11" ht="13.5" thickBot="1" x14ac:dyDescent="0.25">
      <c r="A42" s="87" t="s">
        <v>297</v>
      </c>
    </row>
    <row r="43" spans="1:11" x14ac:dyDescent="0.2">
      <c r="A43" s="113" t="s">
        <v>298</v>
      </c>
      <c r="B43" s="212" t="s">
        <v>205</v>
      </c>
      <c r="C43" s="213">
        <f>IF(B43="Y", 2, 0)</f>
        <v>0</v>
      </c>
      <c r="D43" s="214" t="s">
        <v>205</v>
      </c>
      <c r="E43" s="213">
        <f>IF(D43="Y", 1, 0)</f>
        <v>0</v>
      </c>
      <c r="F43" s="92" t="s">
        <v>205</v>
      </c>
      <c r="G43" s="91">
        <f>IF(F43="Y", 2, 0)</f>
        <v>0</v>
      </c>
      <c r="H43" s="216" t="s">
        <v>205</v>
      </c>
      <c r="I43" s="213">
        <f>IF(H43="Y", 1, 0)</f>
        <v>0</v>
      </c>
      <c r="J43" s="217" t="s">
        <v>205</v>
      </c>
      <c r="K43" s="218">
        <f>IF(J43="Y", 1, 0)</f>
        <v>0</v>
      </c>
    </row>
    <row r="44" spans="1:11" x14ac:dyDescent="0.2">
      <c r="A44" s="102" t="s">
        <v>299</v>
      </c>
      <c r="B44" s="219" t="s">
        <v>205</v>
      </c>
      <c r="C44" s="220">
        <f>IF(B44="Y", 2, 0)</f>
        <v>0</v>
      </c>
      <c r="D44" s="221" t="s">
        <v>205</v>
      </c>
      <c r="E44" s="220">
        <f>IF(D44="Y", 2, 0)</f>
        <v>0</v>
      </c>
      <c r="F44" s="97" t="s">
        <v>251</v>
      </c>
      <c r="G44" s="96">
        <f>IF(F44="Y", 2, 0)</f>
        <v>2</v>
      </c>
      <c r="H44" s="223" t="s">
        <v>205</v>
      </c>
      <c r="I44" s="220">
        <f>IF(H44="Y", 2, 0)</f>
        <v>0</v>
      </c>
      <c r="J44" s="224" t="s">
        <v>205</v>
      </c>
      <c r="K44" s="225">
        <f>IF(J44="Y", 2, 0)</f>
        <v>0</v>
      </c>
    </row>
    <row r="45" spans="1:11" x14ac:dyDescent="0.2">
      <c r="A45" s="102" t="s">
        <v>295</v>
      </c>
      <c r="B45" s="219" t="s">
        <v>205</v>
      </c>
      <c r="C45" s="220">
        <f>IF(B45="Y", 1, 0)</f>
        <v>0</v>
      </c>
      <c r="D45" s="221" t="s">
        <v>205</v>
      </c>
      <c r="E45" s="220">
        <f>IF(D45="Y", 1, 0)</f>
        <v>0</v>
      </c>
      <c r="F45" s="97" t="s">
        <v>205</v>
      </c>
      <c r="G45" s="96">
        <f>IF(F45="Y", 1, 0)</f>
        <v>0</v>
      </c>
      <c r="H45" s="223" t="s">
        <v>205</v>
      </c>
      <c r="I45" s="220">
        <f>IF(H45="Y", 1, 0)</f>
        <v>0</v>
      </c>
      <c r="J45" s="224" t="s">
        <v>205</v>
      </c>
      <c r="K45" s="225">
        <f>IF(J45="Y", 2, 0)</f>
        <v>0</v>
      </c>
    </row>
    <row r="46" spans="1:11" x14ac:dyDescent="0.2">
      <c r="A46" s="102" t="s">
        <v>300</v>
      </c>
      <c r="B46" s="219" t="s">
        <v>205</v>
      </c>
      <c r="C46" s="220">
        <f>IF(B46="Y", -1, 0)</f>
        <v>0</v>
      </c>
      <c r="D46" s="221" t="s">
        <v>205</v>
      </c>
      <c r="E46" s="220">
        <f>IF(D46="Y", -1, 0)</f>
        <v>0</v>
      </c>
      <c r="F46" s="97" t="s">
        <v>205</v>
      </c>
      <c r="G46" s="96">
        <f>IF(F46="Y", 1, 0)</f>
        <v>0</v>
      </c>
      <c r="H46" s="223" t="s">
        <v>205</v>
      </c>
      <c r="I46" s="220">
        <f>IF(H46="Y", 1, 0)</f>
        <v>0</v>
      </c>
      <c r="J46" s="224" t="s">
        <v>205</v>
      </c>
      <c r="K46" s="225">
        <f>IF(J46="Y", 2, 0)</f>
        <v>0</v>
      </c>
    </row>
    <row r="47" spans="1:11" x14ac:dyDescent="0.2">
      <c r="A47" s="102" t="s">
        <v>301</v>
      </c>
      <c r="B47" s="219" t="s">
        <v>205</v>
      </c>
      <c r="C47" s="220">
        <f>IF(B47="Y", 2, 0)</f>
        <v>0</v>
      </c>
      <c r="D47" s="221" t="s">
        <v>205</v>
      </c>
      <c r="E47" s="220">
        <f>IF(D47="Y", 2, 0)</f>
        <v>0</v>
      </c>
      <c r="F47" s="97" t="s">
        <v>205</v>
      </c>
      <c r="G47" s="96">
        <f>IF(F47="Y", 2, 0)</f>
        <v>0</v>
      </c>
      <c r="H47" s="223" t="s">
        <v>205</v>
      </c>
      <c r="I47" s="220">
        <f>IF(H47="Y", 2, 0)</f>
        <v>0</v>
      </c>
      <c r="J47" s="224" t="s">
        <v>205</v>
      </c>
      <c r="K47" s="225">
        <f>IF(J47="Y", -1, 0)</f>
        <v>0</v>
      </c>
    </row>
    <row r="48" spans="1:11" x14ac:dyDescent="0.2">
      <c r="A48" s="102" t="s">
        <v>302</v>
      </c>
      <c r="B48" s="219" t="s">
        <v>205</v>
      </c>
      <c r="C48" s="220">
        <f>IF(B48="Y", 1, 0)</f>
        <v>0</v>
      </c>
      <c r="D48" s="221" t="s">
        <v>205</v>
      </c>
      <c r="E48" s="220">
        <f>IF(D48="Y", -1, 0)</f>
        <v>0</v>
      </c>
      <c r="F48" s="97" t="s">
        <v>205</v>
      </c>
      <c r="G48" s="96">
        <f>IF(F48="Y", 1, 0)</f>
        <v>0</v>
      </c>
      <c r="H48" s="223" t="s">
        <v>205</v>
      </c>
      <c r="I48" s="220">
        <f>IF(H48="Y", -1, 0)</f>
        <v>0</v>
      </c>
      <c r="J48" s="224" t="s">
        <v>205</v>
      </c>
      <c r="K48" s="225">
        <f>IF(J48="Y", 1, 0)</f>
        <v>0</v>
      </c>
    </row>
    <row r="49" spans="1:11" x14ac:dyDescent="0.2">
      <c r="A49" s="102" t="s">
        <v>303</v>
      </c>
      <c r="B49" s="219" t="s">
        <v>205</v>
      </c>
      <c r="C49" s="220">
        <f>IF(B49="Y", 2, 0)</f>
        <v>0</v>
      </c>
      <c r="D49" s="221" t="s">
        <v>205</v>
      </c>
      <c r="E49" s="220">
        <f>IF(D49="Y", 2, 0)</f>
        <v>0</v>
      </c>
      <c r="F49" s="97" t="s">
        <v>205</v>
      </c>
      <c r="G49" s="96">
        <f>IF(F49="Y", 2, 0)</f>
        <v>0</v>
      </c>
      <c r="H49" s="223" t="s">
        <v>205</v>
      </c>
      <c r="I49" s="220">
        <f>IF(H49="Y", 2, 0)</f>
        <v>0</v>
      </c>
      <c r="J49" s="224" t="s">
        <v>205</v>
      </c>
      <c r="K49" s="225">
        <f>IF(J49="Y", -1, 0)</f>
        <v>0</v>
      </c>
    </row>
    <row r="50" spans="1:11" x14ac:dyDescent="0.2">
      <c r="A50" s="102" t="s">
        <v>304</v>
      </c>
      <c r="B50" s="219" t="s">
        <v>205</v>
      </c>
      <c r="C50" s="220">
        <f>IF(B50="Y", -1, 0)</f>
        <v>0</v>
      </c>
      <c r="D50" s="221" t="s">
        <v>205</v>
      </c>
      <c r="E50" s="220">
        <f>IF(D50="Y", -1, 0)</f>
        <v>0</v>
      </c>
      <c r="F50" s="97" t="s">
        <v>205</v>
      </c>
      <c r="G50" s="96">
        <f>IF(F50="Y", -1, 0)</f>
        <v>0</v>
      </c>
      <c r="H50" s="223" t="s">
        <v>205</v>
      </c>
      <c r="I50" s="220">
        <f>IF(H50="Y", -1, 0)</f>
        <v>0</v>
      </c>
      <c r="J50" s="224" t="s">
        <v>205</v>
      </c>
      <c r="K50" s="225">
        <f>IF(J50="Y", 1, 0)</f>
        <v>0</v>
      </c>
    </row>
    <row r="51" spans="1:11" ht="13.5" thickBot="1" x14ac:dyDescent="0.25">
      <c r="A51" s="122" t="s">
        <v>305</v>
      </c>
      <c r="B51" s="226" t="s">
        <v>205</v>
      </c>
      <c r="C51" s="227">
        <f>IF(B51="Y", 1, 0)</f>
        <v>0</v>
      </c>
      <c r="D51" s="228" t="s">
        <v>205</v>
      </c>
      <c r="E51" s="227">
        <f>IF(D51="Y", 2, 0)</f>
        <v>0</v>
      </c>
      <c r="F51" s="105" t="s">
        <v>205</v>
      </c>
      <c r="G51" s="104">
        <f>IF(F51="Y", 1, 0)</f>
        <v>0</v>
      </c>
      <c r="H51" s="230" t="s">
        <v>205</v>
      </c>
      <c r="I51" s="227">
        <f>IF(H51="Y", 2, 0)</f>
        <v>0</v>
      </c>
      <c r="J51" s="231" t="s">
        <v>205</v>
      </c>
      <c r="K51" s="232">
        <f>IF(J51="Y", 1, 0)</f>
        <v>0</v>
      </c>
    </row>
    <row r="52" spans="1:11" ht="13.5" thickBot="1" x14ac:dyDescent="0.25">
      <c r="A52" s="87" t="s">
        <v>306</v>
      </c>
    </row>
    <row r="53" spans="1:11" x14ac:dyDescent="0.2">
      <c r="A53" s="113" t="s">
        <v>307</v>
      </c>
      <c r="B53" s="212" t="s">
        <v>205</v>
      </c>
      <c r="C53" s="213">
        <f>IF(B53="Y", 2, 0)</f>
        <v>0</v>
      </c>
      <c r="D53" s="214" t="s">
        <v>205</v>
      </c>
      <c r="E53" s="213">
        <f t="shared" ref="E53:E58" si="14">IF(D53="Y", 1, 0)</f>
        <v>0</v>
      </c>
      <c r="F53" s="92" t="s">
        <v>205</v>
      </c>
      <c r="G53" s="91">
        <f>IF(F53="Y", 2, 0)</f>
        <v>0</v>
      </c>
      <c r="H53" s="216" t="s">
        <v>205</v>
      </c>
      <c r="I53" s="213">
        <f>IF(H53="Y", 2, 0)</f>
        <v>0</v>
      </c>
      <c r="J53" s="217" t="s">
        <v>205</v>
      </c>
      <c r="K53" s="218">
        <f>IF(J53="Y", 1, 0)</f>
        <v>0</v>
      </c>
    </row>
    <row r="54" spans="1:11" x14ac:dyDescent="0.2">
      <c r="A54" s="102" t="s">
        <v>308</v>
      </c>
      <c r="B54" s="219" t="s">
        <v>205</v>
      </c>
      <c r="C54" s="220">
        <f>IF(B54="Y", 2, 0)</f>
        <v>0</v>
      </c>
      <c r="D54" s="221" t="s">
        <v>205</v>
      </c>
      <c r="E54" s="220">
        <f t="shared" si="14"/>
        <v>0</v>
      </c>
      <c r="F54" s="97" t="s">
        <v>205</v>
      </c>
      <c r="G54" s="96">
        <f>IF(F54="Y", 2, 0)</f>
        <v>0</v>
      </c>
      <c r="H54" s="223" t="s">
        <v>205</v>
      </c>
      <c r="I54" s="220">
        <f>IF(H54="Y", 1, 0)</f>
        <v>0</v>
      </c>
      <c r="J54" s="224" t="s">
        <v>205</v>
      </c>
      <c r="K54" s="225">
        <f>IF(J54="Y", 1, 0)</f>
        <v>0</v>
      </c>
    </row>
    <row r="55" spans="1:11" x14ac:dyDescent="0.2">
      <c r="A55" s="102" t="s">
        <v>309</v>
      </c>
      <c r="B55" s="219" t="s">
        <v>205</v>
      </c>
      <c r="C55" s="220">
        <f>IF(B55="Y", 2, 0)</f>
        <v>0</v>
      </c>
      <c r="D55" s="221" t="s">
        <v>205</v>
      </c>
      <c r="E55" s="220">
        <f t="shared" si="14"/>
        <v>0</v>
      </c>
      <c r="F55" s="97" t="s">
        <v>251</v>
      </c>
      <c r="G55" s="96">
        <f>IF(F55="Y", 2, 0)</f>
        <v>2</v>
      </c>
      <c r="H55" s="223" t="s">
        <v>205</v>
      </c>
      <c r="I55" s="220">
        <f>IF(H55="Y", 2, 0)</f>
        <v>0</v>
      </c>
      <c r="J55" s="224" t="s">
        <v>205</v>
      </c>
      <c r="K55" s="225">
        <f>IF(J55="Y", 2, 0)</f>
        <v>0</v>
      </c>
    </row>
    <row r="56" spans="1:11" x14ac:dyDescent="0.2">
      <c r="A56" s="102" t="s">
        <v>310</v>
      </c>
      <c r="B56" s="219" t="s">
        <v>205</v>
      </c>
      <c r="C56" s="220">
        <f>IF(B56="Y", 2, 0)</f>
        <v>0</v>
      </c>
      <c r="D56" s="221" t="s">
        <v>205</v>
      </c>
      <c r="E56" s="220">
        <f t="shared" si="14"/>
        <v>0</v>
      </c>
      <c r="F56" s="97" t="s">
        <v>205</v>
      </c>
      <c r="G56" s="96">
        <f>IF(F56="Y", 2, 0)</f>
        <v>0</v>
      </c>
      <c r="H56" s="223" t="s">
        <v>205</v>
      </c>
      <c r="I56" s="220">
        <f>IF(H56="Y", 1, 0)</f>
        <v>0</v>
      </c>
      <c r="J56" s="224" t="s">
        <v>205</v>
      </c>
      <c r="K56" s="225">
        <f>IF(J56="Y", -1, 0)</f>
        <v>0</v>
      </c>
    </row>
    <row r="57" spans="1:11" x14ac:dyDescent="0.2">
      <c r="A57" s="102" t="s">
        <v>311</v>
      </c>
      <c r="B57" s="219" t="s">
        <v>205</v>
      </c>
      <c r="C57" s="220">
        <f>IF(B57="Y", 2, 0)</f>
        <v>0</v>
      </c>
      <c r="D57" s="221" t="s">
        <v>205</v>
      </c>
      <c r="E57" s="220">
        <f t="shared" si="14"/>
        <v>0</v>
      </c>
      <c r="F57" s="97" t="s">
        <v>205</v>
      </c>
      <c r="G57" s="96">
        <f>IF(F57="Y", 2, 0)</f>
        <v>0</v>
      </c>
      <c r="H57" s="223" t="s">
        <v>205</v>
      </c>
      <c r="I57" s="220">
        <f>IF(H57="Y", 1, 0)</f>
        <v>0</v>
      </c>
      <c r="J57" s="224" t="s">
        <v>205</v>
      </c>
      <c r="K57" s="225">
        <f>IF(J57="Y", 1, 0)</f>
        <v>0</v>
      </c>
    </row>
    <row r="58" spans="1:11" x14ac:dyDescent="0.2">
      <c r="A58" s="102" t="s">
        <v>312</v>
      </c>
      <c r="B58" s="219" t="s">
        <v>205</v>
      </c>
      <c r="C58" s="220">
        <f>IF(B58="Y", 1, 0)</f>
        <v>0</v>
      </c>
      <c r="D58" s="221" t="s">
        <v>205</v>
      </c>
      <c r="E58" s="220">
        <f t="shared" si="14"/>
        <v>0</v>
      </c>
      <c r="F58" s="97" t="s">
        <v>205</v>
      </c>
      <c r="G58" s="96">
        <f>IF(F58="Y", 1, 0)</f>
        <v>0</v>
      </c>
      <c r="H58" s="223" t="s">
        <v>205</v>
      </c>
      <c r="I58" s="220">
        <f>IF(H58="Y", 1, 0)</f>
        <v>0</v>
      </c>
      <c r="J58" s="224" t="s">
        <v>205</v>
      </c>
      <c r="K58" s="225">
        <f>IF(J58="Y", 2, 0)</f>
        <v>0</v>
      </c>
    </row>
    <row r="59" spans="1:11" ht="13.5" thickBot="1" x14ac:dyDescent="0.25">
      <c r="A59" s="122" t="s">
        <v>313</v>
      </c>
      <c r="B59" s="226" t="s">
        <v>205</v>
      </c>
      <c r="C59" s="227">
        <f>IF(B59="Y", -1, 0)</f>
        <v>0</v>
      </c>
      <c r="D59" s="228" t="s">
        <v>205</v>
      </c>
      <c r="E59" s="227">
        <f>IF(D59="Y", -1, 0)</f>
        <v>0</v>
      </c>
      <c r="F59" s="105" t="s">
        <v>205</v>
      </c>
      <c r="G59" s="104">
        <f>IF(F59="Y", -1, 0)</f>
        <v>0</v>
      </c>
      <c r="H59" s="230" t="s">
        <v>205</v>
      </c>
      <c r="I59" s="227">
        <f>IF(H59="Y", -1, 0)</f>
        <v>0</v>
      </c>
      <c r="J59" s="231" t="s">
        <v>205</v>
      </c>
      <c r="K59" s="232">
        <f>IF(J59="Y", 1, 0)</f>
        <v>0</v>
      </c>
    </row>
    <row r="60" spans="1:11" ht="13.5" thickBot="1" x14ac:dyDescent="0.25">
      <c r="A60" s="87" t="s">
        <v>314</v>
      </c>
    </row>
    <row r="61" spans="1:11" x14ac:dyDescent="0.2">
      <c r="A61" s="123" t="s">
        <v>315</v>
      </c>
      <c r="B61" s="212" t="s">
        <v>205</v>
      </c>
      <c r="C61" s="213">
        <f>IF(B61="Y", 2, 0)</f>
        <v>0</v>
      </c>
      <c r="D61" s="214" t="s">
        <v>205</v>
      </c>
      <c r="E61" s="213">
        <f>IF(D61="Y", 1, 0)</f>
        <v>0</v>
      </c>
      <c r="F61" s="92" t="s">
        <v>205</v>
      </c>
      <c r="G61" s="91">
        <f>IF(F61="Y", 2, 0)</f>
        <v>0</v>
      </c>
      <c r="H61" s="216" t="s">
        <v>205</v>
      </c>
      <c r="I61" s="213">
        <f>IF(H61="Y", 1, 0)</f>
        <v>0</v>
      </c>
      <c r="J61" s="217" t="s">
        <v>205</v>
      </c>
      <c r="K61" s="218">
        <f>IF(J61="Y", 1, 0)</f>
        <v>0</v>
      </c>
    </row>
    <row r="62" spans="1:11" x14ac:dyDescent="0.2">
      <c r="A62" s="102" t="s">
        <v>276</v>
      </c>
      <c r="B62" s="219" t="s">
        <v>205</v>
      </c>
      <c r="C62" s="220">
        <f>IF(B62="Y", 2, 0)</f>
        <v>0</v>
      </c>
      <c r="D62" s="221" t="s">
        <v>205</v>
      </c>
      <c r="E62" s="220">
        <f>IF(D62="Y", 2, 0)</f>
        <v>0</v>
      </c>
      <c r="F62" s="97" t="s">
        <v>251</v>
      </c>
      <c r="G62" s="96">
        <f>IF(F62="Y", 2, 0)</f>
        <v>2</v>
      </c>
      <c r="H62" s="223" t="s">
        <v>205</v>
      </c>
      <c r="I62" s="220">
        <f>IF(H62="Y", 2, 0)</f>
        <v>0</v>
      </c>
      <c r="J62" s="224" t="s">
        <v>205</v>
      </c>
      <c r="K62" s="225">
        <f>IF(J62="Y", 1, 0)</f>
        <v>0</v>
      </c>
    </row>
    <row r="63" spans="1:11" x14ac:dyDescent="0.2">
      <c r="A63" s="102" t="s">
        <v>316</v>
      </c>
      <c r="B63" s="219" t="s">
        <v>205</v>
      </c>
      <c r="C63" s="220">
        <f>IF(B63="Y", 1, 0)</f>
        <v>0</v>
      </c>
      <c r="D63" s="221" t="s">
        <v>205</v>
      </c>
      <c r="E63" s="220">
        <f>IF(D63="Y", 1, 0)</f>
        <v>0</v>
      </c>
      <c r="F63" s="97" t="s">
        <v>205</v>
      </c>
      <c r="G63" s="96">
        <f>IF(F63="Y", 1, 0)</f>
        <v>0</v>
      </c>
      <c r="H63" s="223" t="s">
        <v>205</v>
      </c>
      <c r="I63" s="220">
        <f>IF(H63="Y", 1, 0)</f>
        <v>0</v>
      </c>
      <c r="J63" s="224" t="s">
        <v>205</v>
      </c>
      <c r="K63" s="225">
        <f>IF(J63="Y", 1, 0)</f>
        <v>0</v>
      </c>
    </row>
    <row r="64" spans="1:11" x14ac:dyDescent="0.2">
      <c r="A64" s="102" t="s">
        <v>317</v>
      </c>
      <c r="B64" s="219" t="s">
        <v>205</v>
      </c>
      <c r="C64" s="220">
        <f>IF(B64="Y", 2, 0)</f>
        <v>0</v>
      </c>
      <c r="D64" s="221" t="s">
        <v>205</v>
      </c>
      <c r="E64" s="220">
        <f>IF(D64="Y", 2, 0)</f>
        <v>0</v>
      </c>
      <c r="F64" s="97" t="s">
        <v>205</v>
      </c>
      <c r="G64" s="96">
        <f>IF(F64="Y", 2, 0)</f>
        <v>0</v>
      </c>
      <c r="H64" s="223" t="s">
        <v>205</v>
      </c>
      <c r="I64" s="220">
        <f>IF(H64="Y", 2, 0)</f>
        <v>0</v>
      </c>
      <c r="J64" s="224" t="s">
        <v>205</v>
      </c>
      <c r="K64" s="225">
        <f>IF(J64="Y", -1, 0)</f>
        <v>0</v>
      </c>
    </row>
    <row r="65" spans="1:14" x14ac:dyDescent="0.2">
      <c r="A65" s="102" t="s">
        <v>305</v>
      </c>
      <c r="B65" s="219" t="s">
        <v>205</v>
      </c>
      <c r="C65" s="220">
        <f>IF(B65="Y", 1, 0)</f>
        <v>0</v>
      </c>
      <c r="D65" s="221" t="s">
        <v>205</v>
      </c>
      <c r="E65" s="220">
        <f>IF(D65="Y", 2, 0)</f>
        <v>0</v>
      </c>
      <c r="F65" s="97" t="s">
        <v>205</v>
      </c>
      <c r="G65" s="96">
        <f>IF(F65="Y", 1, 0)</f>
        <v>0</v>
      </c>
      <c r="H65" s="223" t="s">
        <v>205</v>
      </c>
      <c r="I65" s="220">
        <f>IF(H65="Y", 2, 0)</f>
        <v>0</v>
      </c>
      <c r="J65" s="224" t="s">
        <v>205</v>
      </c>
      <c r="K65" s="225">
        <f>IF(J65="Y", 1, 0)</f>
        <v>0</v>
      </c>
    </row>
    <row r="66" spans="1:14" x14ac:dyDescent="0.2">
      <c r="A66" s="102" t="s">
        <v>318</v>
      </c>
      <c r="B66" s="219" t="s">
        <v>205</v>
      </c>
      <c r="C66" s="220">
        <f>IF(B66="Y", 2, 0)</f>
        <v>0</v>
      </c>
      <c r="D66" s="221" t="s">
        <v>205</v>
      </c>
      <c r="E66" s="220">
        <f>IF(D66="Y", 1, 0)</f>
        <v>0</v>
      </c>
      <c r="F66" s="97" t="s">
        <v>205</v>
      </c>
      <c r="G66" s="96">
        <f>IF(F66="Y", 2, 0)</f>
        <v>0</v>
      </c>
      <c r="H66" s="223" t="s">
        <v>205</v>
      </c>
      <c r="I66" s="220">
        <f>IF(H66="Y", 1, 0)</f>
        <v>0</v>
      </c>
      <c r="J66" s="224" t="s">
        <v>205</v>
      </c>
      <c r="K66" s="225">
        <f>IF(J66="Y", 1, 0)</f>
        <v>0</v>
      </c>
    </row>
    <row r="67" spans="1:14" x14ac:dyDescent="0.2">
      <c r="A67" s="102" t="s">
        <v>319</v>
      </c>
      <c r="B67" s="219" t="s">
        <v>205</v>
      </c>
      <c r="C67" s="220">
        <f>IF(B67="Y", 2, 0)</f>
        <v>0</v>
      </c>
      <c r="D67" s="221" t="s">
        <v>205</v>
      </c>
      <c r="E67" s="220">
        <f>IF(D67="Y", 2, 0)</f>
        <v>0</v>
      </c>
      <c r="F67" s="97" t="s">
        <v>205</v>
      </c>
      <c r="G67" s="96">
        <f>IF(F67="Y", 2, 0)</f>
        <v>0</v>
      </c>
      <c r="H67" s="223" t="s">
        <v>205</v>
      </c>
      <c r="I67" s="220">
        <f>IF(H67="Y", 2, 0)</f>
        <v>0</v>
      </c>
      <c r="J67" s="224" t="s">
        <v>205</v>
      </c>
      <c r="K67" s="225">
        <f>IF(J67="Y", -1, 0)</f>
        <v>0</v>
      </c>
    </row>
    <row r="68" spans="1:14" x14ac:dyDescent="0.2">
      <c r="A68" s="102" t="s">
        <v>320</v>
      </c>
      <c r="B68" s="219" t="s">
        <v>205</v>
      </c>
      <c r="C68" s="220">
        <f>IF(B68="Y", 2, 0)</f>
        <v>0</v>
      </c>
      <c r="D68" s="221" t="s">
        <v>205</v>
      </c>
      <c r="E68" s="220">
        <f>IF(D68="Y", 2, 0)</f>
        <v>0</v>
      </c>
      <c r="F68" s="97" t="s">
        <v>251</v>
      </c>
      <c r="G68" s="96">
        <f>IF(F68="Y", 2, 0)</f>
        <v>2</v>
      </c>
      <c r="H68" s="223" t="s">
        <v>205</v>
      </c>
      <c r="I68" s="220">
        <f>IF(H68="Y", 2, 0)</f>
        <v>0</v>
      </c>
      <c r="J68" s="224" t="s">
        <v>205</v>
      </c>
      <c r="K68" s="225">
        <f>IF(J68="Y", 1, 0)</f>
        <v>0</v>
      </c>
    </row>
    <row r="69" spans="1:14" x14ac:dyDescent="0.2">
      <c r="A69" s="102" t="s">
        <v>321</v>
      </c>
      <c r="B69" s="219" t="s">
        <v>205</v>
      </c>
      <c r="C69" s="220">
        <f>IF(B69="Y", 2, 0)</f>
        <v>0</v>
      </c>
      <c r="D69" s="221" t="s">
        <v>205</v>
      </c>
      <c r="E69" s="220">
        <f>IF(D69="Y", 2, 0)</f>
        <v>0</v>
      </c>
      <c r="F69" s="97" t="s">
        <v>205</v>
      </c>
      <c r="G69" s="96">
        <f>IF(F69="Y", 1, 0)</f>
        <v>0</v>
      </c>
      <c r="H69" s="223" t="s">
        <v>205</v>
      </c>
      <c r="I69" s="220">
        <f>IF(H69="Y", 1, 0)</f>
        <v>0</v>
      </c>
      <c r="J69" s="224" t="s">
        <v>205</v>
      </c>
      <c r="K69" s="225">
        <f>IF(J69="Y", 1, 0)</f>
        <v>0</v>
      </c>
    </row>
    <row r="70" spans="1:14" x14ac:dyDescent="0.2">
      <c r="A70" s="102" t="s">
        <v>322</v>
      </c>
      <c r="B70" s="219" t="s">
        <v>205</v>
      </c>
      <c r="C70" s="220">
        <f>IF(B70="Y", 2, 0)</f>
        <v>0</v>
      </c>
      <c r="D70" s="221" t="s">
        <v>205</v>
      </c>
      <c r="E70" s="220">
        <f>IF(D70="Y", 2, 0)</f>
        <v>0</v>
      </c>
      <c r="F70" s="97" t="s">
        <v>205</v>
      </c>
      <c r="G70" s="96">
        <f>IF(F70="Y", 2, 0)</f>
        <v>0</v>
      </c>
      <c r="H70" s="223" t="s">
        <v>205</v>
      </c>
      <c r="I70" s="220">
        <f>IF(H70="Y", 2, 0)</f>
        <v>0</v>
      </c>
      <c r="J70" s="224" t="s">
        <v>205</v>
      </c>
      <c r="K70" s="225">
        <f t="shared" ref="K70:K71" si="15">IF(J70="Y", 1, 0)</f>
        <v>0</v>
      </c>
    </row>
    <row r="71" spans="1:14" x14ac:dyDescent="0.2">
      <c r="A71" s="102" t="s">
        <v>323</v>
      </c>
      <c r="B71" s="219" t="s">
        <v>205</v>
      </c>
      <c r="C71" s="220">
        <f>IF(B71="Y", 1, 0)</f>
        <v>0</v>
      </c>
      <c r="D71" s="221" t="s">
        <v>205</v>
      </c>
      <c r="E71" s="220">
        <f>IF(D71="Y", 2, 0)</f>
        <v>0</v>
      </c>
      <c r="F71" s="97" t="s">
        <v>205</v>
      </c>
      <c r="G71" s="96">
        <f>IF(F71="Y", 1, 0)</f>
        <v>0</v>
      </c>
      <c r="H71" s="223" t="s">
        <v>205</v>
      </c>
      <c r="I71" s="220">
        <f>IF(H71="Y", 2, 0)</f>
        <v>0</v>
      </c>
      <c r="J71" s="224" t="s">
        <v>205</v>
      </c>
      <c r="K71" s="225">
        <f t="shared" si="15"/>
        <v>0</v>
      </c>
    </row>
    <row r="72" spans="1:14" x14ac:dyDescent="0.2">
      <c r="A72" s="102" t="s">
        <v>324</v>
      </c>
      <c r="B72" s="219" t="s">
        <v>205</v>
      </c>
      <c r="C72" s="220">
        <f>IF(B72="Y", -1, 0)</f>
        <v>0</v>
      </c>
      <c r="D72" s="221" t="s">
        <v>205</v>
      </c>
      <c r="E72" s="220">
        <f>IF(D72="Y", -1, 0)</f>
        <v>0</v>
      </c>
      <c r="F72" s="97" t="s">
        <v>205</v>
      </c>
      <c r="G72" s="96">
        <f>IF(F72="Y", -1, 0)</f>
        <v>0</v>
      </c>
      <c r="H72" s="223" t="s">
        <v>205</v>
      </c>
      <c r="I72" s="220">
        <f>IF(H72="Y", -1, 0)</f>
        <v>0</v>
      </c>
      <c r="J72" s="224" t="s">
        <v>205</v>
      </c>
      <c r="K72" s="225">
        <f>IF(J72="Y", -1, 0)</f>
        <v>0</v>
      </c>
      <c r="N72" s="88"/>
    </row>
    <row r="73" spans="1:14" x14ac:dyDescent="0.2">
      <c r="A73" s="102" t="s">
        <v>325</v>
      </c>
      <c r="B73" s="219" t="s">
        <v>205</v>
      </c>
      <c r="C73" s="220">
        <f>IF(B73="Y", -1, 0)</f>
        <v>0</v>
      </c>
      <c r="D73" s="221" t="s">
        <v>205</v>
      </c>
      <c r="E73" s="220">
        <f>IF(D73="Y", -1, 0)</f>
        <v>0</v>
      </c>
      <c r="F73" s="97" t="s">
        <v>205</v>
      </c>
      <c r="G73" s="96">
        <f>IF(F73="Y", -1, 0)</f>
        <v>0</v>
      </c>
      <c r="H73" s="223" t="s">
        <v>205</v>
      </c>
      <c r="I73" s="220">
        <f>IF(H73="Y", -1, 0)</f>
        <v>0</v>
      </c>
      <c r="J73" s="224" t="s">
        <v>205</v>
      </c>
      <c r="K73" s="225">
        <f>IF(J73="Y", -1, 0)</f>
        <v>0</v>
      </c>
      <c r="N73" s="88"/>
    </row>
    <row r="74" spans="1:14" ht="13.5" thickBot="1" x14ac:dyDescent="0.25">
      <c r="A74" s="122" t="s">
        <v>326</v>
      </c>
      <c r="B74" s="226" t="s">
        <v>205</v>
      </c>
      <c r="C74" s="227">
        <f>IF(B74="Y", -1, 0)</f>
        <v>0</v>
      </c>
      <c r="D74" s="228" t="s">
        <v>205</v>
      </c>
      <c r="E74" s="227">
        <f>IF(D74="Y", -1, 0)</f>
        <v>0</v>
      </c>
      <c r="F74" s="105" t="s">
        <v>205</v>
      </c>
      <c r="G74" s="104">
        <f>IF(F74="Y", -1, 0)</f>
        <v>0</v>
      </c>
      <c r="H74" s="230" t="s">
        <v>205</v>
      </c>
      <c r="I74" s="227">
        <f>IF(H74="Y", -1, 0)</f>
        <v>0</v>
      </c>
      <c r="J74" s="231" t="s">
        <v>205</v>
      </c>
      <c r="K74" s="232">
        <f>IF(J74="Y", -1, 0)</f>
        <v>0</v>
      </c>
      <c r="N74" s="88"/>
    </row>
    <row r="75" spans="1:14" ht="13.5" thickBot="1" x14ac:dyDescent="0.25">
      <c r="A75" s="87" t="s">
        <v>327</v>
      </c>
      <c r="N75" s="88"/>
    </row>
    <row r="76" spans="1:14" x14ac:dyDescent="0.2">
      <c r="A76" s="124" t="s">
        <v>328</v>
      </c>
      <c r="B76" s="212" t="s">
        <v>205</v>
      </c>
      <c r="C76" s="213">
        <f>IF(B76="Y", -1, 0)</f>
        <v>0</v>
      </c>
      <c r="D76" s="214" t="s">
        <v>205</v>
      </c>
      <c r="E76" s="213">
        <f>IF(D76="Y", 1, 0)</f>
        <v>0</v>
      </c>
      <c r="F76" s="92" t="s">
        <v>205</v>
      </c>
      <c r="G76" s="91">
        <f>IF(F76="Y", -1, 0)</f>
        <v>0</v>
      </c>
      <c r="H76" s="216" t="s">
        <v>205</v>
      </c>
      <c r="I76" s="213">
        <f>IF(H76="Y", 1, 0)</f>
        <v>0</v>
      </c>
      <c r="J76" s="217" t="s">
        <v>205</v>
      </c>
      <c r="K76" s="218">
        <f>IF(J76="Y", -1, 0)</f>
        <v>0</v>
      </c>
      <c r="N76" s="88"/>
    </row>
    <row r="77" spans="1:14" x14ac:dyDescent="0.2">
      <c r="A77" s="101" t="s">
        <v>329</v>
      </c>
      <c r="B77" s="219"/>
      <c r="C77" s="220">
        <f>IF(B77="Y", -1, 0)</f>
        <v>0</v>
      </c>
      <c r="D77" s="221"/>
      <c r="E77" s="220">
        <f>IF(D77="Y", -1, 0)</f>
        <v>0</v>
      </c>
      <c r="F77" s="97" t="s">
        <v>205</v>
      </c>
      <c r="G77" s="96">
        <f>IF(F77="Y", -1, 0)</f>
        <v>0</v>
      </c>
      <c r="H77" s="223"/>
      <c r="I77" s="220">
        <f>IF(H77="Y", -1, 0)</f>
        <v>0</v>
      </c>
      <c r="J77" s="224"/>
      <c r="K77" s="225">
        <f>IF(J77="Y", -1, 0)</f>
        <v>0</v>
      </c>
      <c r="N77" s="88"/>
    </row>
    <row r="78" spans="1:14" x14ac:dyDescent="0.2">
      <c r="A78" s="101" t="s">
        <v>330</v>
      </c>
      <c r="B78" s="219" t="s">
        <v>205</v>
      </c>
      <c r="C78" s="220">
        <f>IF(B78="Y", 1, 0)</f>
        <v>0</v>
      </c>
      <c r="D78" s="221" t="s">
        <v>205</v>
      </c>
      <c r="E78" s="220">
        <f>IF(D78="Y", 1, 0)</f>
        <v>0</v>
      </c>
      <c r="F78" s="97" t="s">
        <v>205</v>
      </c>
      <c r="G78" s="96">
        <f>IF(F78="Y", 1, 0)</f>
        <v>0</v>
      </c>
      <c r="H78" s="223" t="s">
        <v>205</v>
      </c>
      <c r="I78" s="220">
        <f>IF(H78="Y", 1, 0)</f>
        <v>0</v>
      </c>
      <c r="J78" s="224" t="s">
        <v>205</v>
      </c>
      <c r="K78" s="225">
        <f>IF(J78="Y", 1, 0)</f>
        <v>0</v>
      </c>
      <c r="N78" s="88"/>
    </row>
    <row r="79" spans="1:14" x14ac:dyDescent="0.2">
      <c r="A79" s="101" t="s">
        <v>331</v>
      </c>
      <c r="B79" s="219" t="s">
        <v>205</v>
      </c>
      <c r="C79" s="220">
        <f>IF(B79="Y", 2, 0)</f>
        <v>0</v>
      </c>
      <c r="D79" s="221" t="s">
        <v>205</v>
      </c>
      <c r="E79" s="220">
        <f>IF(D79="Y", 2, 0)</f>
        <v>0</v>
      </c>
      <c r="F79" s="97" t="s">
        <v>251</v>
      </c>
      <c r="G79" s="96">
        <f>IF(F79="Y", 2, 0)</f>
        <v>2</v>
      </c>
      <c r="H79" s="223" t="s">
        <v>205</v>
      </c>
      <c r="I79" s="220">
        <f>IF(H79="Y", 2, 0)</f>
        <v>0</v>
      </c>
      <c r="J79" s="224" t="s">
        <v>205</v>
      </c>
      <c r="K79" s="225">
        <f>IF(J79="Y", 2, 0)</f>
        <v>0</v>
      </c>
      <c r="N79" s="88"/>
    </row>
    <row r="80" spans="1:14" x14ac:dyDescent="0.2">
      <c r="A80" s="101" t="s">
        <v>332</v>
      </c>
      <c r="B80" s="219" t="s">
        <v>205</v>
      </c>
      <c r="C80" s="220">
        <f>IF(B80="Y", 1, 0)</f>
        <v>0</v>
      </c>
      <c r="D80" s="221" t="s">
        <v>205</v>
      </c>
      <c r="E80" s="220">
        <f>IF(D80="Y", 1, 0)</f>
        <v>0</v>
      </c>
      <c r="F80" s="97" t="s">
        <v>205</v>
      </c>
      <c r="G80" s="96">
        <f>IF(F80="Y", 1, 0)</f>
        <v>0</v>
      </c>
      <c r="H80" s="223" t="s">
        <v>205</v>
      </c>
      <c r="I80" s="220">
        <f>IF(H80="Y", 1, 0)</f>
        <v>0</v>
      </c>
      <c r="J80" s="224" t="s">
        <v>205</v>
      </c>
      <c r="K80" s="225">
        <f>IF(J80="Y", 1, 0)</f>
        <v>0</v>
      </c>
      <c r="N80" s="88"/>
    </row>
    <row r="81" spans="1:14" x14ac:dyDescent="0.2">
      <c r="A81" s="101" t="s">
        <v>333</v>
      </c>
      <c r="B81" s="219" t="s">
        <v>205</v>
      </c>
      <c r="C81" s="220">
        <f>IF(B81="Y", 1, 0)</f>
        <v>0</v>
      </c>
      <c r="D81" s="221" t="s">
        <v>205</v>
      </c>
      <c r="E81" s="220">
        <f>IF(D81="Y", 1, 0)</f>
        <v>0</v>
      </c>
      <c r="F81" s="97" t="s">
        <v>205</v>
      </c>
      <c r="G81" s="96">
        <f>IF(F81="Y", 1, 0)</f>
        <v>0</v>
      </c>
      <c r="H81" s="223" t="s">
        <v>205</v>
      </c>
      <c r="I81" s="220">
        <f>IF(H81="Y", 1, 0)</f>
        <v>0</v>
      </c>
      <c r="J81" s="224" t="s">
        <v>205</v>
      </c>
      <c r="K81" s="225">
        <f>IF(J81="Y", -1, 0)</f>
        <v>0</v>
      </c>
      <c r="N81" s="88"/>
    </row>
    <row r="82" spans="1:14" x14ac:dyDescent="0.2">
      <c r="A82" s="125" t="s">
        <v>334</v>
      </c>
      <c r="B82" s="219" t="s">
        <v>205</v>
      </c>
      <c r="C82" s="220">
        <f>IF(B82="Y", 1, 0)</f>
        <v>0</v>
      </c>
      <c r="D82" s="221" t="s">
        <v>205</v>
      </c>
      <c r="E82" s="220">
        <f>IF(D82="Y", 1, 0)</f>
        <v>0</v>
      </c>
      <c r="F82" s="97" t="s">
        <v>205</v>
      </c>
      <c r="G82" s="96">
        <f>IF(F82="Y", 1, 0)</f>
        <v>0</v>
      </c>
      <c r="H82" s="223" t="s">
        <v>205</v>
      </c>
      <c r="I82" s="220">
        <f>IF(H82="Y", 1, 0)</f>
        <v>0</v>
      </c>
      <c r="J82" s="224" t="s">
        <v>205</v>
      </c>
      <c r="K82" s="225">
        <f>IF(J82="Y", 2, 0)</f>
        <v>0</v>
      </c>
      <c r="N82" s="88"/>
    </row>
    <row r="83" spans="1:14" ht="13.5" thickBot="1" x14ac:dyDescent="0.25">
      <c r="A83" s="114" t="s">
        <v>335</v>
      </c>
      <c r="B83" s="243" t="s">
        <v>205</v>
      </c>
      <c r="C83" s="244">
        <f>IF(B83="Y", 1, 0)</f>
        <v>0</v>
      </c>
      <c r="D83" s="245" t="s">
        <v>205</v>
      </c>
      <c r="E83" s="244">
        <f>IF(D83="Y", 1, 0)</f>
        <v>0</v>
      </c>
      <c r="F83" s="116" t="s">
        <v>205</v>
      </c>
      <c r="G83" s="115">
        <f>IF(F83="Y", 1, 0)</f>
        <v>0</v>
      </c>
      <c r="H83" s="247" t="s">
        <v>205</v>
      </c>
      <c r="I83" s="244">
        <f>IF(H83="Y", 1, 0)</f>
        <v>0</v>
      </c>
      <c r="J83" s="248" t="s">
        <v>205</v>
      </c>
      <c r="K83" s="249">
        <f>IF(J83="Y", 2, 0)</f>
        <v>0</v>
      </c>
      <c r="N83" s="88"/>
    </row>
    <row r="84" spans="1:14" ht="14.25" thickTop="1" thickBot="1" x14ac:dyDescent="0.25">
      <c r="A84" s="126" t="s">
        <v>336</v>
      </c>
      <c r="B84" s="257" t="s">
        <v>205</v>
      </c>
      <c r="C84" s="258">
        <f>IF(B84="Y", 1, 0)</f>
        <v>0</v>
      </c>
      <c r="D84" s="259" t="s">
        <v>205</v>
      </c>
      <c r="E84" s="258">
        <f>IF(D84="Y", 1, 0)</f>
        <v>0</v>
      </c>
      <c r="F84" s="128" t="s">
        <v>205</v>
      </c>
      <c r="G84" s="127">
        <f>IF(F84="Y", 1, 0)</f>
        <v>0</v>
      </c>
      <c r="H84" s="261" t="s">
        <v>205</v>
      </c>
      <c r="I84" s="258">
        <f>IF(H84="Y", 1, 0)</f>
        <v>0</v>
      </c>
      <c r="J84" s="262" t="s">
        <v>205</v>
      </c>
      <c r="K84" s="263">
        <f>IF(J84="Y", 1, 0)</f>
        <v>0</v>
      </c>
      <c r="N84" s="88"/>
    </row>
    <row r="85" spans="1:14" ht="13.5" thickBot="1" x14ac:dyDescent="0.25">
      <c r="A85" s="87" t="s">
        <v>337</v>
      </c>
      <c r="N85" s="88"/>
    </row>
    <row r="86" spans="1:14" x14ac:dyDescent="0.2">
      <c r="A86" s="90" t="s">
        <v>338</v>
      </c>
      <c r="B86" s="212"/>
      <c r="C86" s="213"/>
      <c r="D86" s="214"/>
      <c r="E86" s="213"/>
      <c r="F86" s="92"/>
      <c r="G86" s="91"/>
      <c r="H86" s="216"/>
      <c r="I86" s="213"/>
      <c r="J86" s="217"/>
      <c r="K86" s="218"/>
      <c r="N86" s="88"/>
    </row>
    <row r="87" spans="1:14" x14ac:dyDescent="0.2">
      <c r="A87" s="101" t="s">
        <v>339</v>
      </c>
      <c r="B87" s="219" t="s">
        <v>205</v>
      </c>
      <c r="C87" s="220">
        <f>IF(B87="Y", 2, 0)</f>
        <v>0</v>
      </c>
      <c r="D87" s="221" t="s">
        <v>205</v>
      </c>
      <c r="E87" s="220">
        <f>IF(D87="Y", 2, 0)</f>
        <v>0</v>
      </c>
      <c r="F87" s="97" t="s">
        <v>205</v>
      </c>
      <c r="G87" s="96">
        <f>IF(F87="Y", 2, 0)</f>
        <v>0</v>
      </c>
      <c r="H87" s="223" t="s">
        <v>205</v>
      </c>
      <c r="I87" s="220">
        <f>IF(H87="Y", 2, 0)</f>
        <v>0</v>
      </c>
      <c r="J87" s="224" t="s">
        <v>205</v>
      </c>
      <c r="K87" s="225">
        <f>IF(J87="Y", 2, 0)</f>
        <v>0</v>
      </c>
      <c r="N87" s="88"/>
    </row>
    <row r="88" spans="1:14" x14ac:dyDescent="0.2">
      <c r="A88" s="101" t="s">
        <v>340</v>
      </c>
      <c r="B88" s="219" t="s">
        <v>205</v>
      </c>
      <c r="C88" s="220">
        <f>IF(B88="Y", 1, 0)</f>
        <v>0</v>
      </c>
      <c r="D88" s="221" t="s">
        <v>205</v>
      </c>
      <c r="E88" s="220">
        <f>IF(D88="Y", 1, 0)</f>
        <v>0</v>
      </c>
      <c r="F88" s="97" t="s">
        <v>205</v>
      </c>
      <c r="G88" s="96">
        <f>IF(F88="Y", 1, 0)</f>
        <v>0</v>
      </c>
      <c r="H88" s="223" t="s">
        <v>205</v>
      </c>
      <c r="I88" s="220">
        <f>IF(H88="Y", 1, 0)</f>
        <v>0</v>
      </c>
      <c r="J88" s="224" t="s">
        <v>205</v>
      </c>
      <c r="K88" s="225">
        <f>IF(J88="Y", 1, 0)</f>
        <v>0</v>
      </c>
      <c r="N88" s="88"/>
    </row>
    <row r="89" spans="1:14" x14ac:dyDescent="0.2">
      <c r="A89" s="101" t="s">
        <v>341</v>
      </c>
      <c r="B89" s="219" t="s">
        <v>205</v>
      </c>
      <c r="C89" s="220">
        <f>IF(B89="Y", 1, 0)</f>
        <v>0</v>
      </c>
      <c r="D89" s="221" t="s">
        <v>205</v>
      </c>
      <c r="E89" s="220">
        <f>IF(D89="Y", 1, 0)</f>
        <v>0</v>
      </c>
      <c r="F89" s="97" t="s">
        <v>205</v>
      </c>
      <c r="G89" s="96">
        <f>IF(F89="Y", 1, 0)</f>
        <v>0</v>
      </c>
      <c r="H89" s="223" t="s">
        <v>205</v>
      </c>
      <c r="I89" s="220">
        <f>IF(H89="Y", 1, 0)</f>
        <v>0</v>
      </c>
      <c r="J89" s="224" t="s">
        <v>205</v>
      </c>
      <c r="K89" s="225">
        <f>IF(J89="Y", 1, 0)</f>
        <v>0</v>
      </c>
      <c r="N89" s="88"/>
    </row>
    <row r="90" spans="1:14" x14ac:dyDescent="0.2">
      <c r="A90" s="101" t="s">
        <v>342</v>
      </c>
      <c r="B90" s="219" t="s">
        <v>205</v>
      </c>
      <c r="C90" s="220">
        <f>IF(B90="Y", 2, 0)</f>
        <v>0</v>
      </c>
      <c r="D90" s="221" t="s">
        <v>205</v>
      </c>
      <c r="E90" s="220">
        <f>IF(D90="Y", 2, 0)</f>
        <v>0</v>
      </c>
      <c r="F90" s="97" t="s">
        <v>251</v>
      </c>
      <c r="G90" s="96">
        <f>IF(F90="Y", 2, 0)</f>
        <v>2</v>
      </c>
      <c r="H90" s="223" t="s">
        <v>205</v>
      </c>
      <c r="I90" s="220">
        <f>IF(H90="Y", 2, 0)</f>
        <v>0</v>
      </c>
      <c r="J90" s="224" t="s">
        <v>205</v>
      </c>
      <c r="K90" s="225">
        <f>IF(J90="Y", 2, 0)</f>
        <v>0</v>
      </c>
      <c r="N90" s="88"/>
    </row>
    <row r="91" spans="1:14" ht="13.5" thickBot="1" x14ac:dyDescent="0.25">
      <c r="A91" s="114" t="s">
        <v>343</v>
      </c>
      <c r="B91" s="243" t="s">
        <v>205</v>
      </c>
      <c r="C91" s="244">
        <f>IF(B91="Y", 1, 0)</f>
        <v>0</v>
      </c>
      <c r="D91" s="245" t="s">
        <v>205</v>
      </c>
      <c r="E91" s="244">
        <f>IF(D91="Y", 1, 0)</f>
        <v>0</v>
      </c>
      <c r="F91" s="116" t="s">
        <v>205</v>
      </c>
      <c r="G91" s="115">
        <f>IF(F91="Y", 1, 0)</f>
        <v>0</v>
      </c>
      <c r="H91" s="247" t="s">
        <v>205</v>
      </c>
      <c r="I91" s="244">
        <f>IF(H91="Y", 1, 0)</f>
        <v>0</v>
      </c>
      <c r="J91" s="248" t="s">
        <v>205</v>
      </c>
      <c r="K91" s="249">
        <f>IF(J91="Y", 1, 0)</f>
        <v>0</v>
      </c>
    </row>
    <row r="92" spans="1:14" ht="13.5" thickTop="1" x14ac:dyDescent="0.2">
      <c r="A92" s="130" t="s">
        <v>344</v>
      </c>
      <c r="B92" s="250"/>
      <c r="C92" s="251"/>
      <c r="D92" s="252"/>
      <c r="E92" s="251"/>
      <c r="F92" s="120"/>
      <c r="G92" s="119"/>
      <c r="H92" s="254"/>
      <c r="I92" s="251"/>
      <c r="J92" s="255"/>
      <c r="K92" s="256"/>
    </row>
    <row r="93" spans="1:14" x14ac:dyDescent="0.2">
      <c r="A93" s="101" t="s">
        <v>345</v>
      </c>
      <c r="B93" s="219" t="s">
        <v>205</v>
      </c>
      <c r="C93" s="220">
        <f>IF(B93="Y", 2, 0)</f>
        <v>0</v>
      </c>
      <c r="D93" s="221" t="s">
        <v>205</v>
      </c>
      <c r="E93" s="220">
        <f>IF(D93="Y", 2, 0)</f>
        <v>0</v>
      </c>
      <c r="F93" s="97" t="s">
        <v>205</v>
      </c>
      <c r="G93" s="96">
        <f>IF(F93="Y", 2, 0)</f>
        <v>0</v>
      </c>
      <c r="H93" s="223" t="s">
        <v>205</v>
      </c>
      <c r="I93" s="220">
        <f>IF(H93="Y", 2, 0)</f>
        <v>0</v>
      </c>
      <c r="J93" s="224" t="s">
        <v>205</v>
      </c>
      <c r="K93" s="225">
        <f>IF(J93="Y", 2, 0)</f>
        <v>0</v>
      </c>
    </row>
    <row r="94" spans="1:14" x14ac:dyDescent="0.2">
      <c r="A94" s="101" t="s">
        <v>346</v>
      </c>
      <c r="B94" s="219" t="s">
        <v>205</v>
      </c>
      <c r="C94" s="220">
        <f>IF(B94="Y", 2, 0)</f>
        <v>0</v>
      </c>
      <c r="D94" s="221" t="s">
        <v>205</v>
      </c>
      <c r="E94" s="220">
        <f>IF(D94="Y", 2, 0)</f>
        <v>0</v>
      </c>
      <c r="F94" s="97" t="s">
        <v>251</v>
      </c>
      <c r="G94" s="96">
        <f>IF(F94="Y", 2, 0)</f>
        <v>2</v>
      </c>
      <c r="H94" s="223" t="s">
        <v>205</v>
      </c>
      <c r="I94" s="220">
        <f>IF(H94="Y", 2, 0)</f>
        <v>0</v>
      </c>
      <c r="J94" s="224" t="s">
        <v>205</v>
      </c>
      <c r="K94" s="225">
        <f>IF(J94="Y", 2, 0)</f>
        <v>0</v>
      </c>
      <c r="N94" s="88"/>
    </row>
    <row r="95" spans="1:14" x14ac:dyDescent="0.2">
      <c r="A95" s="101" t="s">
        <v>347</v>
      </c>
      <c r="B95" s="219" t="s">
        <v>205</v>
      </c>
      <c r="C95" s="220">
        <f>IF(B95="Y", 1, 0)</f>
        <v>0</v>
      </c>
      <c r="D95" s="221" t="s">
        <v>205</v>
      </c>
      <c r="E95" s="220">
        <f>IF(D95="Y", 1, 0)</f>
        <v>0</v>
      </c>
      <c r="F95" s="97" t="s">
        <v>205</v>
      </c>
      <c r="G95" s="96">
        <f>IF(F95="Y", 1, 0)</f>
        <v>0</v>
      </c>
      <c r="H95" s="223" t="s">
        <v>205</v>
      </c>
      <c r="I95" s="220">
        <f>IF(H95="Y", 1, 0)</f>
        <v>0</v>
      </c>
      <c r="J95" s="224" t="s">
        <v>205</v>
      </c>
      <c r="K95" s="225">
        <f>IF(J95="Y", 1, 0)</f>
        <v>0</v>
      </c>
    </row>
    <row r="96" spans="1:14" ht="13.5" thickBot="1" x14ac:dyDescent="0.25">
      <c r="A96" s="103" t="s">
        <v>348</v>
      </c>
      <c r="B96" s="226" t="s">
        <v>205</v>
      </c>
      <c r="C96" s="227">
        <f>IF(B96="Y", -1, 0)</f>
        <v>0</v>
      </c>
      <c r="D96" s="228" t="s">
        <v>205</v>
      </c>
      <c r="E96" s="227">
        <f>IF(D96="Y", 1, 0)</f>
        <v>0</v>
      </c>
      <c r="F96" s="105" t="s">
        <v>205</v>
      </c>
      <c r="G96" s="104">
        <f>IF(F96="Y", -1, 0)</f>
        <v>0</v>
      </c>
      <c r="H96" s="230" t="s">
        <v>205</v>
      </c>
      <c r="I96" s="227">
        <f>IF(H96="Y", 1, 0)</f>
        <v>0</v>
      </c>
      <c r="J96" s="231" t="s">
        <v>205</v>
      </c>
      <c r="K96" s="232">
        <f>IF(J96="Y", 1, 0)</f>
        <v>0</v>
      </c>
    </row>
    <row r="97" spans="1:13" ht="13.5" thickBot="1" x14ac:dyDescent="0.25">
      <c r="A97" s="131" t="s">
        <v>349</v>
      </c>
    </row>
    <row r="98" spans="1:13" x14ac:dyDescent="0.2">
      <c r="A98" s="90" t="s">
        <v>350</v>
      </c>
      <c r="B98" s="212"/>
      <c r="C98" s="213"/>
      <c r="D98" s="214"/>
      <c r="E98" s="213"/>
      <c r="F98" s="92"/>
      <c r="G98" s="91"/>
      <c r="H98" s="216"/>
      <c r="I98" s="213"/>
      <c r="J98" s="217"/>
      <c r="K98" s="218"/>
    </row>
    <row r="99" spans="1:13" x14ac:dyDescent="0.2">
      <c r="A99" s="101" t="s">
        <v>351</v>
      </c>
      <c r="B99" s="219" t="s">
        <v>205</v>
      </c>
      <c r="C99" s="220">
        <f>IF(B99="Y", 1, 0)</f>
        <v>0</v>
      </c>
      <c r="D99" s="221" t="s">
        <v>205</v>
      </c>
      <c r="E99" s="220">
        <f>IF(D99="Y", 1, 0)</f>
        <v>0</v>
      </c>
      <c r="F99" s="97" t="s">
        <v>205</v>
      </c>
      <c r="G99" s="96">
        <f>IF(F99="Y", 1, 0)</f>
        <v>0</v>
      </c>
      <c r="H99" s="223" t="s">
        <v>205</v>
      </c>
      <c r="I99" s="220">
        <f>IF(H99="Y", 1, 0)</f>
        <v>0</v>
      </c>
      <c r="J99" s="224" t="s">
        <v>205</v>
      </c>
      <c r="K99" s="225">
        <f t="shared" ref="K99:K104" si="16">IF(J99="Y", 1, 0)</f>
        <v>0</v>
      </c>
    </row>
    <row r="100" spans="1:13" x14ac:dyDescent="0.2">
      <c r="A100" s="101" t="s">
        <v>352</v>
      </c>
      <c r="B100" s="219" t="s">
        <v>205</v>
      </c>
      <c r="C100" s="220">
        <f>IF(B100="Y", 2, 0)</f>
        <v>0</v>
      </c>
      <c r="D100" s="221" t="s">
        <v>205</v>
      </c>
      <c r="E100" s="220">
        <f>IF(D100="Y", 1, 0)</f>
        <v>0</v>
      </c>
      <c r="F100" s="97" t="s">
        <v>205</v>
      </c>
      <c r="G100" s="96">
        <f>IF(F100="Y", 2, 0)</f>
        <v>0</v>
      </c>
      <c r="H100" s="223" t="s">
        <v>205</v>
      </c>
      <c r="I100" s="220">
        <f>IF(H100="Y", 1, 0)</f>
        <v>0</v>
      </c>
      <c r="J100" s="224" t="s">
        <v>205</v>
      </c>
      <c r="K100" s="225">
        <f t="shared" si="16"/>
        <v>0</v>
      </c>
    </row>
    <row r="101" spans="1:13" x14ac:dyDescent="0.2">
      <c r="A101" s="101" t="s">
        <v>353</v>
      </c>
      <c r="B101" s="219" t="s">
        <v>205</v>
      </c>
      <c r="C101" s="220">
        <f>IF(B101="Y", 2, 0)</f>
        <v>0</v>
      </c>
      <c r="D101" s="221" t="s">
        <v>205</v>
      </c>
      <c r="E101" s="220">
        <f>IF(D101="Y", 2, 0)</f>
        <v>0</v>
      </c>
      <c r="F101" s="97" t="s">
        <v>205</v>
      </c>
      <c r="G101" s="96">
        <f>IF(F101="Y", 2, 0)</f>
        <v>0</v>
      </c>
      <c r="H101" s="223" t="s">
        <v>205</v>
      </c>
      <c r="I101" s="220">
        <f>IF(H101="Y", 2, 0)</f>
        <v>0</v>
      </c>
      <c r="J101" s="224" t="s">
        <v>205</v>
      </c>
      <c r="K101" s="225">
        <f t="shared" si="16"/>
        <v>0</v>
      </c>
    </row>
    <row r="102" spans="1:13" ht="13.5" thickBot="1" x14ac:dyDescent="0.25">
      <c r="A102" s="103" t="s">
        <v>354</v>
      </c>
      <c r="B102" s="226" t="s">
        <v>205</v>
      </c>
      <c r="C102" s="227">
        <f>IF(B102="Y", 1, 0)</f>
        <v>0</v>
      </c>
      <c r="D102" s="228" t="s">
        <v>205</v>
      </c>
      <c r="E102" s="227">
        <f>IF(D102="Y", 1, 0)</f>
        <v>0</v>
      </c>
      <c r="F102" s="105" t="s">
        <v>205</v>
      </c>
      <c r="G102" s="104">
        <f>IF(F102="Y", 1, 0)</f>
        <v>0</v>
      </c>
      <c r="H102" s="230" t="s">
        <v>205</v>
      </c>
      <c r="I102" s="227">
        <f>IF(H102="Y", 1, 0)</f>
        <v>0</v>
      </c>
      <c r="J102" s="231" t="s">
        <v>205</v>
      </c>
      <c r="K102" s="232">
        <f t="shared" si="16"/>
        <v>0</v>
      </c>
    </row>
    <row r="103" spans="1:13" x14ac:dyDescent="0.2">
      <c r="A103" s="118" t="s">
        <v>355</v>
      </c>
      <c r="B103" s="250" t="s">
        <v>205</v>
      </c>
      <c r="C103" s="251">
        <f>IF(B103="Y", 2, 0)</f>
        <v>0</v>
      </c>
      <c r="D103" s="252" t="s">
        <v>205</v>
      </c>
      <c r="E103" s="251">
        <f>IF(D103="Y", 1, 0)</f>
        <v>0</v>
      </c>
      <c r="F103" s="120" t="s">
        <v>205</v>
      </c>
      <c r="G103" s="119">
        <f>IF(F103="Y", 2, 0)</f>
        <v>0</v>
      </c>
      <c r="H103" s="254" t="s">
        <v>205</v>
      </c>
      <c r="I103" s="251">
        <f>IF(H103="Y", 1, 0)</f>
        <v>0</v>
      </c>
      <c r="J103" s="255" t="s">
        <v>205</v>
      </c>
      <c r="K103" s="256">
        <f t="shared" si="16"/>
        <v>0</v>
      </c>
    </row>
    <row r="104" spans="1:13" x14ac:dyDescent="0.2">
      <c r="A104" s="102" t="s">
        <v>356</v>
      </c>
      <c r="B104" s="219" t="s">
        <v>205</v>
      </c>
      <c r="C104" s="220">
        <f>IF(B104="Y", 2, 0)</f>
        <v>0</v>
      </c>
      <c r="D104" s="221" t="s">
        <v>205</v>
      </c>
      <c r="E104" s="220">
        <f>IF(D104="Y", 2, 0)</f>
        <v>0</v>
      </c>
      <c r="F104" s="97" t="s">
        <v>205</v>
      </c>
      <c r="G104" s="96">
        <f>IF(F104="Y", 2, 0)</f>
        <v>0</v>
      </c>
      <c r="H104" s="223" t="s">
        <v>205</v>
      </c>
      <c r="I104" s="220">
        <f>IF(H104="Y", 2, 0)</f>
        <v>0</v>
      </c>
      <c r="J104" s="224" t="s">
        <v>205</v>
      </c>
      <c r="K104" s="225">
        <f t="shared" si="16"/>
        <v>0</v>
      </c>
    </row>
    <row r="105" spans="1:13" x14ac:dyDescent="0.2">
      <c r="A105" s="102" t="s">
        <v>357</v>
      </c>
      <c r="B105" s="219" t="s">
        <v>205</v>
      </c>
      <c r="C105" s="220">
        <f>IF(B105="Y", 2, 0)</f>
        <v>0</v>
      </c>
      <c r="D105" s="221" t="s">
        <v>205</v>
      </c>
      <c r="E105" s="220">
        <f>IF(D105="Y", 1, 0)</f>
        <v>0</v>
      </c>
      <c r="F105" s="97" t="s">
        <v>205</v>
      </c>
      <c r="G105" s="96">
        <f>IF(F105="Y", 2, 0)</f>
        <v>0</v>
      </c>
      <c r="H105" s="223" t="s">
        <v>205</v>
      </c>
      <c r="I105" s="220">
        <f>IF(H105="Y", 1, 0)</f>
        <v>0</v>
      </c>
      <c r="J105" s="224" t="s">
        <v>205</v>
      </c>
      <c r="K105" s="225">
        <f>IF(J105="Y", 2, 0)</f>
        <v>0</v>
      </c>
    </row>
    <row r="106" spans="1:13" x14ac:dyDescent="0.2">
      <c r="A106" s="102" t="s">
        <v>358</v>
      </c>
      <c r="B106" s="219" t="s">
        <v>205</v>
      </c>
      <c r="C106" s="220" t="s">
        <v>359</v>
      </c>
      <c r="D106" s="221" t="s">
        <v>205</v>
      </c>
      <c r="E106" s="220" t="s">
        <v>359</v>
      </c>
      <c r="F106" s="97" t="s">
        <v>205</v>
      </c>
      <c r="G106" s="96" t="s">
        <v>359</v>
      </c>
      <c r="H106" s="223" t="s">
        <v>205</v>
      </c>
      <c r="I106" s="220" t="s">
        <v>359</v>
      </c>
      <c r="J106" s="224" t="s">
        <v>205</v>
      </c>
      <c r="K106" s="225">
        <f>IF(J106="Y", -1, 0)</f>
        <v>0</v>
      </c>
    </row>
    <row r="107" spans="1:13" x14ac:dyDescent="0.2">
      <c r="A107" s="102" t="s">
        <v>360</v>
      </c>
      <c r="B107" s="219" t="s">
        <v>205</v>
      </c>
      <c r="C107" s="220">
        <f>IF(B107="Y", 2, 0)</f>
        <v>0</v>
      </c>
      <c r="D107" s="221" t="s">
        <v>205</v>
      </c>
      <c r="E107" s="220">
        <f>IF(D107="Y", 2, 0)</f>
        <v>0</v>
      </c>
      <c r="F107" s="97" t="s">
        <v>205</v>
      </c>
      <c r="G107" s="96">
        <f>IF(F107="Y", 1, 0)</f>
        <v>0</v>
      </c>
      <c r="H107" s="223" t="s">
        <v>205</v>
      </c>
      <c r="I107" s="220">
        <f>IF(H107="Y", 1, 0)</f>
        <v>0</v>
      </c>
      <c r="J107" s="224" t="s">
        <v>205</v>
      </c>
      <c r="K107" s="225">
        <f>IF(J107="Y", 1, 0)</f>
        <v>0</v>
      </c>
    </row>
    <row r="108" spans="1:13" x14ac:dyDescent="0.2">
      <c r="A108" s="102" t="s">
        <v>361</v>
      </c>
      <c r="B108" s="219" t="s">
        <v>205</v>
      </c>
      <c r="C108" s="220">
        <f>IF(B108="Y", 2, 0)</f>
        <v>0</v>
      </c>
      <c r="D108" s="221" t="s">
        <v>205</v>
      </c>
      <c r="E108" s="220">
        <f>IF(D108="Y", 2, 0)</f>
        <v>0</v>
      </c>
      <c r="F108" s="97" t="s">
        <v>205</v>
      </c>
      <c r="G108" s="96">
        <f>IF(F108="Y", 1, 0)</f>
        <v>0</v>
      </c>
      <c r="H108" s="223" t="s">
        <v>205</v>
      </c>
      <c r="I108" s="220">
        <f>IF(H108="Y", 1, 0)</f>
        <v>0</v>
      </c>
      <c r="J108" s="224" t="s">
        <v>205</v>
      </c>
      <c r="K108" s="225">
        <f>IF(J108="Y", 1, 0)</f>
        <v>0</v>
      </c>
    </row>
    <row r="109" spans="1:13" ht="13.5" thickBot="1" x14ac:dyDescent="0.25">
      <c r="A109" s="122" t="s">
        <v>362</v>
      </c>
      <c r="B109" s="226" t="s">
        <v>205</v>
      </c>
      <c r="C109" s="227">
        <f>IF(B109="Y", 1, 0)</f>
        <v>0</v>
      </c>
      <c r="D109" s="228" t="s">
        <v>205</v>
      </c>
      <c r="E109" s="227">
        <f>IF(D109="Y", 1, 0)</f>
        <v>0</v>
      </c>
      <c r="F109" s="105" t="s">
        <v>205</v>
      </c>
      <c r="G109" s="104">
        <f>IF(F109="Y", 1, 0)</f>
        <v>0</v>
      </c>
      <c r="H109" s="230" t="s">
        <v>205</v>
      </c>
      <c r="I109" s="227">
        <f>IF(H109="Y", 1, 0)</f>
        <v>0</v>
      </c>
      <c r="J109" s="231" t="s">
        <v>205</v>
      </c>
      <c r="K109" s="232">
        <f>IF(J109="Y", 2, 0)</f>
        <v>0</v>
      </c>
    </row>
    <row r="110" spans="1:13" ht="13.5" thickBot="1" x14ac:dyDescent="0.25">
      <c r="A110" s="131" t="s">
        <v>363</v>
      </c>
    </row>
    <row r="111" spans="1:13" x14ac:dyDescent="0.2">
      <c r="A111" s="113" t="s">
        <v>364</v>
      </c>
      <c r="B111" s="212" t="s">
        <v>205</v>
      </c>
      <c r="C111" s="213">
        <f>IF(B111="Y", -1, 0)</f>
        <v>0</v>
      </c>
      <c r="D111" s="214" t="s">
        <v>205</v>
      </c>
      <c r="E111" s="213">
        <f>IF(D111="Y", -1, 0)</f>
        <v>0</v>
      </c>
      <c r="F111" s="92" t="s">
        <v>205</v>
      </c>
      <c r="G111" s="91">
        <f t="shared" ref="G111:G126" si="17">IF(F111="Y", 1, 0)</f>
        <v>0</v>
      </c>
      <c r="H111" s="216" t="s">
        <v>205</v>
      </c>
      <c r="I111" s="213">
        <f>IF(H111="Y", -1, 0)</f>
        <v>0</v>
      </c>
      <c r="J111" s="217" t="s">
        <v>205</v>
      </c>
      <c r="K111" s="213">
        <f t="shared" ref="K111:K127" si="18">IF(J111="Y", 1, 0)</f>
        <v>0</v>
      </c>
      <c r="L111" s="303" t="s">
        <v>205</v>
      </c>
      <c r="M111" s="218">
        <f>IF(L111="Y", 2, 0)</f>
        <v>0</v>
      </c>
    </row>
    <row r="112" spans="1:13" x14ac:dyDescent="0.2">
      <c r="A112" s="102" t="s">
        <v>365</v>
      </c>
      <c r="B112" s="219" t="s">
        <v>205</v>
      </c>
      <c r="C112" s="220">
        <f>IF(B112="Y", 2, 0)</f>
        <v>0</v>
      </c>
      <c r="D112" s="221" t="s">
        <v>205</v>
      </c>
      <c r="E112" s="220">
        <f>IF(D112="Y", 2, 0)</f>
        <v>0</v>
      </c>
      <c r="F112" s="97" t="s">
        <v>205</v>
      </c>
      <c r="G112" s="96">
        <f>IF(F112="Y", 2, 0)</f>
        <v>0</v>
      </c>
      <c r="H112" s="223" t="s">
        <v>205</v>
      </c>
      <c r="I112" s="220">
        <f>IF(H112="Y", 2, 0)</f>
        <v>0</v>
      </c>
      <c r="J112" s="224" t="s">
        <v>205</v>
      </c>
      <c r="K112" s="220">
        <f>IF(J112="Y", 2, 0)</f>
        <v>0</v>
      </c>
      <c r="L112" s="304" t="s">
        <v>205</v>
      </c>
      <c r="M112" s="225">
        <f t="shared" ref="M112:M113" si="19">IF(L112="Y", 2, 0)</f>
        <v>0</v>
      </c>
    </row>
    <row r="113" spans="1:13" x14ac:dyDescent="0.2">
      <c r="A113" s="102" t="s">
        <v>366</v>
      </c>
      <c r="B113" s="219" t="s">
        <v>205</v>
      </c>
      <c r="C113" s="220">
        <f t="shared" ref="C113:C126" si="20">IF(B113="Y", 1, 0)</f>
        <v>0</v>
      </c>
      <c r="D113" s="221" t="s">
        <v>205</v>
      </c>
      <c r="E113" s="220">
        <f t="shared" ref="E113:E126" si="21">IF(D113="Y", 1, 0)</f>
        <v>0</v>
      </c>
      <c r="F113" s="97" t="s">
        <v>205</v>
      </c>
      <c r="G113" s="96">
        <f t="shared" si="17"/>
        <v>0</v>
      </c>
      <c r="H113" s="223" t="s">
        <v>205</v>
      </c>
      <c r="I113" s="220">
        <f t="shared" ref="I113:I126" si="22">IF(H113="Y", 1, 0)</f>
        <v>0</v>
      </c>
      <c r="J113" s="224" t="s">
        <v>205</v>
      </c>
      <c r="K113" s="220">
        <f t="shared" si="18"/>
        <v>0</v>
      </c>
      <c r="L113" s="304" t="s">
        <v>205</v>
      </c>
      <c r="M113" s="225">
        <f t="shared" si="19"/>
        <v>0</v>
      </c>
    </row>
    <row r="114" spans="1:13" x14ac:dyDescent="0.2">
      <c r="A114" s="102" t="s">
        <v>367</v>
      </c>
      <c r="B114" s="219" t="s">
        <v>205</v>
      </c>
      <c r="C114" s="220">
        <f t="shared" si="20"/>
        <v>0</v>
      </c>
      <c r="D114" s="221" t="s">
        <v>205</v>
      </c>
      <c r="E114" s="220">
        <f t="shared" si="21"/>
        <v>0</v>
      </c>
      <c r="F114" s="97" t="s">
        <v>205</v>
      </c>
      <c r="G114" s="96">
        <f t="shared" si="17"/>
        <v>0</v>
      </c>
      <c r="H114" s="223" t="s">
        <v>205</v>
      </c>
      <c r="I114" s="220">
        <f t="shared" si="22"/>
        <v>0</v>
      </c>
      <c r="J114" s="224" t="s">
        <v>205</v>
      </c>
      <c r="K114" s="220">
        <f t="shared" si="18"/>
        <v>0</v>
      </c>
      <c r="L114" s="304" t="s">
        <v>205</v>
      </c>
      <c r="M114" s="225">
        <f t="shared" ref="M114:M132" si="23">IF(L114="Y", 1, 0)</f>
        <v>0</v>
      </c>
    </row>
    <row r="115" spans="1:13" x14ac:dyDescent="0.2">
      <c r="A115" s="102" t="s">
        <v>368</v>
      </c>
      <c r="B115" s="219" t="s">
        <v>205</v>
      </c>
      <c r="C115" s="220">
        <f>IF(B115="Y", 2, 0)</f>
        <v>0</v>
      </c>
      <c r="D115" s="221" t="s">
        <v>205</v>
      </c>
      <c r="E115" s="220">
        <f>IF(D115="Y", 2, 0)</f>
        <v>0</v>
      </c>
      <c r="F115" s="97" t="s">
        <v>205</v>
      </c>
      <c r="G115" s="96">
        <f>IF(F115="Y", 2, 0)</f>
        <v>0</v>
      </c>
      <c r="H115" s="223" t="s">
        <v>205</v>
      </c>
      <c r="I115" s="220">
        <f>IF(H115="Y", 2, 0)</f>
        <v>0</v>
      </c>
      <c r="J115" s="224" t="s">
        <v>205</v>
      </c>
      <c r="K115" s="220">
        <f>IF(J115="Y", 2, 0)</f>
        <v>0</v>
      </c>
      <c r="L115" s="304" t="s">
        <v>205</v>
      </c>
      <c r="M115" s="225">
        <f>IF(L115="Y", 2, 0)</f>
        <v>0</v>
      </c>
    </row>
    <row r="116" spans="1:13" x14ac:dyDescent="0.2">
      <c r="A116" s="102" t="s">
        <v>369</v>
      </c>
      <c r="B116" s="219" t="s">
        <v>205</v>
      </c>
      <c r="C116" s="220">
        <f>IF(B116="Y", 2, 0)</f>
        <v>0</v>
      </c>
      <c r="D116" s="221" t="s">
        <v>205</v>
      </c>
      <c r="E116" s="220">
        <f>IF(D116="Y", 2, 0)</f>
        <v>0</v>
      </c>
      <c r="F116" s="97" t="s">
        <v>205</v>
      </c>
      <c r="G116" s="96">
        <f>IF(F116="Y", 2, 0)</f>
        <v>0</v>
      </c>
      <c r="H116" s="223" t="s">
        <v>205</v>
      </c>
      <c r="I116" s="220">
        <f>IF(H116="Y", 2, 0)</f>
        <v>0</v>
      </c>
      <c r="J116" s="224" t="s">
        <v>205</v>
      </c>
      <c r="K116" s="220">
        <f>IF(J116="Y", 2, 0)</f>
        <v>0</v>
      </c>
      <c r="L116" s="304" t="s">
        <v>205</v>
      </c>
      <c r="M116" s="225">
        <f>IF(L116="Y", 2, 0)</f>
        <v>0</v>
      </c>
    </row>
    <row r="117" spans="1:13" x14ac:dyDescent="0.2">
      <c r="A117" s="102" t="s">
        <v>370</v>
      </c>
      <c r="B117" s="219" t="s">
        <v>205</v>
      </c>
      <c r="C117" s="220">
        <f>IF(B117="Y", 2, 0)</f>
        <v>0</v>
      </c>
      <c r="D117" s="221" t="s">
        <v>205</v>
      </c>
      <c r="E117" s="220">
        <f>IF(D117="Y", 2, 0)</f>
        <v>0</v>
      </c>
      <c r="F117" s="97" t="s">
        <v>205</v>
      </c>
      <c r="G117" s="96">
        <f>IF(F117="Y", 2, 0)</f>
        <v>0</v>
      </c>
      <c r="H117" s="223" t="s">
        <v>205</v>
      </c>
      <c r="I117" s="220">
        <f>IF(H117="Y", 2, 0)</f>
        <v>0</v>
      </c>
      <c r="J117" s="224" t="s">
        <v>205</v>
      </c>
      <c r="K117" s="220">
        <f>IF(J117="Y", 2, 0)</f>
        <v>0</v>
      </c>
      <c r="L117" s="304" t="s">
        <v>205</v>
      </c>
      <c r="M117" s="225">
        <f>IF(L117="Y", 2, 0)</f>
        <v>0</v>
      </c>
    </row>
    <row r="118" spans="1:13" x14ac:dyDescent="0.2">
      <c r="A118" s="102" t="s">
        <v>371</v>
      </c>
      <c r="B118" s="219" t="s">
        <v>205</v>
      </c>
      <c r="C118" s="220">
        <f>IF(B118="Y", 2, 0)</f>
        <v>0</v>
      </c>
      <c r="D118" s="221" t="s">
        <v>205</v>
      </c>
      <c r="E118" s="220">
        <f>IF(D118="Y", 2, 0)</f>
        <v>0</v>
      </c>
      <c r="F118" s="97" t="s">
        <v>205</v>
      </c>
      <c r="G118" s="96">
        <f>IF(F118="Y", 2, 0)</f>
        <v>0</v>
      </c>
      <c r="H118" s="223" t="s">
        <v>205</v>
      </c>
      <c r="I118" s="220">
        <f>IF(H118="Y", 2, 0)</f>
        <v>0</v>
      </c>
      <c r="J118" s="224" t="s">
        <v>205</v>
      </c>
      <c r="K118" s="220">
        <f>IF(J118="Y", 2, 0)</f>
        <v>0</v>
      </c>
      <c r="L118" s="304" t="s">
        <v>205</v>
      </c>
      <c r="M118" s="225">
        <f>IF(L118="Y", 2, 0)</f>
        <v>0</v>
      </c>
    </row>
    <row r="119" spans="1:13" x14ac:dyDescent="0.2">
      <c r="A119" s="102" t="s">
        <v>372</v>
      </c>
      <c r="B119" s="219" t="s">
        <v>205</v>
      </c>
      <c r="C119" s="220">
        <f t="shared" si="20"/>
        <v>0</v>
      </c>
      <c r="D119" s="221" t="s">
        <v>205</v>
      </c>
      <c r="E119" s="220">
        <f t="shared" si="21"/>
        <v>0</v>
      </c>
      <c r="F119" s="97" t="s">
        <v>205</v>
      </c>
      <c r="G119" s="96">
        <f t="shared" si="17"/>
        <v>0</v>
      </c>
      <c r="H119" s="223" t="s">
        <v>205</v>
      </c>
      <c r="I119" s="220">
        <f t="shared" si="22"/>
        <v>0</v>
      </c>
      <c r="J119" s="224" t="s">
        <v>205</v>
      </c>
      <c r="K119" s="220">
        <f t="shared" si="18"/>
        <v>0</v>
      </c>
      <c r="L119" s="304" t="s">
        <v>205</v>
      </c>
      <c r="M119" s="225">
        <f t="shared" si="23"/>
        <v>0</v>
      </c>
    </row>
    <row r="120" spans="1:13" x14ac:dyDescent="0.2">
      <c r="A120" s="102" t="s">
        <v>373</v>
      </c>
      <c r="B120" s="219" t="s">
        <v>205</v>
      </c>
      <c r="C120" s="220">
        <f t="shared" si="20"/>
        <v>0</v>
      </c>
      <c r="D120" s="221" t="s">
        <v>205</v>
      </c>
      <c r="E120" s="220">
        <f t="shared" si="21"/>
        <v>0</v>
      </c>
      <c r="F120" s="97" t="s">
        <v>205</v>
      </c>
      <c r="G120" s="96">
        <f t="shared" si="17"/>
        <v>0</v>
      </c>
      <c r="H120" s="223" t="s">
        <v>205</v>
      </c>
      <c r="I120" s="220">
        <f t="shared" si="22"/>
        <v>0</v>
      </c>
      <c r="J120" s="224" t="s">
        <v>205</v>
      </c>
      <c r="K120" s="220">
        <f t="shared" si="18"/>
        <v>0</v>
      </c>
      <c r="L120" s="304" t="s">
        <v>205</v>
      </c>
      <c r="M120" s="225">
        <f t="shared" si="23"/>
        <v>0</v>
      </c>
    </row>
    <row r="121" spans="1:13" x14ac:dyDescent="0.2">
      <c r="A121" s="102" t="s">
        <v>374</v>
      </c>
      <c r="B121" s="219" t="s">
        <v>205</v>
      </c>
      <c r="C121" s="220">
        <f t="shared" si="20"/>
        <v>0</v>
      </c>
      <c r="D121" s="221" t="s">
        <v>205</v>
      </c>
      <c r="E121" s="220">
        <f t="shared" si="21"/>
        <v>0</v>
      </c>
      <c r="F121" s="97" t="s">
        <v>205</v>
      </c>
      <c r="G121" s="96">
        <f t="shared" si="17"/>
        <v>0</v>
      </c>
      <c r="H121" s="223" t="s">
        <v>205</v>
      </c>
      <c r="I121" s="220">
        <f t="shared" si="22"/>
        <v>0</v>
      </c>
      <c r="J121" s="224" t="s">
        <v>205</v>
      </c>
      <c r="K121" s="220">
        <f t="shared" si="18"/>
        <v>0</v>
      </c>
      <c r="L121" s="304" t="s">
        <v>205</v>
      </c>
      <c r="M121" s="225">
        <f t="shared" si="23"/>
        <v>0</v>
      </c>
    </row>
    <row r="122" spans="1:13" x14ac:dyDescent="0.2">
      <c r="A122" s="102" t="s">
        <v>375</v>
      </c>
      <c r="B122" s="219" t="s">
        <v>205</v>
      </c>
      <c r="C122" s="220">
        <f>IF(B122="Y", -1, 0)</f>
        <v>0</v>
      </c>
      <c r="D122" s="221" t="s">
        <v>205</v>
      </c>
      <c r="E122" s="220">
        <f>IF(D122="Y", -1, 0)</f>
        <v>0</v>
      </c>
      <c r="F122" s="97" t="s">
        <v>205</v>
      </c>
      <c r="G122" s="96">
        <f>IF(F122="Y", -1, 0)</f>
        <v>0</v>
      </c>
      <c r="H122" s="223" t="s">
        <v>205</v>
      </c>
      <c r="I122" s="220">
        <f>IF(H122="Y", -1, 0)</f>
        <v>0</v>
      </c>
      <c r="J122" s="224" t="s">
        <v>205</v>
      </c>
      <c r="K122" s="220">
        <f t="shared" si="18"/>
        <v>0</v>
      </c>
      <c r="L122" s="304" t="s">
        <v>205</v>
      </c>
      <c r="M122" s="225">
        <f t="shared" si="23"/>
        <v>0</v>
      </c>
    </row>
    <row r="123" spans="1:13" x14ac:dyDescent="0.2">
      <c r="A123" s="102" t="s">
        <v>376</v>
      </c>
      <c r="B123" s="219" t="s">
        <v>205</v>
      </c>
      <c r="C123" s="220">
        <f t="shared" ref="C123:C124" si="24">IF(B123="Y", 2, 0)</f>
        <v>0</v>
      </c>
      <c r="D123" s="221" t="s">
        <v>205</v>
      </c>
      <c r="E123" s="220">
        <f t="shared" ref="E123:E124" si="25">IF(D123="Y", 2, 0)</f>
        <v>0</v>
      </c>
      <c r="F123" s="97" t="s">
        <v>205</v>
      </c>
      <c r="G123" s="96">
        <f t="shared" ref="G123:G124" si="26">IF(F123="Y", 2, 0)</f>
        <v>0</v>
      </c>
      <c r="H123" s="223" t="s">
        <v>205</v>
      </c>
      <c r="I123" s="220">
        <f t="shared" ref="I123:I124" si="27">IF(H123="Y", 2, 0)</f>
        <v>0</v>
      </c>
      <c r="J123" s="224" t="s">
        <v>205</v>
      </c>
      <c r="K123" s="220">
        <f t="shared" ref="K123:K124" si="28">IF(J123="Y", 2, 0)</f>
        <v>0</v>
      </c>
      <c r="L123" s="304" t="s">
        <v>205</v>
      </c>
      <c r="M123" s="225">
        <f t="shared" ref="M123:M124" si="29">IF(L123="Y", 2, 0)</f>
        <v>0</v>
      </c>
    </row>
    <row r="124" spans="1:13" x14ac:dyDescent="0.2">
      <c r="A124" s="102" t="s">
        <v>377</v>
      </c>
      <c r="B124" s="219" t="s">
        <v>205</v>
      </c>
      <c r="C124" s="220">
        <f t="shared" si="24"/>
        <v>0</v>
      </c>
      <c r="D124" s="221" t="s">
        <v>205</v>
      </c>
      <c r="E124" s="220">
        <f t="shared" si="25"/>
        <v>0</v>
      </c>
      <c r="F124" s="97" t="s">
        <v>205</v>
      </c>
      <c r="G124" s="96">
        <f t="shared" si="26"/>
        <v>0</v>
      </c>
      <c r="H124" s="223" t="s">
        <v>205</v>
      </c>
      <c r="I124" s="220">
        <f t="shared" si="27"/>
        <v>0</v>
      </c>
      <c r="J124" s="224" t="s">
        <v>205</v>
      </c>
      <c r="K124" s="220">
        <f t="shared" si="28"/>
        <v>0</v>
      </c>
      <c r="L124" s="304" t="s">
        <v>205</v>
      </c>
      <c r="M124" s="225">
        <f t="shared" si="29"/>
        <v>0</v>
      </c>
    </row>
    <row r="125" spans="1:13" x14ac:dyDescent="0.2">
      <c r="A125" s="102" t="s">
        <v>378</v>
      </c>
      <c r="B125" s="219" t="s">
        <v>205</v>
      </c>
      <c r="C125" s="220">
        <f t="shared" si="20"/>
        <v>0</v>
      </c>
      <c r="D125" s="221" t="s">
        <v>205</v>
      </c>
      <c r="E125" s="220">
        <f t="shared" si="21"/>
        <v>0</v>
      </c>
      <c r="F125" s="97" t="s">
        <v>205</v>
      </c>
      <c r="G125" s="96">
        <f t="shared" si="17"/>
        <v>0</v>
      </c>
      <c r="H125" s="223" t="s">
        <v>205</v>
      </c>
      <c r="I125" s="220">
        <f t="shared" si="22"/>
        <v>0</v>
      </c>
      <c r="J125" s="224" t="s">
        <v>205</v>
      </c>
      <c r="K125" s="220">
        <f t="shared" si="18"/>
        <v>0</v>
      </c>
      <c r="L125" s="304" t="s">
        <v>205</v>
      </c>
      <c r="M125" s="225">
        <f t="shared" ref="M125" si="30">IF(L125="Y", 1, 0)</f>
        <v>0</v>
      </c>
    </row>
    <row r="126" spans="1:13" x14ac:dyDescent="0.2">
      <c r="A126" s="102" t="s">
        <v>379</v>
      </c>
      <c r="B126" s="219" t="s">
        <v>205</v>
      </c>
      <c r="C126" s="220">
        <f t="shared" si="20"/>
        <v>0</v>
      </c>
      <c r="D126" s="221" t="s">
        <v>205</v>
      </c>
      <c r="E126" s="220">
        <f t="shared" si="21"/>
        <v>0</v>
      </c>
      <c r="F126" s="97" t="s">
        <v>205</v>
      </c>
      <c r="G126" s="96">
        <f t="shared" si="17"/>
        <v>0</v>
      </c>
      <c r="H126" s="223" t="s">
        <v>205</v>
      </c>
      <c r="I126" s="220">
        <f t="shared" si="22"/>
        <v>0</v>
      </c>
      <c r="J126" s="224" t="s">
        <v>205</v>
      </c>
      <c r="K126" s="220">
        <f t="shared" si="18"/>
        <v>0</v>
      </c>
      <c r="L126" s="304" t="s">
        <v>205</v>
      </c>
      <c r="M126" s="225">
        <f t="shared" si="23"/>
        <v>0</v>
      </c>
    </row>
    <row r="127" spans="1:13" x14ac:dyDescent="0.2">
      <c r="A127" s="102" t="s">
        <v>307</v>
      </c>
      <c r="B127" s="219" t="s">
        <v>205</v>
      </c>
      <c r="C127" s="220">
        <f t="shared" ref="C127:C133" si="31">IF(B127="Y", 2, 0)</f>
        <v>0</v>
      </c>
      <c r="D127" s="221" t="s">
        <v>205</v>
      </c>
      <c r="E127" s="220">
        <f t="shared" ref="E127:E133" si="32">IF(D127="Y", 2, 0)</f>
        <v>0</v>
      </c>
      <c r="F127" s="97" t="s">
        <v>205</v>
      </c>
      <c r="G127" s="96">
        <f>IF(F127="Y", 2, 0)</f>
        <v>0</v>
      </c>
      <c r="H127" s="223" t="s">
        <v>205</v>
      </c>
      <c r="I127" s="220">
        <f>IF(H127="Y", 2, 0)</f>
        <v>0</v>
      </c>
      <c r="J127" s="224" t="s">
        <v>205</v>
      </c>
      <c r="K127" s="220">
        <f t="shared" si="18"/>
        <v>0</v>
      </c>
      <c r="L127" s="304" t="s">
        <v>205</v>
      </c>
      <c r="M127" s="225">
        <f t="shared" si="23"/>
        <v>0</v>
      </c>
    </row>
    <row r="128" spans="1:13" x14ac:dyDescent="0.2">
      <c r="A128" s="102" t="s">
        <v>380</v>
      </c>
      <c r="B128" s="219" t="s">
        <v>205</v>
      </c>
      <c r="C128" s="220">
        <f t="shared" si="31"/>
        <v>0</v>
      </c>
      <c r="D128" s="221" t="s">
        <v>205</v>
      </c>
      <c r="E128" s="220">
        <f t="shared" si="32"/>
        <v>0</v>
      </c>
      <c r="F128" s="97" t="s">
        <v>205</v>
      </c>
      <c r="G128" s="96">
        <f>IF(F128="Y", 1, 0)</f>
        <v>0</v>
      </c>
      <c r="H128" s="223" t="s">
        <v>205</v>
      </c>
      <c r="I128" s="220">
        <f>IF(H128="Y", 1, 0)</f>
        <v>0</v>
      </c>
      <c r="J128" s="224" t="s">
        <v>205</v>
      </c>
      <c r="K128" s="220">
        <f>IF(J128="Y", -1, 0)</f>
        <v>0</v>
      </c>
      <c r="L128" s="304" t="s">
        <v>205</v>
      </c>
      <c r="M128" s="225">
        <f t="shared" si="23"/>
        <v>0</v>
      </c>
    </row>
    <row r="129" spans="1:14" x14ac:dyDescent="0.2">
      <c r="A129" s="102" t="s">
        <v>381</v>
      </c>
      <c r="B129" s="219" t="s">
        <v>205</v>
      </c>
      <c r="C129" s="220">
        <f>IF(B129="Y", 1, 0)</f>
        <v>0</v>
      </c>
      <c r="D129" s="221" t="s">
        <v>205</v>
      </c>
      <c r="E129" s="220">
        <f>IF(D129="Y", 1, 0)</f>
        <v>0</v>
      </c>
      <c r="F129" s="97" t="s">
        <v>251</v>
      </c>
      <c r="G129" s="96">
        <f>IF(F129="Y", 1, 0)</f>
        <v>1</v>
      </c>
      <c r="H129" s="223" t="s">
        <v>205</v>
      </c>
      <c r="I129" s="220">
        <f>IF(H129="Y", 1, 0)</f>
        <v>0</v>
      </c>
      <c r="J129" s="224" t="s">
        <v>205</v>
      </c>
      <c r="K129" s="220">
        <f>IF(J129="Y", 1, 0)</f>
        <v>0</v>
      </c>
      <c r="L129" s="304" t="s">
        <v>205</v>
      </c>
      <c r="M129" s="225">
        <f t="shared" si="23"/>
        <v>0</v>
      </c>
    </row>
    <row r="130" spans="1:14" x14ac:dyDescent="0.2">
      <c r="A130" s="102" t="s">
        <v>382</v>
      </c>
      <c r="B130" s="219" t="s">
        <v>205</v>
      </c>
      <c r="C130" s="220">
        <f t="shared" si="31"/>
        <v>0</v>
      </c>
      <c r="D130" s="221" t="s">
        <v>205</v>
      </c>
      <c r="E130" s="220">
        <f t="shared" si="32"/>
        <v>0</v>
      </c>
      <c r="F130" s="97" t="s">
        <v>251</v>
      </c>
      <c r="G130" s="96">
        <f>IF(F130="Y", 1, 0)</f>
        <v>1</v>
      </c>
      <c r="H130" s="223" t="s">
        <v>205</v>
      </c>
      <c r="I130" s="220">
        <f>IF(H130="Y", 1, 0)</f>
        <v>0</v>
      </c>
      <c r="J130" s="224" t="s">
        <v>205</v>
      </c>
      <c r="K130" s="220">
        <f>IF(J130="Y", -1, 0)</f>
        <v>0</v>
      </c>
      <c r="L130" s="304" t="s">
        <v>205</v>
      </c>
      <c r="M130" s="225">
        <f t="shared" si="23"/>
        <v>0</v>
      </c>
    </row>
    <row r="131" spans="1:14" x14ac:dyDescent="0.2">
      <c r="A131" s="102" t="s">
        <v>383</v>
      </c>
      <c r="B131" s="219" t="s">
        <v>205</v>
      </c>
      <c r="C131" s="220">
        <f t="shared" si="31"/>
        <v>0</v>
      </c>
      <c r="D131" s="221" t="s">
        <v>205</v>
      </c>
      <c r="E131" s="220">
        <f t="shared" si="32"/>
        <v>0</v>
      </c>
      <c r="F131" s="97" t="s">
        <v>251</v>
      </c>
      <c r="G131" s="96">
        <f>IF(F131="Y", 1, 0)</f>
        <v>1</v>
      </c>
      <c r="H131" s="223" t="s">
        <v>205</v>
      </c>
      <c r="I131" s="220">
        <f>IF(H131="Y", 1, 0)</f>
        <v>0</v>
      </c>
      <c r="J131" s="224" t="s">
        <v>205</v>
      </c>
      <c r="K131" s="220">
        <f>IF(J131="Y", -1, 0)</f>
        <v>0</v>
      </c>
      <c r="L131" s="304" t="s">
        <v>205</v>
      </c>
      <c r="M131" s="225">
        <f t="shared" si="23"/>
        <v>0</v>
      </c>
    </row>
    <row r="132" spans="1:14" x14ac:dyDescent="0.2">
      <c r="A132" s="102" t="s">
        <v>276</v>
      </c>
      <c r="B132" s="219" t="s">
        <v>205</v>
      </c>
      <c r="C132" s="220">
        <f t="shared" si="31"/>
        <v>0</v>
      </c>
      <c r="D132" s="221" t="s">
        <v>205</v>
      </c>
      <c r="E132" s="220">
        <f t="shared" si="32"/>
        <v>0</v>
      </c>
      <c r="F132" s="97" t="s">
        <v>205</v>
      </c>
      <c r="G132" s="96">
        <f>IF(F132="Y", 1, 0)</f>
        <v>0</v>
      </c>
      <c r="H132" s="223" t="s">
        <v>205</v>
      </c>
      <c r="I132" s="220">
        <f>IF(H132="Y", 1, 0)</f>
        <v>0</v>
      </c>
      <c r="J132" s="224" t="s">
        <v>205</v>
      </c>
      <c r="K132" s="220">
        <f>IF(J132="Y", 1, 0)</f>
        <v>0</v>
      </c>
      <c r="L132" s="304" t="s">
        <v>205</v>
      </c>
      <c r="M132" s="225">
        <f t="shared" si="23"/>
        <v>0</v>
      </c>
    </row>
    <row r="133" spans="1:14" ht="13.5" thickBot="1" x14ac:dyDescent="0.25">
      <c r="A133" s="122" t="s">
        <v>384</v>
      </c>
      <c r="B133" s="226" t="s">
        <v>205</v>
      </c>
      <c r="C133" s="227">
        <f t="shared" si="31"/>
        <v>0</v>
      </c>
      <c r="D133" s="228" t="s">
        <v>205</v>
      </c>
      <c r="E133" s="227">
        <f t="shared" si="32"/>
        <v>0</v>
      </c>
      <c r="F133" s="105" t="s">
        <v>205</v>
      </c>
      <c r="G133" s="104">
        <f>IF(F133="Y", 2, 0)</f>
        <v>0</v>
      </c>
      <c r="H133" s="230" t="s">
        <v>205</v>
      </c>
      <c r="I133" s="227">
        <f>IF(H133="Y", 2, 0)</f>
        <v>0</v>
      </c>
      <c r="J133" s="231" t="s">
        <v>205</v>
      </c>
      <c r="K133" s="227">
        <f>IF(J133="Y", 2, 0)</f>
        <v>0</v>
      </c>
      <c r="L133" s="305" t="s">
        <v>205</v>
      </c>
      <c r="M133" s="232">
        <f>IF(L133="Y", 2, 0)</f>
        <v>0</v>
      </c>
      <c r="N133" s="88"/>
    </row>
    <row r="134" spans="1:14" ht="13.5" thickBot="1" x14ac:dyDescent="0.25">
      <c r="A134" s="131" t="s">
        <v>309</v>
      </c>
    </row>
    <row r="135" spans="1:14" x14ac:dyDescent="0.2">
      <c r="A135" s="113" t="s">
        <v>385</v>
      </c>
      <c r="B135" s="212" t="s">
        <v>205</v>
      </c>
      <c r="C135" s="213">
        <f>IF(B135="Y", 2, 0)</f>
        <v>0</v>
      </c>
      <c r="D135" s="214" t="s">
        <v>205</v>
      </c>
      <c r="E135" s="213">
        <f>IF(D135="Y", 2, 0)</f>
        <v>0</v>
      </c>
      <c r="F135" s="92" t="s">
        <v>251</v>
      </c>
      <c r="G135" s="91">
        <f>IF(F135="Y", 2, 0)</f>
        <v>2</v>
      </c>
      <c r="H135" s="216" t="s">
        <v>205</v>
      </c>
      <c r="I135" s="213">
        <f>IF(H135="Y", 2, 0)</f>
        <v>0</v>
      </c>
      <c r="J135" s="217" t="s">
        <v>205</v>
      </c>
      <c r="K135" s="213">
        <f>IF(J135="Y", 2, 0)</f>
        <v>0</v>
      </c>
      <c r="L135" s="303" t="s">
        <v>205</v>
      </c>
      <c r="M135" s="218">
        <f>IF(L135="Y", 2, 0)</f>
        <v>0</v>
      </c>
    </row>
    <row r="136" spans="1:14" x14ac:dyDescent="0.2">
      <c r="A136" s="102" t="s">
        <v>386</v>
      </c>
      <c r="B136" s="219" t="s">
        <v>205</v>
      </c>
      <c r="C136" s="220">
        <f t="shared" ref="C136:C137" si="33">IF(B136="Y", 2, 0)</f>
        <v>0</v>
      </c>
      <c r="D136" s="221" t="s">
        <v>205</v>
      </c>
      <c r="E136" s="220">
        <f t="shared" ref="E136:E137" si="34">IF(D136="Y", 2, 0)</f>
        <v>0</v>
      </c>
      <c r="F136" s="97" t="s">
        <v>251</v>
      </c>
      <c r="G136" s="96">
        <f t="shared" ref="G136:G137" si="35">IF(F136="Y", 2, 0)</f>
        <v>2</v>
      </c>
      <c r="H136" s="223" t="s">
        <v>205</v>
      </c>
      <c r="I136" s="220">
        <f t="shared" ref="I136:I137" si="36">IF(H136="Y", 2, 0)</f>
        <v>0</v>
      </c>
      <c r="J136" s="224" t="s">
        <v>205</v>
      </c>
      <c r="K136" s="220">
        <f t="shared" ref="K136:K137" si="37">IF(J136="Y", 2, 0)</f>
        <v>0</v>
      </c>
      <c r="L136" s="304" t="s">
        <v>205</v>
      </c>
      <c r="M136" s="225">
        <f t="shared" ref="M136:M137" si="38">IF(L136="Y", 2, 0)</f>
        <v>0</v>
      </c>
    </row>
    <row r="137" spans="1:14" ht="13.5" thickBot="1" x14ac:dyDescent="0.25">
      <c r="A137" s="122" t="s">
        <v>387</v>
      </c>
      <c r="B137" s="226" t="s">
        <v>205</v>
      </c>
      <c r="C137" s="227">
        <f t="shared" si="33"/>
        <v>0</v>
      </c>
      <c r="D137" s="228" t="s">
        <v>205</v>
      </c>
      <c r="E137" s="227">
        <f t="shared" si="34"/>
        <v>0</v>
      </c>
      <c r="F137" s="105" t="s">
        <v>251</v>
      </c>
      <c r="G137" s="104">
        <f t="shared" si="35"/>
        <v>2</v>
      </c>
      <c r="H137" s="230" t="s">
        <v>205</v>
      </c>
      <c r="I137" s="227">
        <f t="shared" si="36"/>
        <v>0</v>
      </c>
      <c r="J137" s="231" t="s">
        <v>205</v>
      </c>
      <c r="K137" s="227">
        <f t="shared" si="37"/>
        <v>0</v>
      </c>
      <c r="L137" s="305" t="s">
        <v>205</v>
      </c>
      <c r="M137" s="232">
        <f t="shared" si="38"/>
        <v>0</v>
      </c>
    </row>
    <row r="138" spans="1:14" ht="13.5" thickBot="1" x14ac:dyDescent="0.25">
      <c r="A138" s="131" t="s">
        <v>388</v>
      </c>
    </row>
    <row r="139" spans="1:14" x14ac:dyDescent="0.2">
      <c r="A139" s="113" t="s">
        <v>389</v>
      </c>
      <c r="B139" s="212" t="s">
        <v>205</v>
      </c>
      <c r="C139" s="213">
        <f>IF(B139="Y", 2, 0)</f>
        <v>0</v>
      </c>
      <c r="D139" s="214" t="s">
        <v>205</v>
      </c>
      <c r="E139" s="213">
        <f>IF(D139="Y", 2, 0)</f>
        <v>0</v>
      </c>
      <c r="F139" s="92" t="s">
        <v>205</v>
      </c>
      <c r="G139" s="91">
        <f>IF(F139="Y", 2, 0)</f>
        <v>0</v>
      </c>
      <c r="H139" s="216" t="s">
        <v>205</v>
      </c>
      <c r="I139" s="213">
        <f>IF(H139="Y", 2, 0)</f>
        <v>0</v>
      </c>
      <c r="J139" s="217" t="s">
        <v>205</v>
      </c>
      <c r="K139" s="213">
        <f>IF(J139="Y", 2, 0)</f>
        <v>0</v>
      </c>
      <c r="L139" s="303" t="s">
        <v>205</v>
      </c>
      <c r="M139" s="218">
        <f>IF(L139="Y", 2, 0)</f>
        <v>0</v>
      </c>
      <c r="N139" s="136"/>
    </row>
    <row r="140" spans="1:14" x14ac:dyDescent="0.2">
      <c r="A140" s="102" t="s">
        <v>390</v>
      </c>
      <c r="B140" s="219" t="s">
        <v>205</v>
      </c>
      <c r="C140" s="220">
        <f>IF(B140="Y", 1, 0)</f>
        <v>0</v>
      </c>
      <c r="D140" s="221" t="s">
        <v>205</v>
      </c>
      <c r="E140" s="220">
        <f>IF(D140="Y", 1, 0)</f>
        <v>0</v>
      </c>
      <c r="F140" s="97" t="s">
        <v>205</v>
      </c>
      <c r="G140" s="96">
        <f>IF(F140="Y", 1, 0)</f>
        <v>0</v>
      </c>
      <c r="H140" s="223" t="s">
        <v>205</v>
      </c>
      <c r="I140" s="220">
        <f>IF(H140="Y", 1, 0)</f>
        <v>0</v>
      </c>
      <c r="J140" s="224" t="s">
        <v>205</v>
      </c>
      <c r="K140" s="220">
        <f>IF(J140="Y", 1, 0)</f>
        <v>0</v>
      </c>
      <c r="L140" s="304" t="s">
        <v>205</v>
      </c>
      <c r="M140" s="225">
        <f>IF(L140="Y", 1, 0)</f>
        <v>0</v>
      </c>
    </row>
    <row r="141" spans="1:14" x14ac:dyDescent="0.2">
      <c r="A141" s="102" t="s">
        <v>391</v>
      </c>
      <c r="B141" s="219" t="s">
        <v>205</v>
      </c>
      <c r="C141" s="220">
        <f>IF(B141="Y", 1, 0)</f>
        <v>0</v>
      </c>
      <c r="D141" s="221" t="s">
        <v>205</v>
      </c>
      <c r="E141" s="220">
        <f>IF(D141="Y", 1, 0)</f>
        <v>0</v>
      </c>
      <c r="F141" s="97" t="s">
        <v>205</v>
      </c>
      <c r="G141" s="96">
        <f>IF(F141="Y", 1, 0)</f>
        <v>0</v>
      </c>
      <c r="H141" s="223" t="s">
        <v>205</v>
      </c>
      <c r="I141" s="220">
        <f>IF(H141="Y", 1, 0)</f>
        <v>0</v>
      </c>
      <c r="J141" s="224" t="s">
        <v>205</v>
      </c>
      <c r="K141" s="220">
        <f>IF(J141="Y", 1, 0)</f>
        <v>0</v>
      </c>
      <c r="L141" s="304" t="s">
        <v>205</v>
      </c>
      <c r="M141" s="225">
        <f>IF(L141="Y", 1, 0)</f>
        <v>0</v>
      </c>
    </row>
    <row r="142" spans="1:14" x14ac:dyDescent="0.2">
      <c r="A142" s="102" t="s">
        <v>392</v>
      </c>
      <c r="B142" s="219" t="s">
        <v>205</v>
      </c>
      <c r="C142" s="220">
        <f t="shared" ref="C142:C146" si="39">IF(B142="Y", 2, 0)</f>
        <v>0</v>
      </c>
      <c r="D142" s="221" t="s">
        <v>205</v>
      </c>
      <c r="E142" s="220">
        <f t="shared" ref="E142:E146" si="40">IF(D142="Y", 2, 0)</f>
        <v>0</v>
      </c>
      <c r="F142" s="97" t="s">
        <v>205</v>
      </c>
      <c r="G142" s="96">
        <f t="shared" ref="G142:G146" si="41">IF(F142="Y", 2, 0)</f>
        <v>0</v>
      </c>
      <c r="H142" s="223" t="s">
        <v>205</v>
      </c>
      <c r="I142" s="220">
        <f t="shared" ref="I142:I146" si="42">IF(H142="Y", 2, 0)</f>
        <v>0</v>
      </c>
      <c r="J142" s="224" t="s">
        <v>205</v>
      </c>
      <c r="K142" s="220">
        <f t="shared" ref="K142:K146" si="43">IF(J142="Y", 2, 0)</f>
        <v>0</v>
      </c>
      <c r="L142" s="304" t="s">
        <v>205</v>
      </c>
      <c r="M142" s="225">
        <f t="shared" ref="M142:M146" si="44">IF(L142="Y", 2, 0)</f>
        <v>0</v>
      </c>
    </row>
    <row r="143" spans="1:14" x14ac:dyDescent="0.2">
      <c r="A143" s="102" t="s">
        <v>393</v>
      </c>
      <c r="B143" s="219" t="s">
        <v>205</v>
      </c>
      <c r="C143" s="220">
        <f>IF(B143="Y", 1, 0)</f>
        <v>0</v>
      </c>
      <c r="D143" s="221" t="s">
        <v>205</v>
      </c>
      <c r="E143" s="220">
        <f>IF(D143="Y", 1, 0)</f>
        <v>0</v>
      </c>
      <c r="F143" s="97" t="s">
        <v>205</v>
      </c>
      <c r="G143" s="96">
        <f>IF(F143="Y", 1, 0)</f>
        <v>0</v>
      </c>
      <c r="H143" s="223" t="s">
        <v>205</v>
      </c>
      <c r="I143" s="220">
        <f>IF(H143="Y", 1, 0)</f>
        <v>0</v>
      </c>
      <c r="J143" s="224" t="s">
        <v>205</v>
      </c>
      <c r="K143" s="220">
        <f>IF(J143="Y", 1, 0)</f>
        <v>0</v>
      </c>
      <c r="L143" s="304" t="s">
        <v>205</v>
      </c>
      <c r="M143" s="225">
        <f>IF(L143="Y", 1, 0)</f>
        <v>0</v>
      </c>
    </row>
    <row r="144" spans="1:14" x14ac:dyDescent="0.2">
      <c r="A144" s="102" t="s">
        <v>394</v>
      </c>
      <c r="B144" s="219" t="s">
        <v>205</v>
      </c>
      <c r="C144" s="220">
        <f>IF(B144="Y", 1, 0)</f>
        <v>0</v>
      </c>
      <c r="D144" s="221" t="s">
        <v>205</v>
      </c>
      <c r="E144" s="220">
        <f>IF(D144="Y", 1, 0)</f>
        <v>0</v>
      </c>
      <c r="F144" s="97" t="s">
        <v>205</v>
      </c>
      <c r="G144" s="96">
        <f>IF(F144="Y", 1, 0)</f>
        <v>0</v>
      </c>
      <c r="H144" s="223" t="s">
        <v>205</v>
      </c>
      <c r="I144" s="220">
        <f>IF(H144="Y", 1, 0)</f>
        <v>0</v>
      </c>
      <c r="J144" s="224" t="s">
        <v>205</v>
      </c>
      <c r="K144" s="220">
        <f>IF(J144="Y", 1, 0)</f>
        <v>0</v>
      </c>
      <c r="L144" s="304" t="s">
        <v>205</v>
      </c>
      <c r="M144" s="225">
        <f>IF(L144="Y", 1, 0)</f>
        <v>0</v>
      </c>
    </row>
    <row r="145" spans="1:15" x14ac:dyDescent="0.2">
      <c r="A145" s="102" t="s">
        <v>395</v>
      </c>
      <c r="B145" s="219" t="s">
        <v>205</v>
      </c>
      <c r="C145" s="220">
        <f t="shared" si="39"/>
        <v>0</v>
      </c>
      <c r="D145" s="221" t="s">
        <v>205</v>
      </c>
      <c r="E145" s="220">
        <f t="shared" si="40"/>
        <v>0</v>
      </c>
      <c r="F145" s="97" t="s">
        <v>205</v>
      </c>
      <c r="G145" s="96">
        <f t="shared" si="41"/>
        <v>0</v>
      </c>
      <c r="H145" s="223" t="s">
        <v>205</v>
      </c>
      <c r="I145" s="220">
        <f t="shared" si="42"/>
        <v>0</v>
      </c>
      <c r="J145" s="224" t="s">
        <v>205</v>
      </c>
      <c r="K145" s="220">
        <f t="shared" si="43"/>
        <v>0</v>
      </c>
      <c r="L145" s="304" t="s">
        <v>205</v>
      </c>
      <c r="M145" s="225">
        <f t="shared" si="44"/>
        <v>0</v>
      </c>
    </row>
    <row r="146" spans="1:15" ht="13.5" thickBot="1" x14ac:dyDescent="0.25">
      <c r="A146" s="122" t="s">
        <v>396</v>
      </c>
      <c r="B146" s="226" t="s">
        <v>205</v>
      </c>
      <c r="C146" s="227">
        <f t="shared" si="39"/>
        <v>0</v>
      </c>
      <c r="D146" s="228" t="s">
        <v>205</v>
      </c>
      <c r="E146" s="227">
        <f t="shared" si="40"/>
        <v>0</v>
      </c>
      <c r="F146" s="105" t="s">
        <v>205</v>
      </c>
      <c r="G146" s="104">
        <f t="shared" si="41"/>
        <v>0</v>
      </c>
      <c r="H146" s="230" t="s">
        <v>205</v>
      </c>
      <c r="I146" s="227">
        <f t="shared" si="42"/>
        <v>0</v>
      </c>
      <c r="J146" s="231" t="s">
        <v>205</v>
      </c>
      <c r="K146" s="227">
        <f t="shared" si="43"/>
        <v>0</v>
      </c>
      <c r="L146" s="305" t="s">
        <v>205</v>
      </c>
      <c r="M146" s="232">
        <f t="shared" si="44"/>
        <v>0</v>
      </c>
    </row>
    <row r="147" spans="1:15" ht="13.5" thickBot="1" x14ac:dyDescent="0.25">
      <c r="A147" s="131" t="s">
        <v>397</v>
      </c>
    </row>
    <row r="148" spans="1:15" x14ac:dyDescent="0.2">
      <c r="A148" s="113" t="s">
        <v>398</v>
      </c>
      <c r="B148" s="212" t="s">
        <v>205</v>
      </c>
      <c r="C148" s="213">
        <f>IF(B148="Y", 1, 0)</f>
        <v>0</v>
      </c>
      <c r="D148" s="214" t="s">
        <v>205</v>
      </c>
      <c r="E148" s="213">
        <f>IF(D148="Y", 1, 0)</f>
        <v>0</v>
      </c>
      <c r="F148" s="92" t="s">
        <v>251</v>
      </c>
      <c r="G148" s="91">
        <f>IF(F148="Y", 1, 0)</f>
        <v>1</v>
      </c>
      <c r="H148" s="216" t="s">
        <v>205</v>
      </c>
      <c r="I148" s="213">
        <f>IF(H148="Y", 1, 0)</f>
        <v>0</v>
      </c>
      <c r="J148" s="217" t="s">
        <v>205</v>
      </c>
      <c r="K148" s="213">
        <f>IF(J148="Y", 1, 0)</f>
        <v>0</v>
      </c>
      <c r="L148" s="303" t="s">
        <v>205</v>
      </c>
      <c r="M148" s="218">
        <f>IF(L148="Y", 1, 0)</f>
        <v>0</v>
      </c>
    </row>
    <row r="149" spans="1:15" ht="13.5" thickBot="1" x14ac:dyDescent="0.25">
      <c r="A149" s="122" t="s">
        <v>399</v>
      </c>
      <c r="B149" s="226" t="s">
        <v>205</v>
      </c>
      <c r="C149" s="227">
        <f>IF(B149="Y", 1, 0)</f>
        <v>0</v>
      </c>
      <c r="D149" s="228" t="s">
        <v>205</v>
      </c>
      <c r="E149" s="227">
        <f>IF(D149="Y", 1, 0)</f>
        <v>0</v>
      </c>
      <c r="F149" s="105" t="s">
        <v>251</v>
      </c>
      <c r="G149" s="104">
        <f>IF(F149="Y", 1, 0)</f>
        <v>1</v>
      </c>
      <c r="H149" s="230" t="s">
        <v>205</v>
      </c>
      <c r="I149" s="227">
        <f>IF(H149="Y", 1, 0)</f>
        <v>0</v>
      </c>
      <c r="J149" s="231" t="s">
        <v>205</v>
      </c>
      <c r="K149" s="227">
        <f>IF(J149="Y", 1, 0)</f>
        <v>0</v>
      </c>
      <c r="L149" s="305" t="s">
        <v>205</v>
      </c>
      <c r="M149" s="232">
        <f>IF(L149="Y", 1, 0)</f>
        <v>0</v>
      </c>
    </row>
    <row r="150" spans="1:15" x14ac:dyDescent="0.2">
      <c r="A150" s="88"/>
      <c r="N150" s="88"/>
      <c r="O150" s="88"/>
    </row>
    <row r="151" spans="1:15" x14ac:dyDescent="0.2">
      <c r="A151" s="137" t="s">
        <v>400</v>
      </c>
      <c r="C151" s="211">
        <f>SUM(C2:C149)</f>
        <v>0</v>
      </c>
      <c r="E151" s="211">
        <f>SUM(E2:E149)</f>
        <v>0</v>
      </c>
      <c r="G151" s="88">
        <f>SUM(G2:G149)</f>
        <v>40</v>
      </c>
      <c r="I151" s="211">
        <f>SUM(I2:I133)</f>
        <v>0</v>
      </c>
      <c r="K151" s="211">
        <f>SUM(K2:K133)</f>
        <v>0</v>
      </c>
      <c r="M151" s="211">
        <f>SUM(M2:M149)</f>
        <v>0</v>
      </c>
    </row>
    <row r="152" spans="1:15" x14ac:dyDescent="0.2">
      <c r="A152" s="137" t="s">
        <v>401</v>
      </c>
      <c r="C152" s="211">
        <v>148</v>
      </c>
      <c r="E152" s="211">
        <v>143</v>
      </c>
      <c r="G152" s="88">
        <v>128</v>
      </c>
      <c r="I152" s="211">
        <v>114</v>
      </c>
      <c r="K152" s="211">
        <v>99</v>
      </c>
      <c r="M152" s="211">
        <v>53</v>
      </c>
    </row>
    <row r="153" spans="1:15" x14ac:dyDescent="0.2">
      <c r="A153" s="137" t="s">
        <v>402</v>
      </c>
      <c r="C153" s="264">
        <f>C151/C152</f>
        <v>0</v>
      </c>
      <c r="E153" s="264">
        <f>E151/E152</f>
        <v>0</v>
      </c>
      <c r="G153" s="139">
        <f>G151/G152</f>
        <v>0.3125</v>
      </c>
      <c r="I153" s="264">
        <f>I151/I152</f>
        <v>0</v>
      </c>
      <c r="K153" s="264">
        <f>K151/K152</f>
        <v>0</v>
      </c>
      <c r="M153" s="264">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C54A7D55-8381-408C-82A8-438BEC77D1AE}">
      <formula1>"-,Y"</formula1>
    </dataValidation>
  </dataValidations>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9B93E-79E7-4EFF-AADD-3EEB7EB3C986}">
  <sheetPr>
    <pageSetUpPr fitToPage="1"/>
  </sheetPr>
  <dimension ref="A1:K50"/>
  <sheetViews>
    <sheetView zoomScale="90" zoomScaleNormal="90" workbookViewId="0">
      <pane ySplit="2" topLeftCell="A19" activePane="bottomLeft" state="frozen"/>
      <selection pane="bottomLeft"/>
    </sheetView>
  </sheetViews>
  <sheetFormatPr defaultRowHeight="15" x14ac:dyDescent="0.25"/>
  <cols>
    <col min="1" max="1" width="27" style="436" customWidth="1"/>
    <col min="2" max="2" width="14.5" style="436" customWidth="1"/>
    <col min="3" max="3" width="8" style="436" customWidth="1"/>
    <col min="4" max="4" width="12.5" style="436" customWidth="1"/>
    <col min="5" max="10" width="9.125" style="436" customWidth="1"/>
    <col min="11" max="11" width="5.625" style="435" customWidth="1"/>
    <col min="12" max="16384" width="9" style="436"/>
  </cols>
  <sheetData>
    <row r="1" spans="1:11" s="426" customFormat="1" ht="45" customHeight="1" x14ac:dyDescent="0.25">
      <c r="A1" s="425" t="s">
        <v>801</v>
      </c>
      <c r="D1" s="427" t="s">
        <v>783</v>
      </c>
      <c r="E1" s="504" t="s">
        <v>787</v>
      </c>
      <c r="F1" s="505" t="s">
        <v>788</v>
      </c>
      <c r="G1" s="506" t="s">
        <v>789</v>
      </c>
      <c r="K1" s="431"/>
    </row>
    <row r="2" spans="1:11" s="432" customFormat="1" ht="37.5" customHeight="1" x14ac:dyDescent="0.25">
      <c r="A2" s="507" t="s">
        <v>406</v>
      </c>
      <c r="B2" s="507" t="s">
        <v>494</v>
      </c>
      <c r="C2" s="507" t="s">
        <v>413</v>
      </c>
      <c r="D2" s="507" t="s">
        <v>804</v>
      </c>
      <c r="E2" s="507" t="s">
        <v>0</v>
      </c>
      <c r="F2" s="507" t="s">
        <v>32</v>
      </c>
      <c r="G2" s="507" t="s">
        <v>63</v>
      </c>
      <c r="H2" s="507" t="s">
        <v>407</v>
      </c>
      <c r="I2" s="507" t="s">
        <v>112</v>
      </c>
      <c r="J2" s="507" t="s">
        <v>784</v>
      </c>
      <c r="K2" s="433"/>
    </row>
    <row r="3" spans="1:11" x14ac:dyDescent="0.25">
      <c r="A3" s="487" t="s">
        <v>777</v>
      </c>
      <c r="B3" s="488"/>
      <c r="C3" s="488"/>
      <c r="D3" s="489"/>
      <c r="E3" s="490"/>
      <c r="F3" s="490"/>
      <c r="G3" s="490"/>
      <c r="H3" s="490"/>
      <c r="I3" s="490"/>
      <c r="J3" s="491"/>
    </row>
    <row r="4" spans="1:11" x14ac:dyDescent="0.25">
      <c r="A4" s="440" t="str">
        <f>Brookwood!$B$1</f>
        <v>Brookwood Ped Overpass</v>
      </c>
      <c r="B4" s="440" t="s">
        <v>501</v>
      </c>
      <c r="C4" s="440" t="s">
        <v>420</v>
      </c>
      <c r="D4" s="441">
        <v>4500000</v>
      </c>
      <c r="E4" s="430"/>
      <c r="F4" s="429"/>
      <c r="G4" s="429"/>
      <c r="H4" s="439" t="s">
        <v>227</v>
      </c>
      <c r="I4" s="429"/>
      <c r="J4" s="429"/>
    </row>
    <row r="5" spans="1:11" x14ac:dyDescent="0.25">
      <c r="A5" s="440" t="str">
        <f>'Emerald Necklace Tr'!$B$1</f>
        <v>Emerald Necklace Trail</v>
      </c>
      <c r="B5" s="440" t="s">
        <v>506</v>
      </c>
      <c r="C5" s="440" t="s">
        <v>420</v>
      </c>
      <c r="D5" s="441">
        <v>200000</v>
      </c>
      <c r="E5" s="429"/>
      <c r="F5" s="429"/>
      <c r="G5" s="429"/>
      <c r="H5" s="439" t="s">
        <v>227</v>
      </c>
      <c r="I5" s="429"/>
      <c r="J5" s="429"/>
    </row>
    <row r="6" spans="1:11" x14ac:dyDescent="0.25">
      <c r="A6" s="437" t="str">
        <f>'Scott Ck Tr'!B1</f>
        <v>Scott Creek Trail</v>
      </c>
      <c r="B6" s="437" t="s">
        <v>497</v>
      </c>
      <c r="C6" s="437" t="s">
        <v>416</v>
      </c>
      <c r="D6" s="438">
        <v>89562</v>
      </c>
      <c r="E6" s="428"/>
      <c r="F6" s="428"/>
      <c r="G6" s="429"/>
      <c r="H6" s="439" t="s">
        <v>227</v>
      </c>
      <c r="I6" s="430"/>
      <c r="J6" s="429"/>
    </row>
    <row r="7" spans="1:11" x14ac:dyDescent="0.25">
      <c r="A7" s="437" t="str">
        <f>'Tigard-LO Tr'!$B$1</f>
        <v>Tigard-LO Trail</v>
      </c>
      <c r="B7" s="437" t="s">
        <v>507</v>
      </c>
      <c r="C7" s="437" t="s">
        <v>420</v>
      </c>
      <c r="D7" s="438">
        <v>245000</v>
      </c>
      <c r="E7" s="429"/>
      <c r="F7" s="429"/>
      <c r="G7" s="428"/>
      <c r="H7" s="439" t="s">
        <v>227</v>
      </c>
      <c r="I7" s="428"/>
      <c r="J7" s="428"/>
    </row>
    <row r="8" spans="1:11" x14ac:dyDescent="0.25">
      <c r="A8" s="437" t="str">
        <f>'Westside Tr Br'!B1</f>
        <v>Westside Trail Bridge</v>
      </c>
      <c r="B8" s="437" t="s">
        <v>503</v>
      </c>
      <c r="C8" s="437" t="s">
        <v>416</v>
      </c>
      <c r="D8" s="438">
        <v>1907500</v>
      </c>
      <c r="E8" s="428"/>
      <c r="F8" s="429"/>
      <c r="G8" s="429"/>
      <c r="H8" s="439" t="s">
        <v>227</v>
      </c>
      <c r="I8" s="428"/>
      <c r="J8" s="428"/>
    </row>
    <row r="9" spans="1:11" x14ac:dyDescent="0.25">
      <c r="A9" s="440" t="str">
        <f>'Westside Tr(seg 1)'!B1</f>
        <v>Westside Trail: Seg 1</v>
      </c>
      <c r="B9" s="440" t="s">
        <v>505</v>
      </c>
      <c r="C9" s="440" t="s">
        <v>416</v>
      </c>
      <c r="D9" s="441">
        <v>210000</v>
      </c>
      <c r="E9" s="430"/>
      <c r="F9" s="430"/>
      <c r="G9" s="430"/>
      <c r="H9" s="439" t="s">
        <v>227</v>
      </c>
      <c r="I9" s="429"/>
      <c r="J9" s="430"/>
    </row>
    <row r="11" spans="1:11" x14ac:dyDescent="0.25">
      <c r="A11" s="487" t="s">
        <v>722</v>
      </c>
      <c r="B11" s="488"/>
      <c r="C11" s="488"/>
      <c r="D11" s="489"/>
      <c r="E11" s="490"/>
      <c r="F11" s="490"/>
      <c r="G11" s="490"/>
      <c r="H11" s="490"/>
      <c r="I11" s="490"/>
      <c r="J11" s="491"/>
    </row>
    <row r="12" spans="1:11" x14ac:dyDescent="0.25">
      <c r="A12" s="437" t="str">
        <f>'Clack Riv Tr'!B1</f>
        <v>Clackamas River Trail</v>
      </c>
      <c r="B12" s="437" t="s">
        <v>497</v>
      </c>
      <c r="C12" s="437" t="s">
        <v>416</v>
      </c>
      <c r="D12" s="438">
        <v>666175</v>
      </c>
      <c r="E12" s="430"/>
      <c r="F12" s="430"/>
      <c r="G12" s="430"/>
      <c r="H12" s="439" t="s">
        <v>227</v>
      </c>
      <c r="I12" s="430"/>
      <c r="J12" s="430"/>
    </row>
    <row r="13" spans="1:11" x14ac:dyDescent="0.25">
      <c r="A13" s="440" t="str">
        <f>'Cornfoot Rd'!$B$1</f>
        <v>Cornfoot Rd</v>
      </c>
      <c r="B13" s="440" t="s">
        <v>500</v>
      </c>
      <c r="C13" s="440" t="s">
        <v>420</v>
      </c>
      <c r="D13" s="441">
        <v>5225500</v>
      </c>
      <c r="E13" s="429"/>
      <c r="F13" s="430"/>
      <c r="G13" s="429"/>
      <c r="H13" s="439" t="s">
        <v>227</v>
      </c>
      <c r="I13" s="429"/>
      <c r="J13" s="429"/>
    </row>
    <row r="14" spans="1:11" x14ac:dyDescent="0.25">
      <c r="A14" s="437" t="str">
        <f>'Council Ck Tr'!$B$1</f>
        <v>Council Ck Trail</v>
      </c>
      <c r="B14" s="437" t="s">
        <v>508</v>
      </c>
      <c r="C14" s="437" t="s">
        <v>420</v>
      </c>
      <c r="D14" s="438">
        <v>5511000</v>
      </c>
      <c r="E14" s="428"/>
      <c r="F14" s="428"/>
      <c r="G14" s="428"/>
      <c r="H14" s="439" t="s">
        <v>227</v>
      </c>
      <c r="I14" s="428"/>
      <c r="J14" s="428"/>
    </row>
    <row r="15" spans="1:11" x14ac:dyDescent="0.25">
      <c r="A15" s="440" t="str">
        <f>'Gresh-Fairview Tr'!B1</f>
        <v>Gresh-Fairview Trail</v>
      </c>
      <c r="B15" s="440" t="s">
        <v>509</v>
      </c>
      <c r="C15" s="440" t="s">
        <v>416</v>
      </c>
      <c r="D15" s="441">
        <v>4167723</v>
      </c>
      <c r="E15" s="428"/>
      <c r="F15" s="428"/>
      <c r="G15" s="428"/>
      <c r="H15" s="439" t="s">
        <v>227</v>
      </c>
      <c r="I15" s="429"/>
      <c r="J15" s="428"/>
    </row>
    <row r="16" spans="1:11" x14ac:dyDescent="0.25">
      <c r="A16" s="440" t="str">
        <f>'Marine Dr Tr'!$B$1</f>
        <v>Marine Dr Trail</v>
      </c>
      <c r="B16" s="440" t="s">
        <v>498</v>
      </c>
      <c r="C16" s="440" t="s">
        <v>420</v>
      </c>
      <c r="D16" s="441">
        <v>2161124</v>
      </c>
      <c r="E16" s="429"/>
      <c r="F16" s="429"/>
      <c r="G16" s="428"/>
      <c r="H16" s="439" t="s">
        <v>227</v>
      </c>
      <c r="I16" s="429"/>
      <c r="J16" s="429"/>
    </row>
    <row r="17" spans="1:11" x14ac:dyDescent="0.25">
      <c r="A17" s="440" t="str">
        <f>'NP Grnwy(Col to Cath)'!$B$1</f>
        <v>NP Greenway (Col to Cath)</v>
      </c>
      <c r="B17" s="440" t="s">
        <v>498</v>
      </c>
      <c r="C17" s="440" t="s">
        <v>420</v>
      </c>
      <c r="D17" s="441">
        <v>2647950</v>
      </c>
      <c r="E17" s="428"/>
      <c r="F17" s="428"/>
      <c r="G17" s="429"/>
      <c r="H17" s="439" t="s">
        <v>227</v>
      </c>
      <c r="I17" s="428"/>
      <c r="J17" s="428"/>
    </row>
    <row r="18" spans="1:11" x14ac:dyDescent="0.25">
      <c r="A18" s="440" t="str">
        <f>'NP Grnwy(Kelley to Slough)'!$B$1</f>
        <v>NP Greenway (Kelley to Slough)</v>
      </c>
      <c r="B18" s="440" t="s">
        <v>498</v>
      </c>
      <c r="C18" s="440" t="s">
        <v>420</v>
      </c>
      <c r="D18" s="441">
        <v>3483699</v>
      </c>
      <c r="E18" s="429"/>
      <c r="F18" s="429"/>
      <c r="G18" s="429"/>
      <c r="H18" s="439" t="s">
        <v>227</v>
      </c>
      <c r="I18" s="429"/>
      <c r="J18" s="429"/>
    </row>
    <row r="19" spans="1:11" x14ac:dyDescent="0.25">
      <c r="A19" s="440" t="str">
        <f>'Sandy Riv Gnwy'!B1</f>
        <v>Sandy River Greenway</v>
      </c>
      <c r="B19" s="440" t="s">
        <v>510</v>
      </c>
      <c r="C19" s="440" t="s">
        <v>416</v>
      </c>
      <c r="D19" s="441">
        <v>1945800</v>
      </c>
      <c r="E19" s="430"/>
      <c r="F19" s="429"/>
      <c r="G19" s="429"/>
      <c r="H19" s="439" t="s">
        <v>227</v>
      </c>
      <c r="I19" s="430"/>
      <c r="J19" s="430"/>
    </row>
    <row r="20" spans="1:11" x14ac:dyDescent="0.25">
      <c r="A20" s="440" t="str">
        <f>'Trolley Tr'!B1</f>
        <v>Trolley Trail</v>
      </c>
      <c r="B20" s="440" t="s">
        <v>504</v>
      </c>
      <c r="C20" s="440" t="s">
        <v>416</v>
      </c>
      <c r="D20" s="441">
        <v>624250</v>
      </c>
      <c r="E20" s="428"/>
      <c r="F20" s="428"/>
      <c r="G20" s="428"/>
      <c r="H20" s="439" t="s">
        <v>227</v>
      </c>
      <c r="I20" s="428"/>
      <c r="J20" s="428"/>
    </row>
    <row r="22" spans="1:11" x14ac:dyDescent="0.25">
      <c r="A22" s="487" t="s">
        <v>776</v>
      </c>
      <c r="B22" s="488"/>
      <c r="C22" s="488"/>
      <c r="D22" s="489"/>
      <c r="E22" s="490"/>
      <c r="F22" s="490"/>
      <c r="G22" s="490"/>
      <c r="H22" s="490"/>
      <c r="I22" s="490"/>
      <c r="J22" s="491"/>
    </row>
    <row r="23" spans="1:11" x14ac:dyDescent="0.25">
      <c r="A23" s="437" t="str">
        <f>'Allen Blvd'!B1</f>
        <v>Allen Blvd</v>
      </c>
      <c r="B23" s="437" t="s">
        <v>502</v>
      </c>
      <c r="C23" s="437" t="s">
        <v>417</v>
      </c>
      <c r="D23" s="438">
        <v>723670</v>
      </c>
      <c r="E23" s="429"/>
      <c r="F23" s="429"/>
      <c r="G23" s="428"/>
      <c r="H23" s="428"/>
      <c r="I23" s="439" t="s">
        <v>227</v>
      </c>
      <c r="J23" s="428"/>
    </row>
    <row r="24" spans="1:11" x14ac:dyDescent="0.25">
      <c r="A24" s="440" t="str">
        <f>Brookwood!$B$1</f>
        <v>Brookwood Ped Overpass</v>
      </c>
      <c r="B24" s="440" t="s">
        <v>501</v>
      </c>
      <c r="C24" s="440" t="s">
        <v>420</v>
      </c>
      <c r="D24" s="441">
        <v>4500000</v>
      </c>
      <c r="E24" s="430"/>
      <c r="F24" s="428"/>
      <c r="G24" s="430"/>
      <c r="H24" s="429"/>
      <c r="I24" s="439" t="s">
        <v>227</v>
      </c>
      <c r="J24" s="429"/>
    </row>
    <row r="25" spans="1:11" s="443" customFormat="1" x14ac:dyDescent="0.25">
      <c r="A25" s="440" t="str">
        <f>'Emerald Necklace Tr'!$B$1</f>
        <v>Emerald Necklace Trail</v>
      </c>
      <c r="B25" s="440" t="s">
        <v>506</v>
      </c>
      <c r="C25" s="440" t="s">
        <v>420</v>
      </c>
      <c r="D25" s="441">
        <v>200000</v>
      </c>
      <c r="E25" s="429"/>
      <c r="F25" s="429"/>
      <c r="G25" s="430"/>
      <c r="H25" s="429"/>
      <c r="I25" s="439" t="s">
        <v>227</v>
      </c>
      <c r="J25" s="429"/>
      <c r="K25" s="435"/>
    </row>
    <row r="26" spans="1:11" s="443" customFormat="1" x14ac:dyDescent="0.25">
      <c r="A26" s="440" t="str">
        <f>'Fanno Ck Tr'!B1</f>
        <v>Fanno Ck Trail</v>
      </c>
      <c r="B26" s="440" t="s">
        <v>507</v>
      </c>
      <c r="C26" s="440" t="s">
        <v>417</v>
      </c>
      <c r="D26" s="441">
        <v>1606705</v>
      </c>
      <c r="E26" s="429"/>
      <c r="F26" s="429"/>
      <c r="G26" s="429"/>
      <c r="H26" s="429"/>
      <c r="I26" s="439" t="s">
        <v>227</v>
      </c>
      <c r="J26" s="429"/>
      <c r="K26" s="435"/>
    </row>
    <row r="27" spans="1:11" s="443" customFormat="1" x14ac:dyDescent="0.25">
      <c r="A27" s="437" t="str">
        <f>'I-205 MUP'!B1</f>
        <v>I-205 MUP</v>
      </c>
      <c r="B27" s="437" t="s">
        <v>495</v>
      </c>
      <c r="C27" s="437" t="s">
        <v>417</v>
      </c>
      <c r="D27" s="438">
        <v>935884</v>
      </c>
      <c r="E27" s="428"/>
      <c r="F27" s="428"/>
      <c r="G27" s="429"/>
      <c r="H27" s="428"/>
      <c r="I27" s="439" t="s">
        <v>227</v>
      </c>
      <c r="J27" s="428"/>
      <c r="K27" s="435"/>
    </row>
    <row r="28" spans="1:11" s="443" customFormat="1" x14ac:dyDescent="0.25">
      <c r="A28" s="440" t="str">
        <f>'Lakeview Blvd'!B1</f>
        <v>Lakeview Blvd</v>
      </c>
      <c r="B28" s="440" t="s">
        <v>496</v>
      </c>
      <c r="C28" s="440" t="s">
        <v>417</v>
      </c>
      <c r="D28" s="441">
        <v>450036</v>
      </c>
      <c r="E28" s="429"/>
      <c r="F28" s="430"/>
      <c r="G28" s="429"/>
      <c r="H28" s="430"/>
      <c r="I28" s="439" t="s">
        <v>227</v>
      </c>
      <c r="J28" s="430"/>
      <c r="K28" s="435"/>
    </row>
    <row r="29" spans="1:11" s="443" customFormat="1" x14ac:dyDescent="0.25">
      <c r="A29" s="437" t="str">
        <f>'Tigard-LO Tr'!$B$1</f>
        <v>Tigard-LO Trail</v>
      </c>
      <c r="B29" s="437" t="s">
        <v>507</v>
      </c>
      <c r="C29" s="437" t="s">
        <v>420</v>
      </c>
      <c r="D29" s="438">
        <v>245000</v>
      </c>
      <c r="E29" s="429"/>
      <c r="F29" s="428"/>
      <c r="G29" s="429"/>
      <c r="H29" s="428"/>
      <c r="I29" s="439" t="s">
        <v>227</v>
      </c>
      <c r="J29" s="428"/>
      <c r="K29" s="435"/>
    </row>
    <row r="30" spans="1:11" s="443" customFormat="1" x14ac:dyDescent="0.25">
      <c r="A30" s="440" t="str">
        <f>'Troutdale Rd'!B1</f>
        <v>Troutdale Rd</v>
      </c>
      <c r="B30" s="440" t="s">
        <v>499</v>
      </c>
      <c r="C30" s="440" t="s">
        <v>417</v>
      </c>
      <c r="D30" s="441">
        <v>1720000</v>
      </c>
      <c r="E30" s="429"/>
      <c r="F30" s="429"/>
      <c r="G30" s="430"/>
      <c r="H30" s="429"/>
      <c r="I30" s="439" t="s">
        <v>227</v>
      </c>
      <c r="J30" s="429"/>
      <c r="K30" s="435"/>
    </row>
    <row r="32" spans="1:11" s="443" customFormat="1" x14ac:dyDescent="0.25">
      <c r="A32" s="487" t="s">
        <v>721</v>
      </c>
      <c r="B32" s="488"/>
      <c r="C32" s="488"/>
      <c r="D32" s="489"/>
      <c r="E32" s="490"/>
      <c r="F32" s="490"/>
      <c r="G32" s="490"/>
      <c r="H32" s="490"/>
      <c r="I32" s="490"/>
      <c r="J32" s="491"/>
      <c r="K32" s="435"/>
    </row>
    <row r="33" spans="1:11" s="443" customFormat="1" x14ac:dyDescent="0.25">
      <c r="A33" s="440" t="str">
        <f>'148th Ave'!B1</f>
        <v>148th Ave</v>
      </c>
      <c r="B33" s="440" t="s">
        <v>500</v>
      </c>
      <c r="C33" s="440" t="s">
        <v>417</v>
      </c>
      <c r="D33" s="441">
        <v>7100335</v>
      </c>
      <c r="E33" s="428"/>
      <c r="F33" s="429"/>
      <c r="G33" s="429"/>
      <c r="H33" s="430"/>
      <c r="I33" s="439" t="s">
        <v>227</v>
      </c>
      <c r="J33" s="429"/>
      <c r="K33" s="435"/>
    </row>
    <row r="34" spans="1:11" s="443" customFormat="1" x14ac:dyDescent="0.25">
      <c r="A34" s="440" t="str">
        <f>'162nd Ave'!B1</f>
        <v>162nd Ave</v>
      </c>
      <c r="B34" s="440" t="s">
        <v>509</v>
      </c>
      <c r="C34" s="440" t="s">
        <v>417</v>
      </c>
      <c r="D34" s="441">
        <v>7316080</v>
      </c>
      <c r="E34" s="428"/>
      <c r="F34" s="428"/>
      <c r="G34" s="429"/>
      <c r="H34" s="428"/>
      <c r="I34" s="439" t="s">
        <v>227</v>
      </c>
      <c r="J34" s="428"/>
      <c r="K34" s="435"/>
    </row>
    <row r="35" spans="1:11" s="443" customFormat="1" x14ac:dyDescent="0.25">
      <c r="A35" s="440" t="str">
        <f>'57th Ave-Cully'!B1</f>
        <v>57th Ave-Cully Blvd</v>
      </c>
      <c r="B35" s="440" t="s">
        <v>500</v>
      </c>
      <c r="C35" s="440" t="s">
        <v>417</v>
      </c>
      <c r="D35" s="441">
        <v>7643201</v>
      </c>
      <c r="E35" s="429"/>
      <c r="F35" s="429"/>
      <c r="G35" s="429"/>
      <c r="H35" s="429"/>
      <c r="I35" s="439" t="s">
        <v>227</v>
      </c>
      <c r="J35" s="429"/>
      <c r="K35" s="435"/>
    </row>
    <row r="36" spans="1:11" s="443" customFormat="1" x14ac:dyDescent="0.25">
      <c r="A36" s="440" t="str">
        <f>'7th Ave'!B1</f>
        <v>7th Ave</v>
      </c>
      <c r="B36" s="440" t="s">
        <v>500</v>
      </c>
      <c r="C36" s="440" t="s">
        <v>417</v>
      </c>
      <c r="D36" s="441">
        <v>10692227</v>
      </c>
      <c r="E36" s="429"/>
      <c r="F36" s="428"/>
      <c r="G36" s="429"/>
      <c r="H36" s="428"/>
      <c r="I36" s="439" t="s">
        <v>227</v>
      </c>
      <c r="J36" s="429"/>
      <c r="K36" s="435"/>
    </row>
    <row r="37" spans="1:11" s="443" customFormat="1" x14ac:dyDescent="0.25">
      <c r="A37" s="440" t="str">
        <f>'Beav Ck Tr'!B1</f>
        <v>Beaverton Creek Trail</v>
      </c>
      <c r="B37" s="440" t="s">
        <v>503</v>
      </c>
      <c r="C37" s="440" t="s">
        <v>417</v>
      </c>
      <c r="D37" s="441">
        <v>1774575</v>
      </c>
      <c r="E37" s="428"/>
      <c r="F37" s="428"/>
      <c r="G37" s="429"/>
      <c r="H37" s="428"/>
      <c r="I37" s="439" t="s">
        <v>227</v>
      </c>
      <c r="J37" s="428"/>
      <c r="K37" s="435"/>
    </row>
    <row r="38" spans="1:11" s="443" customFormat="1" x14ac:dyDescent="0.25">
      <c r="A38" s="440" t="str">
        <f>'Cornfoot Rd'!$B$1</f>
        <v>Cornfoot Rd</v>
      </c>
      <c r="B38" s="440" t="s">
        <v>500</v>
      </c>
      <c r="C38" s="440" t="s">
        <v>420</v>
      </c>
      <c r="D38" s="441">
        <v>6698345</v>
      </c>
      <c r="E38" s="429"/>
      <c r="F38" s="430"/>
      <c r="G38" s="430"/>
      <c r="H38" s="428"/>
      <c r="I38" s="439" t="s">
        <v>227</v>
      </c>
      <c r="J38" s="429"/>
      <c r="K38" s="435"/>
    </row>
    <row r="39" spans="1:11" s="443" customFormat="1" x14ac:dyDescent="0.25">
      <c r="A39" s="440" t="str">
        <f>'Council Ck Tr'!$B$1</f>
        <v>Council Ck Trail</v>
      </c>
      <c r="B39" s="440" t="s">
        <v>508</v>
      </c>
      <c r="C39" s="440" t="s">
        <v>420</v>
      </c>
      <c r="D39" s="441">
        <v>5511000</v>
      </c>
      <c r="E39" s="429"/>
      <c r="F39" s="428"/>
      <c r="G39" s="429"/>
      <c r="H39" s="428"/>
      <c r="I39" s="439" t="s">
        <v>227</v>
      </c>
      <c r="J39" s="428"/>
      <c r="K39" s="435"/>
    </row>
    <row r="40" spans="1:11" s="443" customFormat="1" x14ac:dyDescent="0.25">
      <c r="A40" s="440" t="str">
        <f>'Marine Dr Tr'!$B$1</f>
        <v>Marine Dr Trail</v>
      </c>
      <c r="B40" s="440" t="s">
        <v>498</v>
      </c>
      <c r="C40" s="440" t="s">
        <v>420</v>
      </c>
      <c r="D40" s="441">
        <v>2770252</v>
      </c>
      <c r="E40" s="429"/>
      <c r="F40" s="428"/>
      <c r="G40" s="429"/>
      <c r="H40" s="428"/>
      <c r="I40" s="439" t="s">
        <v>227</v>
      </c>
      <c r="J40" s="429"/>
      <c r="K40" s="435"/>
    </row>
    <row r="41" spans="1:11" s="443" customFormat="1" x14ac:dyDescent="0.25">
      <c r="A41" s="440" t="str">
        <f>'MLK Blvd'!B1</f>
        <v>MLK Blvd</v>
      </c>
      <c r="B41" s="440" t="s">
        <v>500</v>
      </c>
      <c r="C41" s="440" t="s">
        <v>417</v>
      </c>
      <c r="D41" s="441">
        <v>5532955</v>
      </c>
      <c r="E41" s="428"/>
      <c r="F41" s="429"/>
      <c r="G41" s="428"/>
      <c r="H41" s="428"/>
      <c r="I41" s="439" t="s">
        <v>227</v>
      </c>
      <c r="J41" s="428"/>
      <c r="K41" s="435"/>
    </row>
    <row r="42" spans="1:11" s="443" customFormat="1" x14ac:dyDescent="0.25">
      <c r="A42" s="440" t="str">
        <f>'NP Grnwy(Col to Cath)'!$B$1</f>
        <v>NP Greenway (Col to Cath)</v>
      </c>
      <c r="B42" s="440" t="s">
        <v>498</v>
      </c>
      <c r="C42" s="440" t="s">
        <v>420</v>
      </c>
      <c r="D42" s="441">
        <v>2745541</v>
      </c>
      <c r="E42" s="428"/>
      <c r="F42" s="428"/>
      <c r="G42" s="430"/>
      <c r="H42" s="428"/>
      <c r="I42" s="439" t="s">
        <v>227</v>
      </c>
      <c r="J42" s="428"/>
      <c r="K42" s="435" t="s">
        <v>786</v>
      </c>
    </row>
    <row r="43" spans="1:11" s="443" customFormat="1" x14ac:dyDescent="0.25">
      <c r="A43" s="440" t="str">
        <f>'NP Grnwy(Kelley to Slough)'!$B$1</f>
        <v>NP Greenway (Kelley to Slough)</v>
      </c>
      <c r="B43" s="440" t="s">
        <v>498</v>
      </c>
      <c r="C43" s="440" t="s">
        <v>420</v>
      </c>
      <c r="D43" s="441">
        <v>4465605</v>
      </c>
      <c r="E43" s="429"/>
      <c r="F43" s="429"/>
      <c r="G43" s="430"/>
      <c r="H43" s="430"/>
      <c r="I43" s="439" t="s">
        <v>227</v>
      </c>
      <c r="J43" s="430"/>
      <c r="K43" s="435"/>
    </row>
    <row r="44" spans="1:11" s="443" customFormat="1" x14ac:dyDescent="0.25">
      <c r="A44" s="440" t="str">
        <f>'Sandy Blvd'!B1</f>
        <v>Sandy Blvd</v>
      </c>
      <c r="B44" s="440" t="s">
        <v>499</v>
      </c>
      <c r="C44" s="440" t="s">
        <v>417</v>
      </c>
      <c r="D44" s="441">
        <v>20660000</v>
      </c>
      <c r="E44" s="430"/>
      <c r="F44" s="429"/>
      <c r="G44" s="429"/>
      <c r="H44" s="428"/>
      <c r="I44" s="439" t="s">
        <v>227</v>
      </c>
      <c r="J44" s="429"/>
      <c r="K44" s="435"/>
    </row>
    <row r="45" spans="1:11" s="443" customFormat="1" x14ac:dyDescent="0.25">
      <c r="A45" s="440" t="str">
        <f>'Taylors Fy Rd'!B1</f>
        <v>Taylors Fy Rd</v>
      </c>
      <c r="B45" s="440" t="s">
        <v>500</v>
      </c>
      <c r="C45" s="440" t="s">
        <v>417</v>
      </c>
      <c r="D45" s="441">
        <v>10124236</v>
      </c>
      <c r="E45" s="429"/>
      <c r="F45" s="430"/>
      <c r="G45" s="429"/>
      <c r="H45" s="429"/>
      <c r="I45" s="439" t="s">
        <v>227</v>
      </c>
      <c r="J45" s="429"/>
      <c r="K45" s="435"/>
    </row>
    <row r="46" spans="1:11" s="443" customFormat="1" x14ac:dyDescent="0.25">
      <c r="A46" s="440" t="str">
        <f>'Will Falls Dr'!B1</f>
        <v>Willamette Falls Dr</v>
      </c>
      <c r="B46" s="440" t="s">
        <v>511</v>
      </c>
      <c r="C46" s="440" t="s">
        <v>417</v>
      </c>
      <c r="D46" s="441">
        <v>3497580</v>
      </c>
      <c r="E46" s="430"/>
      <c r="F46" s="429"/>
      <c r="G46" s="429"/>
      <c r="H46" s="430"/>
      <c r="I46" s="439" t="s">
        <v>227</v>
      </c>
      <c r="J46" s="430"/>
      <c r="K46" s="435"/>
    </row>
    <row r="47" spans="1:11" s="443" customFormat="1" x14ac:dyDescent="0.25">
      <c r="A47" s="436"/>
      <c r="B47" s="436"/>
      <c r="C47" s="436"/>
      <c r="D47" s="446"/>
      <c r="E47" s="447"/>
      <c r="F47" s="447"/>
      <c r="G47" s="447"/>
      <c r="H47" s="447"/>
      <c r="I47" s="447"/>
      <c r="J47" s="447"/>
      <c r="K47" s="435"/>
    </row>
    <row r="48" spans="1:11" s="443" customFormat="1" x14ac:dyDescent="0.25">
      <c r="A48" s="436"/>
      <c r="B48" s="436"/>
      <c r="C48" s="436"/>
      <c r="D48" s="446"/>
      <c r="E48" s="447"/>
      <c r="F48" s="447"/>
      <c r="G48" s="447"/>
      <c r="H48" s="447"/>
      <c r="I48" s="447"/>
      <c r="J48" s="447"/>
      <c r="K48" s="435"/>
    </row>
    <row r="49" spans="1:11" s="443" customFormat="1" x14ac:dyDescent="0.25">
      <c r="A49" s="436"/>
      <c r="B49" s="436"/>
      <c r="C49" s="436"/>
      <c r="D49" s="446"/>
      <c r="E49" s="447"/>
      <c r="F49" s="447"/>
      <c r="G49" s="447"/>
      <c r="H49" s="447"/>
      <c r="I49" s="447"/>
      <c r="J49" s="447"/>
      <c r="K49" s="435"/>
    </row>
    <row r="50" spans="1:11" s="443" customFormat="1" x14ac:dyDescent="0.25">
      <c r="A50" s="436"/>
      <c r="B50" s="436"/>
      <c r="C50" s="436"/>
      <c r="D50" s="446"/>
      <c r="E50" s="447"/>
      <c r="F50" s="447"/>
      <c r="G50" s="447"/>
      <c r="H50" s="447"/>
      <c r="I50" s="447"/>
      <c r="J50" s="447"/>
      <c r="K50" s="435"/>
    </row>
  </sheetData>
  <sortState xmlns:xlrd2="http://schemas.microsoft.com/office/spreadsheetml/2017/richdata2" ref="A33:J46">
    <sortCondition ref="A33:A46"/>
  </sortState>
  <pageMargins left="0.36" right="0.32" top="0.49" bottom="0.75" header="0.3" footer="0.3"/>
  <pageSetup scale="83" orientation="portrait"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D0C2-9B8C-4A25-BE96-A5375FEAFBDD}">
  <dimension ref="A1:M100"/>
  <sheetViews>
    <sheetView zoomScale="60" zoomScaleNormal="60" workbookViewId="0">
      <selection activeCell="D80" sqref="D80"/>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36.875" style="3" customWidth="1"/>
    <col min="10" max="13" width="9" style="58"/>
    <col min="14" max="16384" width="9" style="3"/>
  </cols>
  <sheetData>
    <row r="1" spans="2:9" x14ac:dyDescent="0.25">
      <c r="B1" s="2" t="s">
        <v>216</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16" t="s">
        <v>218</v>
      </c>
      <c r="E5" s="16" t="s">
        <v>220</v>
      </c>
      <c r="F5" s="55" t="s">
        <v>205</v>
      </c>
      <c r="G5" s="17">
        <f>IF(F5="Y", 'read first'!$B$23, 0)</f>
        <v>0</v>
      </c>
      <c r="H5" s="18" t="s">
        <v>217</v>
      </c>
      <c r="I5" s="18"/>
    </row>
    <row r="6" spans="2:9" ht="39" customHeight="1" x14ac:dyDescent="0.25">
      <c r="B6" s="552"/>
      <c r="C6" s="548"/>
      <c r="D6" s="16" t="s">
        <v>179</v>
      </c>
      <c r="E6" s="16" t="s">
        <v>221</v>
      </c>
      <c r="F6" s="55" t="s">
        <v>205</v>
      </c>
      <c r="G6" s="52">
        <f>IF(F6="Y", 'read first'!$B$23, 0)</f>
        <v>0</v>
      </c>
      <c r="H6" s="18" t="s">
        <v>196</v>
      </c>
      <c r="I6" s="18"/>
    </row>
    <row r="7" spans="2:9" ht="58.5" customHeight="1" x14ac:dyDescent="0.25">
      <c r="B7" s="18" t="s">
        <v>10</v>
      </c>
      <c r="C7" s="19" t="s">
        <v>11</v>
      </c>
      <c r="D7" s="16" t="s">
        <v>12</v>
      </c>
      <c r="E7" s="16" t="s">
        <v>222</v>
      </c>
      <c r="F7" s="55" t="s">
        <v>205</v>
      </c>
      <c r="G7" s="52">
        <f>IF(F7="Y", 'read first'!$B$23, 0)</f>
        <v>0</v>
      </c>
      <c r="H7" s="18" t="s">
        <v>176</v>
      </c>
      <c r="I7" s="18"/>
    </row>
    <row r="8" spans="2:9" ht="40.5" customHeight="1" x14ac:dyDescent="0.25">
      <c r="B8" s="551" t="s">
        <v>14</v>
      </c>
      <c r="C8" s="19" t="s">
        <v>15</v>
      </c>
      <c r="D8" s="16" t="s">
        <v>197</v>
      </c>
      <c r="E8" s="16" t="s">
        <v>223</v>
      </c>
      <c r="F8" s="55" t="s">
        <v>205</v>
      </c>
      <c r="G8" s="52">
        <f>IF(F8="Y", 'read first'!$B$23, 0)</f>
        <v>0</v>
      </c>
      <c r="H8" s="18" t="s">
        <v>16</v>
      </c>
      <c r="I8" s="18"/>
    </row>
    <row r="9" spans="2:9" ht="36.75" customHeight="1" x14ac:dyDescent="0.25">
      <c r="B9" s="552"/>
      <c r="C9" s="19" t="s">
        <v>17</v>
      </c>
      <c r="D9" s="16" t="s">
        <v>180</v>
      </c>
      <c r="E9" s="16" t="s">
        <v>224</v>
      </c>
      <c r="F9" s="55" t="s">
        <v>205</v>
      </c>
      <c r="G9" s="52">
        <f>IF(F9="Y", 'read first'!$B$23, 0)</f>
        <v>0</v>
      </c>
      <c r="H9" s="18" t="s">
        <v>18</v>
      </c>
      <c r="I9" s="18"/>
    </row>
    <row r="10" spans="2:9" ht="46.5" customHeight="1" x14ac:dyDescent="0.25">
      <c r="B10" s="18" t="s">
        <v>19</v>
      </c>
      <c r="C10" s="19" t="s">
        <v>20</v>
      </c>
      <c r="D10" s="140" t="s">
        <v>415</v>
      </c>
      <c r="E10" s="16" t="s">
        <v>225</v>
      </c>
      <c r="F10" s="55" t="s">
        <v>205</v>
      </c>
      <c r="G10" s="52">
        <f>IF(F10="Y", 'read first'!$B$23, 0)</f>
        <v>0</v>
      </c>
      <c r="H10" s="18" t="s">
        <v>175</v>
      </c>
      <c r="I10" s="18"/>
    </row>
    <row r="11" spans="2:9" ht="36" customHeight="1" x14ac:dyDescent="0.25">
      <c r="B11" s="554" t="s">
        <v>22</v>
      </c>
      <c r="C11" s="19" t="s">
        <v>23</v>
      </c>
      <c r="D11" s="16" t="s">
        <v>24</v>
      </c>
      <c r="E11" s="16" t="s">
        <v>226</v>
      </c>
      <c r="F11" s="55" t="s">
        <v>205</v>
      </c>
      <c r="G11" s="52">
        <f>IF(F11="Y", 'read first'!$B$23, 0)</f>
        <v>0</v>
      </c>
      <c r="H11" s="18" t="s">
        <v>25</v>
      </c>
      <c r="I11" s="18"/>
    </row>
    <row r="12" spans="2:9" ht="93.75" customHeight="1" x14ac:dyDescent="0.25">
      <c r="B12" s="554"/>
      <c r="C12" s="18" t="s">
        <v>26</v>
      </c>
      <c r="D12" s="20" t="s">
        <v>198</v>
      </c>
      <c r="E12" s="20" t="s">
        <v>227</v>
      </c>
      <c r="F12" s="35" t="s">
        <v>205</v>
      </c>
      <c r="G12" s="52">
        <f>IF(F12="Y", 'read first'!$B$23, 0)</f>
        <v>0</v>
      </c>
      <c r="H12" s="31" t="s">
        <v>177</v>
      </c>
      <c r="I12" s="18"/>
    </row>
    <row r="13" spans="2:9" ht="55.5" customHeight="1" x14ac:dyDescent="0.25">
      <c r="B13" s="18" t="s">
        <v>28</v>
      </c>
      <c r="C13" s="19" t="s">
        <v>29</v>
      </c>
      <c r="D13" s="20" t="s">
        <v>199</v>
      </c>
      <c r="E13" s="20" t="s">
        <v>227</v>
      </c>
      <c r="F13" s="35" t="s">
        <v>205</v>
      </c>
      <c r="G13" s="52">
        <f>IF(F13="Y", 'read first'!$B$23, 0)</f>
        <v>0</v>
      </c>
      <c r="H13" s="31" t="s">
        <v>30</v>
      </c>
      <c r="I13" s="18"/>
    </row>
    <row r="14" spans="2:9" x14ac:dyDescent="0.25">
      <c r="D14" s="21" t="s">
        <v>31</v>
      </c>
      <c r="E14" s="21"/>
      <c r="G14" s="17">
        <f>SUM(G5:G13)</f>
        <v>0</v>
      </c>
    </row>
    <row r="15" spans="2:9" x14ac:dyDescent="0.25">
      <c r="D15" s="21"/>
      <c r="E15" s="21"/>
      <c r="G15" s="22">
        <f>G14/'read first'!$B$24</f>
        <v>0</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50" t="s">
        <v>182</v>
      </c>
      <c r="E19" s="64" t="s">
        <v>228</v>
      </c>
      <c r="F19" s="55" t="s">
        <v>205</v>
      </c>
      <c r="G19" s="51">
        <f>IF(F19="Y", 'read first'!$C$23, 0)</f>
        <v>0</v>
      </c>
      <c r="H19" s="46" t="s">
        <v>200</v>
      </c>
      <c r="I19" s="46"/>
    </row>
    <row r="20" spans="2:9" ht="54" customHeight="1" x14ac:dyDescent="0.25">
      <c r="B20" s="549"/>
      <c r="C20" s="1" t="s">
        <v>35</v>
      </c>
      <c r="D20" s="556" t="s">
        <v>36</v>
      </c>
      <c r="E20" s="556" t="s">
        <v>227</v>
      </c>
      <c r="F20" s="562" t="s">
        <v>205</v>
      </c>
      <c r="G20" s="565">
        <f>IF(F20="Y", 'read first'!$C$23, 0)</f>
        <v>0</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6"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6" t="s">
        <v>42</v>
      </c>
      <c r="I23" s="26"/>
    </row>
    <row r="24" spans="2:9" ht="51" customHeight="1" x14ac:dyDescent="0.25">
      <c r="B24" s="543"/>
      <c r="C24" s="547"/>
      <c r="D24" s="56" t="s">
        <v>43</v>
      </c>
      <c r="E24" s="56" t="s">
        <v>227</v>
      </c>
      <c r="F24" s="35" t="s">
        <v>205</v>
      </c>
      <c r="G24" s="57" t="e" cm="1">
        <f t="array" ref="G24">_xlfn.IFS(F24="H", 'read first'!I23, F24="M",'read first'!I24, F24="L",'read first'!I25, F24="neg",'read first'!I26)</f>
        <v>#N/A</v>
      </c>
      <c r="H24" s="53" t="s">
        <v>206</v>
      </c>
      <c r="I24" s="549"/>
    </row>
    <row r="25" spans="2:9" ht="36" customHeight="1" x14ac:dyDescent="0.25">
      <c r="B25" s="543"/>
      <c r="C25" s="548"/>
      <c r="D25" s="27" t="s">
        <v>201</v>
      </c>
      <c r="E25" s="27" t="s">
        <v>227</v>
      </c>
      <c r="F25" s="35" t="s">
        <v>205</v>
      </c>
      <c r="G25" s="17">
        <f>IF(F25="Y", 'read first'!$C$23, 0)</f>
        <v>0</v>
      </c>
      <c r="H25" s="34" t="s">
        <v>204</v>
      </c>
      <c r="I25" s="550"/>
    </row>
    <row r="26" spans="2:9" ht="30" x14ac:dyDescent="0.25">
      <c r="B26" s="543" t="s">
        <v>45</v>
      </c>
      <c r="C26" s="19" t="s">
        <v>44</v>
      </c>
      <c r="D26" s="28" t="s">
        <v>46</v>
      </c>
      <c r="E26" s="568" t="s">
        <v>227</v>
      </c>
      <c r="F26" s="571" t="s">
        <v>205</v>
      </c>
      <c r="G26" s="565">
        <f>IF(F26="Y", 'read first'!$C$23, 0)</f>
        <v>0</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205</v>
      </c>
      <c r="G29" s="17">
        <f>IF(F29="Y", 0.83, 0)</f>
        <v>0</v>
      </c>
      <c r="H29" s="577" t="s">
        <v>167</v>
      </c>
      <c r="I29" s="578"/>
    </row>
    <row r="30" spans="2:9" ht="18" customHeight="1" x14ac:dyDescent="0.25">
      <c r="B30" s="543"/>
      <c r="C30" s="19" t="s">
        <v>119</v>
      </c>
      <c r="D30" s="579" t="s">
        <v>168</v>
      </c>
      <c r="E30" s="579" t="s">
        <v>230</v>
      </c>
      <c r="F30" s="571" t="s">
        <v>205</v>
      </c>
      <c r="G30" s="581">
        <f>IF(F30="Y", 0.83, 0)</f>
        <v>0</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55" t="s">
        <v>205</v>
      </c>
      <c r="G32" s="54">
        <f>IF(F32="Y",'read first'!$C$23, 0)</f>
        <v>0</v>
      </c>
      <c r="H32" s="554" t="s">
        <v>166</v>
      </c>
      <c r="I32" s="554"/>
    </row>
    <row r="33" spans="2:9" ht="57.95" customHeight="1" x14ac:dyDescent="0.25">
      <c r="B33" s="543"/>
      <c r="C33" s="547"/>
      <c r="D33" s="30" t="s">
        <v>57</v>
      </c>
      <c r="E33" s="30" t="s">
        <v>232</v>
      </c>
      <c r="F33" s="55" t="s">
        <v>205</v>
      </c>
      <c r="G33" s="17">
        <f>IF(F33="Y", 'read first'!$C$23, 0)</f>
        <v>0</v>
      </c>
      <c r="H33" s="554"/>
      <c r="I33" s="554"/>
    </row>
    <row r="34" spans="2:9" ht="52.5" customHeight="1" x14ac:dyDescent="0.25">
      <c r="B34" s="543"/>
      <c r="C34" s="548"/>
      <c r="D34" s="30" t="s">
        <v>184</v>
      </c>
      <c r="E34" s="30" t="s">
        <v>233</v>
      </c>
      <c r="F34" s="55" t="s">
        <v>205</v>
      </c>
      <c r="G34" s="54">
        <f>IF(F34="Y", 'read first'!$C$23, 0)</f>
        <v>0</v>
      </c>
      <c r="H34" s="554"/>
      <c r="I34" s="554"/>
    </row>
    <row r="35" spans="2:9" ht="38.1" customHeight="1" x14ac:dyDescent="0.25">
      <c r="B35" s="543"/>
      <c r="C35" s="26" t="s">
        <v>58</v>
      </c>
      <c r="D35" s="28" t="s">
        <v>59</v>
      </c>
      <c r="E35" s="28" t="s">
        <v>227</v>
      </c>
      <c r="F35" s="35" t="s">
        <v>205</v>
      </c>
      <c r="G35" s="17">
        <f>IF(F35="Y", 'read first'!$C$23, 0)</f>
        <v>0</v>
      </c>
      <c r="H35" s="31" t="s">
        <v>203</v>
      </c>
      <c r="I35" s="18"/>
    </row>
    <row r="36" spans="2:9" ht="60" customHeight="1" x14ac:dyDescent="0.25">
      <c r="B36" s="26" t="s">
        <v>60</v>
      </c>
      <c r="C36" s="19" t="s">
        <v>61</v>
      </c>
      <c r="D36" s="30" t="s">
        <v>62</v>
      </c>
      <c r="E36" s="30" t="s">
        <v>234</v>
      </c>
      <c r="F36" s="55" t="s">
        <v>205</v>
      </c>
      <c r="G36" s="54">
        <f>IF(F36="Y", 'read first'!$C$23, 0)</f>
        <v>0</v>
      </c>
      <c r="H36" s="18" t="s">
        <v>178</v>
      </c>
      <c r="I36" s="18"/>
    </row>
    <row r="37" spans="2:9" x14ac:dyDescent="0.25">
      <c r="D37" s="21" t="s">
        <v>31</v>
      </c>
      <c r="E37" s="21"/>
      <c r="G37" s="17" t="e">
        <f>SUM(G19:G36)</f>
        <v>#N/A</v>
      </c>
    </row>
    <row r="38" spans="2:9" x14ac:dyDescent="0.25">
      <c r="D38" s="21"/>
      <c r="E38" s="21"/>
      <c r="G38" s="22" t="e">
        <f>G37/'read first'!$C$24</f>
        <v>#N/A</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44.25" customHeight="1" x14ac:dyDescent="0.25">
      <c r="B42" s="555" t="s">
        <v>65</v>
      </c>
      <c r="C42" s="19" t="s">
        <v>66</v>
      </c>
      <c r="D42" s="16" t="s">
        <v>67</v>
      </c>
      <c r="E42" s="16" t="s">
        <v>235</v>
      </c>
      <c r="F42" s="63" t="s">
        <v>205</v>
      </c>
      <c r="G42" s="17">
        <f>IF(F42="Y", 'read first'!$D$23, 0)</f>
        <v>0</v>
      </c>
      <c r="H42" s="18" t="s">
        <v>68</v>
      </c>
      <c r="I42" s="18"/>
    </row>
    <row r="43" spans="2:9" ht="60" customHeight="1" x14ac:dyDescent="0.25">
      <c r="B43" s="549"/>
      <c r="C43" s="19" t="s">
        <v>69</v>
      </c>
      <c r="D43" s="32" t="s">
        <v>70</v>
      </c>
      <c r="E43" s="74" t="s">
        <v>227</v>
      </c>
      <c r="F43" s="63" t="s">
        <v>205</v>
      </c>
      <c r="G43" s="62">
        <f>IF(F43="Y", 'read first'!$D$23, 0)</f>
        <v>0</v>
      </c>
      <c r="H43" s="18" t="s">
        <v>71</v>
      </c>
      <c r="I43" s="18"/>
    </row>
    <row r="44" spans="2:9" ht="63" customHeight="1" x14ac:dyDescent="0.25">
      <c r="B44" s="550"/>
      <c r="C44" s="19" t="s">
        <v>72</v>
      </c>
      <c r="D44" s="16" t="s">
        <v>73</v>
      </c>
      <c r="E44" s="16" t="s">
        <v>227</v>
      </c>
      <c r="F44" s="63" t="s">
        <v>205</v>
      </c>
      <c r="G44" s="62">
        <f>IF(F44="Y", 'read first'!$D$23, 0)</f>
        <v>0</v>
      </c>
      <c r="H44" s="18" t="s">
        <v>74</v>
      </c>
      <c r="I44" s="18"/>
    </row>
    <row r="45" spans="2:9" ht="42.75" customHeight="1" x14ac:dyDescent="0.25">
      <c r="B45" s="26" t="s">
        <v>75</v>
      </c>
      <c r="C45" s="19" t="s">
        <v>76</v>
      </c>
      <c r="D45" s="16" t="s">
        <v>77</v>
      </c>
      <c r="E45" s="16" t="s">
        <v>227</v>
      </c>
      <c r="F45" s="63" t="s">
        <v>205</v>
      </c>
      <c r="G45" s="62">
        <f>IF(F45="Y", 'read first'!$D$23, 0)</f>
        <v>0</v>
      </c>
      <c r="H45" s="18" t="s">
        <v>78</v>
      </c>
      <c r="I45" s="18"/>
    </row>
    <row r="46" spans="2:9" ht="37.5" customHeight="1" x14ac:dyDescent="0.25">
      <c r="B46" s="33" t="s">
        <v>79</v>
      </c>
      <c r="C46" s="33" t="s">
        <v>80</v>
      </c>
      <c r="D46" s="34" t="s">
        <v>81</v>
      </c>
      <c r="E46" s="34" t="s">
        <v>227</v>
      </c>
      <c r="F46" s="63" t="s">
        <v>205</v>
      </c>
      <c r="G46" s="62">
        <f>IF(F46="Y", 'read first'!$D$23, 0)</f>
        <v>0</v>
      </c>
      <c r="H46" s="31" t="s">
        <v>165</v>
      </c>
      <c r="I46" s="18"/>
    </row>
    <row r="47" spans="2:9" ht="69" customHeight="1" x14ac:dyDescent="0.25">
      <c r="B47" s="26" t="s">
        <v>82</v>
      </c>
      <c r="C47" s="19" t="s">
        <v>83</v>
      </c>
      <c r="D47" s="16" t="s">
        <v>84</v>
      </c>
      <c r="E47" s="16" t="s">
        <v>227</v>
      </c>
      <c r="F47" s="63" t="s">
        <v>205</v>
      </c>
      <c r="G47" s="62">
        <f>IF(F47="Y", 'read first'!$D$23, 0)</f>
        <v>0</v>
      </c>
      <c r="H47" s="18" t="s">
        <v>85</v>
      </c>
      <c r="I47" s="18"/>
    </row>
    <row r="48" spans="2:9" ht="30" x14ac:dyDescent="0.25">
      <c r="B48" s="26" t="s">
        <v>86</v>
      </c>
      <c r="C48" s="19" t="s">
        <v>87</v>
      </c>
      <c r="D48" s="16" t="s">
        <v>88</v>
      </c>
      <c r="E48" s="16" t="s">
        <v>236</v>
      </c>
      <c r="F48" s="63" t="s">
        <v>205</v>
      </c>
      <c r="G48" s="62">
        <f>IF(F48="Y", 'read first'!$D$23, 0)</f>
        <v>0</v>
      </c>
      <c r="H48" s="18" t="s">
        <v>89</v>
      </c>
      <c r="I48" s="18"/>
    </row>
    <row r="49" spans="2:9" ht="45" x14ac:dyDescent="0.25">
      <c r="B49" s="26" t="s">
        <v>90</v>
      </c>
      <c r="C49" s="19" t="s">
        <v>91</v>
      </c>
      <c r="D49" s="16" t="s">
        <v>92</v>
      </c>
      <c r="E49" s="16" t="s">
        <v>237</v>
      </c>
      <c r="F49" s="63" t="s">
        <v>205</v>
      </c>
      <c r="G49" s="62">
        <f>IF(F49="Y", 'read first'!$D$23, 0)</f>
        <v>0</v>
      </c>
      <c r="H49" s="18" t="s">
        <v>93</v>
      </c>
      <c r="I49" s="18"/>
    </row>
    <row r="50" spans="2:9" x14ac:dyDescent="0.25">
      <c r="B50" s="37"/>
      <c r="G50" s="17">
        <f>SUM(G42:G49)</f>
        <v>0</v>
      </c>
    </row>
    <row r="51" spans="2:9" x14ac:dyDescent="0.25">
      <c r="B51" s="37"/>
      <c r="G51" s="22">
        <f>G50/'read first'!$D$24</f>
        <v>0</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16" t="s">
        <v>97</v>
      </c>
      <c r="E55" s="75" t="s">
        <v>227</v>
      </c>
      <c r="F55" s="63" t="s">
        <v>205</v>
      </c>
      <c r="G55" s="17">
        <f>IF(F55="Y", 'read first'!$E$23, 0)</f>
        <v>0</v>
      </c>
      <c r="H55" s="40" t="s">
        <v>98</v>
      </c>
      <c r="I55" s="40"/>
    </row>
    <row r="56" spans="2:9" ht="38.1" customHeight="1" x14ac:dyDescent="0.25">
      <c r="B56" s="543"/>
      <c r="C56" s="19" t="s">
        <v>99</v>
      </c>
      <c r="D56" s="16" t="s">
        <v>100</v>
      </c>
      <c r="E56" s="75" t="s">
        <v>227</v>
      </c>
      <c r="F56" s="63" t="s">
        <v>205</v>
      </c>
      <c r="G56" s="52">
        <f>IF(F56="Y", 'read first'!$E$23, 0)</f>
        <v>0</v>
      </c>
      <c r="H56" s="40" t="s">
        <v>101</v>
      </c>
      <c r="I56" s="40"/>
    </row>
    <row r="57" spans="2:9" ht="51" customHeight="1" x14ac:dyDescent="0.25">
      <c r="B57" s="26" t="s">
        <v>102</v>
      </c>
      <c r="C57" s="19" t="s">
        <v>44</v>
      </c>
      <c r="D57" s="16" t="s">
        <v>103</v>
      </c>
      <c r="E57" s="75" t="s">
        <v>227</v>
      </c>
      <c r="F57" s="39" t="str">
        <f>F26</f>
        <v>-</v>
      </c>
      <c r="G57" s="384">
        <f>IF(F57="Y", 'read first'!$E$23, 0)</f>
        <v>0</v>
      </c>
      <c r="H57" s="40" t="s">
        <v>207</v>
      </c>
      <c r="I57" s="40"/>
    </row>
    <row r="58" spans="2:9" ht="49.5" customHeight="1" x14ac:dyDescent="0.25">
      <c r="B58" s="26" t="s">
        <v>104</v>
      </c>
      <c r="C58" s="19" t="s">
        <v>96</v>
      </c>
      <c r="D58" s="16" t="s">
        <v>131</v>
      </c>
      <c r="E58" s="75" t="s">
        <v>230</v>
      </c>
      <c r="F58" s="39" t="s">
        <v>210</v>
      </c>
      <c r="G58" s="17">
        <f>G29+G30</f>
        <v>0</v>
      </c>
      <c r="H58" s="40" t="s">
        <v>208</v>
      </c>
      <c r="I58" s="40"/>
    </row>
    <row r="59" spans="2:9" ht="37.5" customHeight="1" x14ac:dyDescent="0.25">
      <c r="B59" s="543" t="s">
        <v>105</v>
      </c>
      <c r="C59" s="19" t="s">
        <v>72</v>
      </c>
      <c r="D59" s="16" t="s">
        <v>106</v>
      </c>
      <c r="E59" s="75" t="s">
        <v>227</v>
      </c>
      <c r="F59" s="63" t="s">
        <v>205</v>
      </c>
      <c r="G59" s="52">
        <f>IF(F59="Y", 'read first'!$E$23, 0)</f>
        <v>0</v>
      </c>
      <c r="H59" s="40" t="s">
        <v>132</v>
      </c>
      <c r="I59" s="40"/>
    </row>
    <row r="60" spans="2:9" ht="38.1" customHeight="1" x14ac:dyDescent="0.25">
      <c r="B60" s="543"/>
      <c r="C60" s="19" t="s">
        <v>99</v>
      </c>
      <c r="D60" s="16" t="s">
        <v>133</v>
      </c>
      <c r="E60" s="75" t="s">
        <v>238</v>
      </c>
      <c r="F60" s="63" t="s">
        <v>205</v>
      </c>
      <c r="G60" s="52">
        <f>IF(F60="Y", 'read first'!$E$23, 0)</f>
        <v>0</v>
      </c>
      <c r="H60" s="40" t="s">
        <v>134</v>
      </c>
      <c r="I60" s="40"/>
    </row>
    <row r="61" spans="2:9" ht="30" x14ac:dyDescent="0.25">
      <c r="B61" s="26" t="s">
        <v>107</v>
      </c>
      <c r="C61" s="19" t="s">
        <v>108</v>
      </c>
      <c r="D61" s="16" t="s">
        <v>185</v>
      </c>
      <c r="E61" s="75" t="s">
        <v>239</v>
      </c>
      <c r="F61" s="63" t="s">
        <v>205</v>
      </c>
      <c r="G61" s="52">
        <f>IF(F61="Y", 'read first'!$E$23, 0)</f>
        <v>0</v>
      </c>
      <c r="H61" s="40" t="s">
        <v>135</v>
      </c>
      <c r="I61" s="40"/>
    </row>
    <row r="62" spans="2:9" ht="38.1" customHeight="1" x14ac:dyDescent="0.25">
      <c r="B62" s="26" t="s">
        <v>109</v>
      </c>
      <c r="C62" s="19" t="s">
        <v>110</v>
      </c>
      <c r="D62" s="16" t="s">
        <v>111</v>
      </c>
      <c r="E62" s="75" t="s">
        <v>227</v>
      </c>
      <c r="F62" s="63" t="s">
        <v>205</v>
      </c>
      <c r="G62" s="52">
        <f>IF(F62="Y", 'read first'!$E$23, 0)</f>
        <v>0</v>
      </c>
      <c r="H62" s="40" t="s">
        <v>136</v>
      </c>
      <c r="I62" s="40"/>
    </row>
    <row r="63" spans="2:9" x14ac:dyDescent="0.25">
      <c r="G63" s="17">
        <f>SUM(G55:G62)</f>
        <v>0</v>
      </c>
    </row>
    <row r="64" spans="2:9" x14ac:dyDescent="0.25">
      <c r="G64" s="41">
        <f>G63/'read first'!$E$24</f>
        <v>0</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6" t="s">
        <v>121</v>
      </c>
      <c r="C68" s="19" t="s">
        <v>170</v>
      </c>
      <c r="D68" s="16" t="s">
        <v>171</v>
      </c>
      <c r="E68" s="16" t="s">
        <v>226</v>
      </c>
      <c r="F68" s="63" t="str">
        <f>F11</f>
        <v>-</v>
      </c>
      <c r="G68" s="272">
        <f>IF(F68="Y", 'read first'!$G$23, 0)</f>
        <v>0</v>
      </c>
      <c r="H68" s="26" t="s">
        <v>427</v>
      </c>
      <c r="I68" s="26"/>
    </row>
    <row r="69" spans="1:13" s="4" customFormat="1" ht="67.5" customHeight="1" x14ac:dyDescent="0.25">
      <c r="A69" s="3"/>
      <c r="B69" s="26" t="s">
        <v>122</v>
      </c>
      <c r="C69" s="19" t="s">
        <v>123</v>
      </c>
      <c r="D69" s="16" t="s">
        <v>124</v>
      </c>
      <c r="E69" s="16" t="s">
        <v>240</v>
      </c>
      <c r="F69" s="63" t="s">
        <v>205</v>
      </c>
      <c r="G69" s="52">
        <f>IF(F69="Y", 'read first'!$G$23, 0)</f>
        <v>0</v>
      </c>
      <c r="H69" s="26" t="s">
        <v>143</v>
      </c>
      <c r="I69" s="26"/>
      <c r="J69" s="59"/>
      <c r="K69" s="59"/>
      <c r="L69" s="59"/>
      <c r="M69" s="59"/>
    </row>
    <row r="70" spans="1:13" s="4" customFormat="1" ht="74.25" customHeight="1" x14ac:dyDescent="0.25">
      <c r="A70" s="3"/>
      <c r="B70" s="26" t="s">
        <v>125</v>
      </c>
      <c r="C70" s="19" t="s">
        <v>144</v>
      </c>
      <c r="D70" s="16" t="s">
        <v>126</v>
      </c>
      <c r="E70" s="16" t="s">
        <v>241</v>
      </c>
      <c r="F70" s="63" t="s">
        <v>205</v>
      </c>
      <c r="G70" s="52">
        <f>IF(F70="Y", 'read first'!$G$23, 0)</f>
        <v>0</v>
      </c>
      <c r="H70" s="26" t="s">
        <v>142</v>
      </c>
      <c r="I70" s="26"/>
      <c r="J70" s="59"/>
      <c r="K70" s="59"/>
      <c r="L70" s="59"/>
      <c r="M70" s="59"/>
    </row>
    <row r="71" spans="1:13" s="4" customFormat="1" ht="64.5" customHeight="1" x14ac:dyDescent="0.25">
      <c r="A71" s="3"/>
      <c r="B71" s="26" t="s">
        <v>127</v>
      </c>
      <c r="C71" s="19" t="s">
        <v>128</v>
      </c>
      <c r="D71" s="16" t="s">
        <v>129</v>
      </c>
      <c r="E71" s="16" t="s">
        <v>242</v>
      </c>
      <c r="F71" s="63" t="s">
        <v>205</v>
      </c>
      <c r="G71" s="52">
        <f>IF(F71="Y", 'read first'!$G$23, 0)</f>
        <v>0</v>
      </c>
      <c r="H71" s="26" t="s">
        <v>169</v>
      </c>
      <c r="I71" s="26"/>
      <c r="J71" s="59"/>
      <c r="K71" s="59"/>
      <c r="L71" s="59"/>
      <c r="M71" s="59"/>
    </row>
    <row r="72" spans="1:13" s="4" customFormat="1" x14ac:dyDescent="0.25">
      <c r="A72" s="3"/>
      <c r="B72" s="543" t="s">
        <v>186</v>
      </c>
      <c r="C72" s="19" t="s">
        <v>108</v>
      </c>
      <c r="D72" s="582" t="s">
        <v>139</v>
      </c>
      <c r="E72" s="582" t="s">
        <v>243</v>
      </c>
      <c r="F72" s="584" t="s">
        <v>205</v>
      </c>
      <c r="G72" s="565">
        <f>IF(F72="Y", 'read first'!$G$23, 0)</f>
        <v>0</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17">
        <f>SUM(G68:G73)</f>
        <v>0</v>
      </c>
      <c r="H74" s="5"/>
      <c r="J74" s="59"/>
      <c r="K74" s="59"/>
      <c r="L74" s="59"/>
      <c r="M74" s="59"/>
    </row>
    <row r="75" spans="1:13" s="4" customFormat="1" x14ac:dyDescent="0.25">
      <c r="A75" s="3"/>
      <c r="B75" s="37"/>
      <c r="C75" s="3"/>
      <c r="D75" s="3"/>
      <c r="E75" s="3"/>
      <c r="F75" s="3"/>
      <c r="G75" s="22">
        <f>G74/'read first'!$G$24</f>
        <v>0</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7.5" customHeight="1" x14ac:dyDescent="0.25">
      <c r="A79" s="26" t="s">
        <v>187</v>
      </c>
      <c r="B79" s="26" t="s">
        <v>114</v>
      </c>
      <c r="C79" s="36" t="s">
        <v>798</v>
      </c>
      <c r="D79" s="16" t="s">
        <v>164</v>
      </c>
      <c r="E79" s="16" t="s">
        <v>244</v>
      </c>
      <c r="F79" s="63" t="s">
        <v>205</v>
      </c>
      <c r="G79" s="44">
        <f>IF(F79="Y", 'read first'!$F$23, 0)</f>
        <v>0</v>
      </c>
      <c r="H79" s="45" t="s">
        <v>146</v>
      </c>
    </row>
    <row r="80" spans="1:13" ht="54" customHeight="1" x14ac:dyDescent="0.25">
      <c r="A80" s="46" t="s">
        <v>188</v>
      </c>
      <c r="B80" s="46" t="s">
        <v>115</v>
      </c>
      <c r="C80" s="36" t="s">
        <v>798</v>
      </c>
      <c r="D80" s="32" t="s">
        <v>116</v>
      </c>
      <c r="E80" s="61" t="s">
        <v>245</v>
      </c>
      <c r="F80" s="63" t="s">
        <v>205</v>
      </c>
      <c r="G80" s="44">
        <f>IF(F80="Y", 'read first'!$F$23, 0)</f>
        <v>0</v>
      </c>
      <c r="H80" s="47" t="s">
        <v>147</v>
      </c>
    </row>
    <row r="81" spans="1:8" ht="24.75" customHeight="1" x14ac:dyDescent="0.25">
      <c r="A81" s="555" t="s">
        <v>189</v>
      </c>
      <c r="B81" s="587" t="s">
        <v>117</v>
      </c>
      <c r="C81" s="48" t="s">
        <v>118</v>
      </c>
      <c r="D81" s="16" t="s">
        <v>51</v>
      </c>
      <c r="E81" s="16" t="s">
        <v>246</v>
      </c>
      <c r="F81" s="63" t="str">
        <f>F29</f>
        <v>-</v>
      </c>
      <c r="G81" s="44">
        <f>IF(F81="Y", 1, 0)</f>
        <v>0</v>
      </c>
      <c r="H81" s="551" t="s">
        <v>52</v>
      </c>
    </row>
    <row r="82" spans="1:8" ht="21" customHeight="1" x14ac:dyDescent="0.25">
      <c r="A82" s="586"/>
      <c r="B82" s="588"/>
      <c r="C82" s="48" t="s">
        <v>119</v>
      </c>
      <c r="D82" s="582" t="s">
        <v>53</v>
      </c>
      <c r="E82" s="590" t="s">
        <v>247</v>
      </c>
      <c r="F82" s="590" t="str">
        <f>F30</f>
        <v>-</v>
      </c>
      <c r="G82" s="593">
        <f t="shared" ref="G82:G83" si="0">IF(F82="Y", 1, 0)</f>
        <v>0</v>
      </c>
      <c r="H82" s="586"/>
    </row>
    <row r="83" spans="1:8" ht="21" customHeight="1" x14ac:dyDescent="0.25">
      <c r="A83" s="586"/>
      <c r="B83" s="589"/>
      <c r="C83" s="48" t="s">
        <v>130</v>
      </c>
      <c r="D83" s="552"/>
      <c r="E83" s="591"/>
      <c r="F83" s="592"/>
      <c r="G83" s="594">
        <f t="shared" si="0"/>
        <v>0</v>
      </c>
      <c r="H83" s="552"/>
    </row>
    <row r="84" spans="1:8" ht="58.5" customHeight="1" x14ac:dyDescent="0.25">
      <c r="A84" s="552"/>
      <c r="B84" s="26" t="s">
        <v>138</v>
      </c>
      <c r="C84" s="19" t="s">
        <v>148</v>
      </c>
      <c r="D84" s="16" t="s">
        <v>149</v>
      </c>
      <c r="E84" s="16" t="s">
        <v>248</v>
      </c>
      <c r="F84" s="63" t="s">
        <v>205</v>
      </c>
      <c r="G84" s="44">
        <f>IF(F84="Y", 'read first'!$F$23, 0)</f>
        <v>0</v>
      </c>
      <c r="H84" s="40" t="s">
        <v>150</v>
      </c>
    </row>
    <row r="85" spans="1:8" ht="60" x14ac:dyDescent="0.25">
      <c r="A85" s="46" t="s">
        <v>190</v>
      </c>
      <c r="B85" s="49" t="s">
        <v>151</v>
      </c>
      <c r="C85" s="18" t="s">
        <v>152</v>
      </c>
      <c r="D85" s="20" t="s">
        <v>162</v>
      </c>
      <c r="E85" s="20" t="s">
        <v>227</v>
      </c>
      <c r="F85" s="35" t="s">
        <v>205</v>
      </c>
      <c r="G85" s="44">
        <f>IF(F85="Y", 'read first'!$F$23, 0)</f>
        <v>0</v>
      </c>
      <c r="H85" s="20" t="s">
        <v>153</v>
      </c>
    </row>
    <row r="86" spans="1:8" ht="54" customHeight="1" x14ac:dyDescent="0.25">
      <c r="A86" s="26" t="s">
        <v>191</v>
      </c>
      <c r="B86" s="26" t="s">
        <v>154</v>
      </c>
      <c r="C86" s="26" t="s">
        <v>155</v>
      </c>
      <c r="D86" s="20" t="s">
        <v>163</v>
      </c>
      <c r="E86" s="20" t="s">
        <v>227</v>
      </c>
      <c r="F86" s="35" t="s">
        <v>205</v>
      </c>
      <c r="G86" s="44">
        <f>IF(F86="Y", 'read first'!$F$23, 0)</f>
        <v>0</v>
      </c>
      <c r="H86" s="20" t="s">
        <v>156</v>
      </c>
    </row>
    <row r="87" spans="1:8" ht="47.25" customHeight="1" x14ac:dyDescent="0.25">
      <c r="A87" s="587" t="s">
        <v>192</v>
      </c>
      <c r="B87" s="554" t="s">
        <v>22</v>
      </c>
      <c r="C87" s="19" t="s">
        <v>23</v>
      </c>
      <c r="D87" s="16" t="s">
        <v>24</v>
      </c>
      <c r="E87" s="16" t="s">
        <v>226</v>
      </c>
      <c r="F87" s="63" t="str">
        <f>F11</f>
        <v>-</v>
      </c>
      <c r="G87" s="206">
        <f>IF(F87="Y", 'read first'!$F$23, 0)</f>
        <v>0</v>
      </c>
      <c r="H87" s="18" t="s">
        <v>25</v>
      </c>
    </row>
    <row r="88" spans="1:8" ht="67.5" customHeight="1" x14ac:dyDescent="0.25">
      <c r="A88" s="595"/>
      <c r="B88" s="554"/>
      <c r="C88" s="18" t="s">
        <v>26</v>
      </c>
      <c r="D88" s="20" t="s">
        <v>27</v>
      </c>
      <c r="E88" s="20" t="s">
        <v>227</v>
      </c>
      <c r="F88" s="35" t="s">
        <v>205</v>
      </c>
      <c r="G88" s="44">
        <f>IF(F88="Y", 'read first'!$F$23, 0)</f>
        <v>0</v>
      </c>
      <c r="H88" s="20" t="s">
        <v>157</v>
      </c>
    </row>
    <row r="89" spans="1:8" ht="38.25" customHeight="1" x14ac:dyDescent="0.25">
      <c r="A89" s="555" t="s">
        <v>193</v>
      </c>
      <c r="B89" s="555" t="s">
        <v>65</v>
      </c>
      <c r="C89" s="19" t="s">
        <v>66</v>
      </c>
      <c r="D89" s="16" t="s">
        <v>67</v>
      </c>
      <c r="E89" s="16" t="s">
        <v>235</v>
      </c>
      <c r="F89" s="63" t="str">
        <f>F42</f>
        <v>-</v>
      </c>
      <c r="G89" s="44">
        <f>IF(F89="Y", 'read first'!$F$23, 0)</f>
        <v>0</v>
      </c>
      <c r="H89" s="18" t="s">
        <v>68</v>
      </c>
    </row>
    <row r="90" spans="1:8" ht="54.75" customHeight="1" x14ac:dyDescent="0.25">
      <c r="A90" s="586"/>
      <c r="B90" s="549"/>
      <c r="C90" s="19" t="s">
        <v>69</v>
      </c>
      <c r="D90" s="32" t="s">
        <v>70</v>
      </c>
      <c r="E90" s="74" t="s">
        <v>227</v>
      </c>
      <c r="F90" s="63" t="str">
        <f>F43</f>
        <v>-</v>
      </c>
      <c r="G90" s="44">
        <f>IF(F90="Y", 'read first'!$F$23, 0)</f>
        <v>0</v>
      </c>
      <c r="H90" s="18" t="s">
        <v>71</v>
      </c>
    </row>
    <row r="91" spans="1:8" ht="57.75" customHeight="1" x14ac:dyDescent="0.25">
      <c r="A91" s="586"/>
      <c r="B91" s="550"/>
      <c r="C91" s="19" t="s">
        <v>72</v>
      </c>
      <c r="D91" s="16" t="s">
        <v>73</v>
      </c>
      <c r="E91" s="16" t="s">
        <v>227</v>
      </c>
      <c r="F91" s="63" t="str">
        <f>F60</f>
        <v>-</v>
      </c>
      <c r="G91" s="44">
        <f>IF(F91="Y", 'read first'!$F$23, 0)</f>
        <v>0</v>
      </c>
      <c r="H91" s="18" t="s">
        <v>74</v>
      </c>
    </row>
    <row r="92" spans="1:8" ht="28.5" customHeight="1" x14ac:dyDescent="0.25">
      <c r="A92" s="596" t="s">
        <v>194</v>
      </c>
      <c r="B92" s="551" t="s">
        <v>6</v>
      </c>
      <c r="C92" s="553" t="s">
        <v>7</v>
      </c>
      <c r="D92" s="16" t="s">
        <v>173</v>
      </c>
      <c r="E92" s="16" t="s">
        <v>220</v>
      </c>
      <c r="F92" s="63" t="str">
        <f>F5</f>
        <v>-</v>
      </c>
      <c r="G92" s="44">
        <f>IF(F92="Y", 'read first'!$F$23, 0)</f>
        <v>0</v>
      </c>
      <c r="H92" s="18" t="s">
        <v>8</v>
      </c>
    </row>
    <row r="93" spans="1:8" ht="39.75" customHeight="1" x14ac:dyDescent="0.25">
      <c r="A93" s="597"/>
      <c r="B93" s="552"/>
      <c r="C93" s="548"/>
      <c r="D93" s="16" t="s">
        <v>179</v>
      </c>
      <c r="E93" s="16" t="s">
        <v>221</v>
      </c>
      <c r="F93" s="63" t="str">
        <f>F6</f>
        <v>-</v>
      </c>
      <c r="G93" s="44">
        <f>IF(F93="Y", 'read first'!$F$23, 0)</f>
        <v>0</v>
      </c>
      <c r="H93" s="18" t="s">
        <v>9</v>
      </c>
    </row>
    <row r="94" spans="1:8" ht="39.75" customHeight="1" x14ac:dyDescent="0.25">
      <c r="A94" s="597"/>
      <c r="B94" s="18" t="s">
        <v>10</v>
      </c>
      <c r="C94" s="19" t="s">
        <v>11</v>
      </c>
      <c r="D94" s="16" t="s">
        <v>12</v>
      </c>
      <c r="E94" s="16" t="s">
        <v>222</v>
      </c>
      <c r="F94" s="63" t="str">
        <f>F7</f>
        <v>-</v>
      </c>
      <c r="G94" s="44">
        <f>IF(F94="Y", 'read first'!$F$23, 0)</f>
        <v>0</v>
      </c>
      <c r="H94" s="18" t="s">
        <v>13</v>
      </c>
    </row>
    <row r="95" spans="1:8" ht="45" x14ac:dyDescent="0.25">
      <c r="A95" s="597"/>
      <c r="B95" s="18" t="s">
        <v>19</v>
      </c>
      <c r="C95" s="19" t="s">
        <v>20</v>
      </c>
      <c r="D95" s="275" t="s">
        <v>415</v>
      </c>
      <c r="E95" s="16" t="s">
        <v>225</v>
      </c>
      <c r="F95" s="63" t="str">
        <f>F10</f>
        <v>-</v>
      </c>
      <c r="G95" s="44">
        <f>IF(F95="Y", 'read first'!$F$23, 0)</f>
        <v>0</v>
      </c>
      <c r="H95" s="18" t="s">
        <v>21</v>
      </c>
    </row>
    <row r="96" spans="1:8" ht="41.25" customHeight="1" x14ac:dyDescent="0.25">
      <c r="A96" s="597"/>
      <c r="B96" s="554" t="s">
        <v>22</v>
      </c>
      <c r="C96" s="19" t="s">
        <v>23</v>
      </c>
      <c r="D96" s="16" t="s">
        <v>24</v>
      </c>
      <c r="E96" s="16" t="s">
        <v>226</v>
      </c>
      <c r="F96" s="55" t="str">
        <f>F11</f>
        <v>-</v>
      </c>
      <c r="G96" s="44">
        <f>IF(F96="Y", 'read first'!$F$23, 0)</f>
        <v>0</v>
      </c>
      <c r="H96" s="18" t="s">
        <v>25</v>
      </c>
    </row>
    <row r="97" spans="1:8" ht="40.5" customHeight="1" x14ac:dyDescent="0.25">
      <c r="A97" s="598"/>
      <c r="B97" s="554"/>
      <c r="C97" s="18" t="s">
        <v>26</v>
      </c>
      <c r="D97" s="20" t="s">
        <v>27</v>
      </c>
      <c r="E97" s="20" t="s">
        <v>227</v>
      </c>
      <c r="F97" s="35" t="s">
        <v>205</v>
      </c>
      <c r="G97" s="44">
        <f>IF(F97="Y", 'read first'!$F$23, 0)</f>
        <v>0</v>
      </c>
      <c r="H97" s="20" t="s">
        <v>174</v>
      </c>
    </row>
    <row r="98" spans="1:8" ht="65.25" customHeight="1" x14ac:dyDescent="0.25">
      <c r="A98" s="18" t="s">
        <v>195</v>
      </c>
      <c r="B98" s="18" t="s">
        <v>158</v>
      </c>
      <c r="C98" s="18" t="s">
        <v>159</v>
      </c>
      <c r="D98" s="16" t="s">
        <v>160</v>
      </c>
      <c r="E98" s="75" t="s">
        <v>227</v>
      </c>
      <c r="F98" s="63" t="s">
        <v>205</v>
      </c>
      <c r="G98" s="44">
        <f>IF(F98="Y", 'read first'!$F$23, 0)</f>
        <v>0</v>
      </c>
      <c r="H98" s="40" t="s">
        <v>161</v>
      </c>
    </row>
    <row r="99" spans="1:8" x14ac:dyDescent="0.25">
      <c r="G99" s="44">
        <f>SUM(G79:G98)</f>
        <v>0</v>
      </c>
    </row>
    <row r="100" spans="1:8" x14ac:dyDescent="0.25">
      <c r="G100" s="22">
        <f>G99/G78</f>
        <v>0</v>
      </c>
    </row>
  </sheetData>
  <mergeCells count="58">
    <mergeCell ref="E20:E22"/>
    <mergeCell ref="E26:E28"/>
    <mergeCell ref="E30:E31"/>
    <mergeCell ref="E72:E73"/>
    <mergeCell ref="E82:E83"/>
    <mergeCell ref="C24:C25"/>
    <mergeCell ref="A87:A88"/>
    <mergeCell ref="B87:B88"/>
    <mergeCell ref="A89:A91"/>
    <mergeCell ref="B89:B91"/>
    <mergeCell ref="B29:B31"/>
    <mergeCell ref="B72:B73"/>
    <mergeCell ref="B59:B60"/>
    <mergeCell ref="B32:B35"/>
    <mergeCell ref="C32:C34"/>
    <mergeCell ref="B42:B44"/>
    <mergeCell ref="B55:B56"/>
    <mergeCell ref="A92:A97"/>
    <mergeCell ref="B92:B93"/>
    <mergeCell ref="A81:A84"/>
    <mergeCell ref="B81:B83"/>
    <mergeCell ref="H81:H83"/>
    <mergeCell ref="D82:D83"/>
    <mergeCell ref="G82:G83"/>
    <mergeCell ref="B96:B97"/>
    <mergeCell ref="F82:F83"/>
    <mergeCell ref="C92:C93"/>
    <mergeCell ref="H29:H31"/>
    <mergeCell ref="D30:D31"/>
    <mergeCell ref="G30:G31"/>
    <mergeCell ref="I72:I73"/>
    <mergeCell ref="H32:H34"/>
    <mergeCell ref="G72:G73"/>
    <mergeCell ref="H72:H73"/>
    <mergeCell ref="D72:D73"/>
    <mergeCell ref="F72:F73"/>
    <mergeCell ref="F30:F31"/>
    <mergeCell ref="I20:I22"/>
    <mergeCell ref="I24:I25"/>
    <mergeCell ref="I26:I28"/>
    <mergeCell ref="I29:I31"/>
    <mergeCell ref="I32:I34"/>
    <mergeCell ref="H26:H28"/>
    <mergeCell ref="B5:B6"/>
    <mergeCell ref="C5:C6"/>
    <mergeCell ref="B8:B9"/>
    <mergeCell ref="B11:B12"/>
    <mergeCell ref="B19:B22"/>
    <mergeCell ref="D20:D22"/>
    <mergeCell ref="F20:F22"/>
    <mergeCell ref="G20:G22"/>
    <mergeCell ref="H20:H22"/>
    <mergeCell ref="B26:B28"/>
    <mergeCell ref="B23:B25"/>
    <mergeCell ref="D23:G23"/>
    <mergeCell ref="C27:C28"/>
    <mergeCell ref="F26:F28"/>
    <mergeCell ref="G26:G28"/>
  </mergeCells>
  <dataValidations count="3">
    <dataValidation type="list" allowBlank="1" showInputMessage="1" showErrorMessage="1" sqref="H23" xr:uid="{AA92864F-9F39-4429-8FF6-0B38587D5F75}">
      <formula1>"[Choose from list], Regional Boulevard, Community Boulevard, Regional Street, Community Street, Industrial Street, Regional Trail, Greenway"</formula1>
    </dataValidation>
    <dataValidation type="list" allowBlank="1" showInputMessage="1" showErrorMessage="1" sqref="F5:F13 F25:F26 F42:F49 F79:F81 F84:F95 F29:F30 F32:F36 F19:F22 F55:F56 F59:F62 F68:F73 F97:F98" xr:uid="{77F39586-E174-4B6A-B344-AE842BC33083}">
      <formula1>"-,Y,N"</formula1>
    </dataValidation>
    <dataValidation type="list" allowBlank="1" showInputMessage="1" showErrorMessage="1" sqref="F24" xr:uid="{727226CE-9E23-457F-AB1A-D641401F65E4}">
      <formula1>"-,H, M, L, NEG"</formula1>
    </dataValidation>
  </dataValidations>
  <hyperlinks>
    <hyperlink ref="C5:C6" r:id="rId1" display="Equity Focus Area map layer" xr:uid="{DFB167FB-C13F-4F24-AB0C-243D89E78CED}"/>
    <hyperlink ref="C7" r:id="rId2" display="Economic Value Atlas walkability and Community Service accessibility score" xr:uid="{CF7510F4-DDE6-4D2B-BB51-F76B32BA001F}"/>
    <hyperlink ref="C8" r:id="rId3" display="Regional Barometer: Life expectancy at birth layer" xr:uid="{BAB6BC68-5905-464A-B3B4-87D783D52A5C}"/>
    <hyperlink ref="C10" r:id="rId4" display="Economic Value Atlas: Job access layers (for both low and middle/high wage jobs)" xr:uid="{241D1763-2CC7-4E5C-9BC1-02ABF76F4714}"/>
    <hyperlink ref="C11" r:id="rId5" display="·         Regional Investment Measure project list" xr:uid="{3F22C26E-6181-4264-BCE2-2AE70CA3BD36}"/>
    <hyperlink ref="C19" r:id="rId6" display="HCC network map" xr:uid="{FA1570A6-5A48-4241-AE14-57B9A3662A46}"/>
    <hyperlink ref="C23" r:id="rId7" display="Regional Trails and Greenways network" xr:uid="{E0B609DF-34AB-48E8-B3F7-565126188B01}"/>
    <hyperlink ref="C29" r:id="rId8" display="·         Regional Bike Network Map" xr:uid="{5E84C44D-37AC-4FA7-8AAF-35A01E18697F}"/>
    <hyperlink ref="C26" r:id="rId9" display="·         Livable Streets design guide" xr:uid="{EE87109D-A7E2-46BA-991C-DC77C24C6A98}"/>
    <hyperlink ref="C32" r:id="rId10" display="·         Economic Value Atlas Mobility map layer" xr:uid="{9793A956-B598-488A-83B6-666797B69A22}"/>
    <hyperlink ref="C36" r:id="rId11" display="Safe Routes to School Regional Framework school map" xr:uid="{12A97401-5DDE-4D55-9458-B9402BD1892D}"/>
    <hyperlink ref="C45" r:id="rId12" xr:uid="{7048E29A-A23A-4045-821A-1270AADEA49F}"/>
    <hyperlink ref="C47" r:id="rId13" xr:uid="{45C2E407-D20C-48CF-9BCD-5E26E674EC5E}"/>
    <hyperlink ref="C48" r:id="rId14" xr:uid="{1B6F89D6-CCB7-4BDD-8155-2ABA9B9CDD49}"/>
    <hyperlink ref="C49" r:id="rId15" xr:uid="{43C5D101-44A9-4200-833D-726ED3F3E114}"/>
    <hyperlink ref="C55" r:id="rId16" xr:uid="{4868C862-3E15-4363-85DD-99934D75E1C9}"/>
    <hyperlink ref="C58" r:id="rId17" xr:uid="{C51DFFD0-E360-4F4E-8AEE-8A866929A92A}"/>
    <hyperlink ref="C56" r:id="rId18" display="Congestion Management Process network" xr:uid="{23BCAED6-9787-4581-9B13-37451EE024AA}"/>
    <hyperlink ref="C60" r:id="rId19" display="Congestion Management Process network map" xr:uid="{DD618E11-BC57-4CBD-934F-C563E1DEC3CA}"/>
    <hyperlink ref="C62" r:id="rId20" xr:uid="{C5C2D252-55A1-4093-8B48-280DAA8FEC86}"/>
    <hyperlink ref="C61" r:id="rId21" xr:uid="{DBB3792F-21BE-4F14-8C8C-B3262BE8BA24}"/>
    <hyperlink ref="C44" r:id="rId22" xr:uid="{3168C544-0158-4AAF-AE16-27F28BC33F83}"/>
    <hyperlink ref="C42" r:id="rId23" location="/" display="TriMet Prioritzed Access to Transit map" xr:uid="{A672C05B-40D4-4558-A527-131290269A45}"/>
    <hyperlink ref="C43" r:id="rId24" xr:uid="{28C89AC1-AF49-48D0-8E6D-9626E88C3E18}"/>
    <hyperlink ref="C9" r:id="rId25" display="Regional Barometer: Diesel particulate matter concentration layer" xr:uid="{FCA914D0-41F2-4482-ABB8-6729584331B7}"/>
    <hyperlink ref="C21" r:id="rId26" display="https://tooledesign.maps.arcgis.com/apps/MapSeries/index.html?appid=69225c1c028c440bbcef6ca40365f854" xr:uid="{B05205D7-2305-4E1B-AD0D-25DBB7B6226D}"/>
    <hyperlink ref="C13" r:id="rId27" xr:uid="{F49CC352-1284-4F8E-BC5D-C7BD3F98F170}"/>
    <hyperlink ref="C30" r:id="rId28" xr:uid="{88E74530-3D55-4698-B8EF-E812B077AC56}"/>
    <hyperlink ref="C31" r:id="rId29" xr:uid="{DB280A4F-EBA9-4490-87BD-827A90A8B2C3}"/>
    <hyperlink ref="C57" r:id="rId30" display="·         Livable Streets design guide" xr:uid="{2B5BBC3A-FC91-4953-9269-646CED571548}"/>
    <hyperlink ref="C59" r:id="rId31" xr:uid="{AA83DB24-3193-4833-83D3-881287DC1B15}"/>
    <hyperlink ref="C72" r:id="rId32" xr:uid="{4CB4B8CD-6518-4169-A257-EB1D8491158C}"/>
    <hyperlink ref="C73" r:id="rId33" display="FHWA: Intermodal connector list" xr:uid="{C4672E2C-003A-4772-8871-546E43B0DAF4}"/>
    <hyperlink ref="C71" r:id="rId34" xr:uid="{65786827-6E0E-47C5-B35B-F28041C1E875}"/>
    <hyperlink ref="C70" r:id="rId35" xr:uid="{56F807FE-40B5-4DF5-A2F6-552D2B7CEEAE}"/>
    <hyperlink ref="C69" r:id="rId36" xr:uid="{ECCE83EA-904D-4525-9183-B2E82B549D12}"/>
    <hyperlink ref="C81" r:id="rId37" display="·         Regional Bike Network Map" xr:uid="{64E696EF-B3F6-4CBF-914E-9954AEEFFA91}"/>
    <hyperlink ref="C82" r:id="rId38" xr:uid="{ACEB3AB2-C5E5-44D3-972B-38342594D869}"/>
    <hyperlink ref="C83" r:id="rId39" xr:uid="{671B0A10-FE86-454B-A034-D4EACE932C45}"/>
    <hyperlink ref="C92:C93" r:id="rId40" display="Equity Focus Area map layer" xr:uid="{32921D8F-9472-416B-BE48-C056012BE165}"/>
    <hyperlink ref="C94" r:id="rId41" display="Economic Value Atlas walkability and Community Service accessibility score" xr:uid="{812ACD94-AA31-4FF6-8513-9A0E54F31B62}"/>
    <hyperlink ref="C95" r:id="rId42" display="Economic Value Atlas: Job access layers (for both low and middle/high wage jobs)" xr:uid="{9354588C-E51E-4359-A86D-D3E01316A8C8}"/>
    <hyperlink ref="C96" r:id="rId43" display="·         Regional Investment Measure project list" xr:uid="{C761998E-6484-4FC5-8892-342C3FF35EE3}"/>
    <hyperlink ref="C91" r:id="rId44" xr:uid="{66C3BDD8-609C-4A9D-BDB5-169BDDA48D14}"/>
    <hyperlink ref="C89" r:id="rId45" location="/" display="TriMet Prioritzed Access to Transit map" xr:uid="{19C488E2-C9EB-454D-BC1F-07E289301F63}"/>
    <hyperlink ref="C90" r:id="rId46" xr:uid="{63BE3E55-135F-47D2-ADD8-121DA96B1475}"/>
    <hyperlink ref="C87" r:id="rId47" display="·         Regional Investment Measure project list" xr:uid="{F1667D84-36B5-4D2C-9301-0CD0A7D415C8}"/>
    <hyperlink ref="C84" r:id="rId48" display="Bond trail acquisition prioritization tool " xr:uid="{D23C3EA8-5B04-4834-93A9-AE19B5EDEEB1}"/>
    <hyperlink ref="C68" r:id="rId49" display="On Regional Investment Measure project list " xr:uid="{72947CF4-647C-4D67-8013-AB592A0A27BE}"/>
    <hyperlink ref="C20" r:id="rId50" xr:uid="{5E1E6B5E-4CB0-448B-AAEE-275981EF8370}"/>
  </hyperlinks>
  <pageMargins left="0.7" right="0.7" top="0.75" bottom="0.75" header="0.3" footer="0.3"/>
  <pageSetup orientation="portrait" r:id="rId51"/>
  <legacyDrawing r:id="rId5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87ECE-647A-4AD3-840B-498ACB3BA420}">
  <dimension ref="A1:M100"/>
  <sheetViews>
    <sheetView topLeftCell="A21"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47.875" style="3" customWidth="1"/>
    <col min="10" max="13" width="9" style="58"/>
    <col min="14" max="16384" width="9" style="3"/>
  </cols>
  <sheetData>
    <row r="1" spans="2:9" x14ac:dyDescent="0.25">
      <c r="B1" s="2" t="s">
        <v>471</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75" t="s">
        <v>218</v>
      </c>
      <c r="E5" s="275" t="s">
        <v>220</v>
      </c>
      <c r="F5" s="274" t="s">
        <v>251</v>
      </c>
      <c r="G5" s="272">
        <f>IF(F5="Y", 'read first'!$B$23, 0)</f>
        <v>2.2229999999999999</v>
      </c>
      <c r="H5" s="266" t="s">
        <v>217</v>
      </c>
      <c r="I5" s="266"/>
    </row>
    <row r="6" spans="2:9" ht="30" x14ac:dyDescent="0.25">
      <c r="B6" s="552"/>
      <c r="C6" s="548"/>
      <c r="D6" s="275" t="s">
        <v>179</v>
      </c>
      <c r="E6" s="275" t="s">
        <v>221</v>
      </c>
      <c r="F6" s="274" t="s">
        <v>251</v>
      </c>
      <c r="G6" s="272">
        <f>IF(F6="Y", 'read first'!$B$23, 0)</f>
        <v>2.2229999999999999</v>
      </c>
      <c r="H6" s="266" t="s">
        <v>196</v>
      </c>
      <c r="I6" s="266"/>
    </row>
    <row r="7" spans="2:9" ht="58.5" customHeight="1" x14ac:dyDescent="0.25">
      <c r="B7" s="266" t="s">
        <v>10</v>
      </c>
      <c r="C7" s="19" t="s">
        <v>11</v>
      </c>
      <c r="D7" s="275" t="s">
        <v>12</v>
      </c>
      <c r="E7" s="275" t="s">
        <v>222</v>
      </c>
      <c r="F7" s="274" t="s">
        <v>251</v>
      </c>
      <c r="G7" s="272">
        <f>IF(F7="Y", 'read first'!$B$23, 0)</f>
        <v>2.2229999999999999</v>
      </c>
      <c r="H7" s="266" t="s">
        <v>176</v>
      </c>
      <c r="I7" s="266"/>
    </row>
    <row r="8" spans="2:9" ht="40.5" customHeight="1" x14ac:dyDescent="0.25">
      <c r="B8" s="551" t="s">
        <v>14</v>
      </c>
      <c r="C8" s="19" t="s">
        <v>15</v>
      </c>
      <c r="D8" s="275" t="s">
        <v>197</v>
      </c>
      <c r="E8" s="275" t="s">
        <v>223</v>
      </c>
      <c r="F8" s="274" t="s">
        <v>251</v>
      </c>
      <c r="G8" s="272">
        <f>IF(F8="Y", 'read first'!$B$23, 0)</f>
        <v>2.2229999999999999</v>
      </c>
      <c r="H8" s="266" t="s">
        <v>16</v>
      </c>
      <c r="I8" s="266"/>
    </row>
    <row r="9" spans="2:9" ht="36.75" customHeight="1" x14ac:dyDescent="0.25">
      <c r="B9" s="552"/>
      <c r="C9" s="19" t="s">
        <v>17</v>
      </c>
      <c r="D9" s="275" t="s">
        <v>180</v>
      </c>
      <c r="E9" s="275" t="s">
        <v>224</v>
      </c>
      <c r="F9" s="274" t="s">
        <v>251</v>
      </c>
      <c r="G9" s="272">
        <f>IF(F9="Y", 'read first'!$B$23, 0)</f>
        <v>2.2229999999999999</v>
      </c>
      <c r="H9" s="266" t="s">
        <v>18</v>
      </c>
      <c r="I9" s="266"/>
    </row>
    <row r="10" spans="2:9" ht="46.5" customHeight="1" x14ac:dyDescent="0.25">
      <c r="B10" s="266" t="s">
        <v>19</v>
      </c>
      <c r="C10" s="19" t="s">
        <v>20</v>
      </c>
      <c r="D10" s="275" t="s">
        <v>415</v>
      </c>
      <c r="E10" s="275" t="s">
        <v>225</v>
      </c>
      <c r="F10" s="274" t="s">
        <v>251</v>
      </c>
      <c r="G10" s="272">
        <f>IF(F10="Y", 'read first'!$B$23, 0)</f>
        <v>2.2229999999999999</v>
      </c>
      <c r="H10" s="266" t="s">
        <v>175</v>
      </c>
      <c r="I10" s="266"/>
    </row>
    <row r="11" spans="2:9" ht="30" x14ac:dyDescent="0.25">
      <c r="B11" s="554" t="s">
        <v>22</v>
      </c>
      <c r="C11" s="19" t="s">
        <v>23</v>
      </c>
      <c r="D11" s="275" t="s">
        <v>24</v>
      </c>
      <c r="E11" s="275" t="s">
        <v>226</v>
      </c>
      <c r="F11" s="274" t="s">
        <v>251</v>
      </c>
      <c r="G11" s="272">
        <f>IF(F11="Y", 'read first'!$B$23, 0)</f>
        <v>2.2229999999999999</v>
      </c>
      <c r="H11" s="266" t="s">
        <v>25</v>
      </c>
      <c r="I11" s="266"/>
    </row>
    <row r="12" spans="2:9" ht="93.75" customHeight="1" x14ac:dyDescent="0.25">
      <c r="B12" s="554"/>
      <c r="C12" s="266" t="s">
        <v>26</v>
      </c>
      <c r="D12" s="20" t="s">
        <v>198</v>
      </c>
      <c r="E12" s="20" t="s">
        <v>227</v>
      </c>
      <c r="F12" s="35" t="s">
        <v>251</v>
      </c>
      <c r="G12" s="272">
        <f>IF(F12="Y", 'read first'!$B$23, 0)</f>
        <v>2.2229999999999999</v>
      </c>
      <c r="H12" s="31" t="s">
        <v>177</v>
      </c>
      <c r="I12" s="391" t="s">
        <v>675</v>
      </c>
    </row>
    <row r="13" spans="2:9" ht="55.5" customHeight="1" x14ac:dyDescent="0.25">
      <c r="B13" s="266" t="s">
        <v>28</v>
      </c>
      <c r="C13" s="19" t="s">
        <v>29</v>
      </c>
      <c r="D13" s="20" t="s">
        <v>199</v>
      </c>
      <c r="E13" s="20" t="s">
        <v>227</v>
      </c>
      <c r="F13" s="35" t="s">
        <v>251</v>
      </c>
      <c r="G13" s="272">
        <f>IF(F13="Y", 'read first'!$B$23, 0)</f>
        <v>2.2229999999999999</v>
      </c>
      <c r="H13" s="31" t="s">
        <v>30</v>
      </c>
      <c r="I13" s="391" t="s">
        <v>676</v>
      </c>
    </row>
    <row r="14" spans="2:9" x14ac:dyDescent="0.25">
      <c r="D14" s="21" t="s">
        <v>31</v>
      </c>
      <c r="E14" s="21"/>
      <c r="G14" s="272">
        <f>SUM(G5:G13)</f>
        <v>20.006999999999994</v>
      </c>
    </row>
    <row r="15" spans="2:9" x14ac:dyDescent="0.25">
      <c r="D15" s="21"/>
      <c r="E15" s="21"/>
      <c r="G15" s="22">
        <f>G14/'read first'!$B$24</f>
        <v>0.99999999999999978</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68" t="s">
        <v>182</v>
      </c>
      <c r="E19" s="268" t="s">
        <v>228</v>
      </c>
      <c r="F19" s="274" t="s">
        <v>251</v>
      </c>
      <c r="G19" s="269">
        <f>IF(F19="Y", 'read first'!$C$23, 0)</f>
        <v>1.65</v>
      </c>
      <c r="H19" s="267" t="s">
        <v>200</v>
      </c>
      <c r="I19" s="267"/>
    </row>
    <row r="20" spans="2:9" ht="54" customHeight="1" x14ac:dyDescent="0.25">
      <c r="B20" s="549"/>
      <c r="C20" s="1" t="s">
        <v>35</v>
      </c>
      <c r="D20" s="556" t="s">
        <v>36</v>
      </c>
      <c r="E20" s="556" t="s">
        <v>227</v>
      </c>
      <c r="F20" s="562" t="s">
        <v>251</v>
      </c>
      <c r="G20" s="565">
        <f>IF(F20="Y", 'read first'!$C$23, 0)</f>
        <v>1.65</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70"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70" t="s">
        <v>423</v>
      </c>
      <c r="I23" s="270"/>
    </row>
    <row r="24" spans="2:9" ht="51" customHeight="1" x14ac:dyDescent="0.25">
      <c r="B24" s="543"/>
      <c r="C24" s="547"/>
      <c r="D24" s="56" t="s">
        <v>43</v>
      </c>
      <c r="E24" s="56" t="s">
        <v>227</v>
      </c>
      <c r="F24" s="35" t="s">
        <v>512</v>
      </c>
      <c r="G24" s="57" cm="1">
        <f t="array" ref="G24">_xlfn.IFS(F24="H", 'read first'!I23, F24="M",'read first'!I24, F24="L",'read first'!I25, F24="neg",'read first'!I26)</f>
        <v>1.65</v>
      </c>
      <c r="H24" s="53" t="s">
        <v>206</v>
      </c>
      <c r="I24" s="549" t="s">
        <v>677</v>
      </c>
    </row>
    <row r="25" spans="2:9" ht="36" customHeight="1" x14ac:dyDescent="0.25">
      <c r="B25" s="543"/>
      <c r="C25" s="548"/>
      <c r="D25" s="27" t="s">
        <v>201</v>
      </c>
      <c r="E25" s="27" t="s">
        <v>227</v>
      </c>
      <c r="F25" s="35" t="s">
        <v>251</v>
      </c>
      <c r="G25" s="272">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272">
        <f>IF(F29="Y", 0.83, 0)</f>
        <v>0.83</v>
      </c>
      <c r="H29" s="577" t="s">
        <v>167</v>
      </c>
      <c r="I29" s="578" t="s">
        <v>678</v>
      </c>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274" t="s">
        <v>251</v>
      </c>
      <c r="G32" s="272">
        <f>IF(F32="Y",'read first'!$C$23, 0)</f>
        <v>1.65</v>
      </c>
      <c r="H32" s="554" t="s">
        <v>166</v>
      </c>
      <c r="I32" s="554"/>
    </row>
    <row r="33" spans="2:9" ht="57.95" customHeight="1" x14ac:dyDescent="0.25">
      <c r="B33" s="543"/>
      <c r="C33" s="547"/>
      <c r="D33" s="30" t="s">
        <v>57</v>
      </c>
      <c r="E33" s="30" t="s">
        <v>232</v>
      </c>
      <c r="F33" s="274" t="s">
        <v>251</v>
      </c>
      <c r="G33" s="272">
        <f>IF(F33="Y", 'read first'!$C$23, 0)</f>
        <v>1.65</v>
      </c>
      <c r="H33" s="554"/>
      <c r="I33" s="554"/>
    </row>
    <row r="34" spans="2:9" ht="52.5" customHeight="1" x14ac:dyDescent="0.25">
      <c r="B34" s="543"/>
      <c r="C34" s="548"/>
      <c r="D34" s="30" t="s">
        <v>184</v>
      </c>
      <c r="E34" s="30" t="s">
        <v>233</v>
      </c>
      <c r="F34" s="274" t="s">
        <v>250</v>
      </c>
      <c r="G34" s="272">
        <f>IF(F34="Y", 'read first'!$C$23, 0)</f>
        <v>0</v>
      </c>
      <c r="H34" s="554"/>
      <c r="I34" s="554"/>
    </row>
    <row r="35" spans="2:9" ht="125.25" customHeight="1" x14ac:dyDescent="0.25">
      <c r="B35" s="543"/>
      <c r="C35" s="270" t="s">
        <v>58</v>
      </c>
      <c r="D35" s="28" t="s">
        <v>59</v>
      </c>
      <c r="E35" s="28" t="s">
        <v>227</v>
      </c>
      <c r="F35" s="35" t="s">
        <v>251</v>
      </c>
      <c r="G35" s="272">
        <f>IF(F35="Y", 'read first'!$C$23, 0)</f>
        <v>1.65</v>
      </c>
      <c r="H35" s="31" t="s">
        <v>203</v>
      </c>
      <c r="I35" s="391" t="s">
        <v>679</v>
      </c>
    </row>
    <row r="36" spans="2:9" ht="60" customHeight="1" x14ac:dyDescent="0.25">
      <c r="B36" s="270" t="s">
        <v>60</v>
      </c>
      <c r="C36" s="19" t="s">
        <v>61</v>
      </c>
      <c r="D36" s="30" t="s">
        <v>62</v>
      </c>
      <c r="E36" s="30" t="s">
        <v>234</v>
      </c>
      <c r="F36" s="274" t="s">
        <v>251</v>
      </c>
      <c r="G36" s="272">
        <f>IF(F36="Y", 'read first'!$C$23, 0)</f>
        <v>1.65</v>
      </c>
      <c r="H36" s="266" t="s">
        <v>178</v>
      </c>
      <c r="I36" s="266"/>
    </row>
    <row r="37" spans="2:9" x14ac:dyDescent="0.25">
      <c r="D37" s="21" t="s">
        <v>31</v>
      </c>
      <c r="E37" s="21"/>
      <c r="G37" s="272">
        <f>SUM(G19:G36)</f>
        <v>16.510000000000002</v>
      </c>
    </row>
    <row r="38" spans="2:9" x14ac:dyDescent="0.25">
      <c r="D38" s="21"/>
      <c r="E38" s="21"/>
      <c r="G38" s="22">
        <f>G37/'read first'!$C$24</f>
        <v>0.83383838383838405</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75" t="s">
        <v>67</v>
      </c>
      <c r="E42" s="275" t="s">
        <v>235</v>
      </c>
      <c r="F42" s="274" t="s">
        <v>251</v>
      </c>
      <c r="G42" s="272">
        <f>IF(F42="Y", 'read first'!$D$23, 0)</f>
        <v>2.2000000000000002</v>
      </c>
      <c r="H42" s="266" t="s">
        <v>68</v>
      </c>
      <c r="I42" s="266"/>
    </row>
    <row r="43" spans="2:9" ht="30" customHeight="1" x14ac:dyDescent="0.25">
      <c r="B43" s="549"/>
      <c r="C43" s="19" t="s">
        <v>69</v>
      </c>
      <c r="D43" s="273" t="s">
        <v>70</v>
      </c>
      <c r="E43" s="74" t="s">
        <v>227</v>
      </c>
      <c r="F43" s="274" t="s">
        <v>251</v>
      </c>
      <c r="G43" s="272">
        <f>IF(F43="Y", 'read first'!$D$23, 0)</f>
        <v>2.2000000000000002</v>
      </c>
      <c r="H43" s="266" t="s">
        <v>71</v>
      </c>
      <c r="I43" s="266"/>
    </row>
    <row r="44" spans="2:9" ht="30" x14ac:dyDescent="0.25">
      <c r="B44" s="550"/>
      <c r="C44" s="19" t="s">
        <v>72</v>
      </c>
      <c r="D44" s="275" t="s">
        <v>73</v>
      </c>
      <c r="E44" s="275" t="s">
        <v>227</v>
      </c>
      <c r="F44" s="274" t="s">
        <v>250</v>
      </c>
      <c r="G44" s="272">
        <f>IF(F44="Y", 'read first'!$D$23, 0)</f>
        <v>0</v>
      </c>
      <c r="H44" s="266" t="s">
        <v>74</v>
      </c>
      <c r="I44" s="266"/>
    </row>
    <row r="45" spans="2:9" ht="30" x14ac:dyDescent="0.25">
      <c r="B45" s="270" t="s">
        <v>75</v>
      </c>
      <c r="C45" s="19" t="s">
        <v>76</v>
      </c>
      <c r="D45" s="275" t="s">
        <v>77</v>
      </c>
      <c r="E45" s="275" t="s">
        <v>227</v>
      </c>
      <c r="F45" s="274" t="s">
        <v>251</v>
      </c>
      <c r="G45" s="272">
        <f>IF(F45="Y", 'read first'!$D$23, 0)</f>
        <v>2.2000000000000002</v>
      </c>
      <c r="H45" s="266" t="s">
        <v>78</v>
      </c>
      <c r="I45" s="266"/>
    </row>
    <row r="46" spans="2:9" ht="37.5" customHeight="1" x14ac:dyDescent="0.25">
      <c r="B46" s="33" t="s">
        <v>79</v>
      </c>
      <c r="C46" s="33" t="s">
        <v>80</v>
      </c>
      <c r="D46" s="34" t="s">
        <v>81</v>
      </c>
      <c r="E46" s="34" t="s">
        <v>227</v>
      </c>
      <c r="F46" s="274" t="s">
        <v>250</v>
      </c>
      <c r="G46" s="272">
        <f>IF(F46="Y", 'read first'!$D$23, 0)</f>
        <v>0</v>
      </c>
      <c r="H46" s="31" t="s">
        <v>165</v>
      </c>
      <c r="I46" s="391" t="s">
        <v>680</v>
      </c>
    </row>
    <row r="47" spans="2:9" ht="69" customHeight="1" x14ac:dyDescent="0.25">
      <c r="B47" s="270" t="s">
        <v>82</v>
      </c>
      <c r="C47" s="19" t="s">
        <v>83</v>
      </c>
      <c r="D47" s="275" t="s">
        <v>84</v>
      </c>
      <c r="E47" s="275" t="s">
        <v>227</v>
      </c>
      <c r="F47" s="274" t="s">
        <v>251</v>
      </c>
      <c r="G47" s="272">
        <f>IF(F47="Y", 'read first'!$D$23, 0)</f>
        <v>2.2000000000000002</v>
      </c>
      <c r="H47" s="266" t="s">
        <v>85</v>
      </c>
      <c r="I47" s="266"/>
    </row>
    <row r="48" spans="2:9" ht="30" x14ac:dyDescent="0.25">
      <c r="B48" s="270" t="s">
        <v>86</v>
      </c>
      <c r="C48" s="19" t="s">
        <v>87</v>
      </c>
      <c r="D48" s="275" t="s">
        <v>88</v>
      </c>
      <c r="E48" s="275" t="s">
        <v>236</v>
      </c>
      <c r="F48" s="274" t="s">
        <v>251</v>
      </c>
      <c r="G48" s="272">
        <f>IF(F48="Y", 'read first'!$D$23, 0)</f>
        <v>2.2000000000000002</v>
      </c>
      <c r="H48" s="266" t="s">
        <v>89</v>
      </c>
      <c r="I48" s="266"/>
    </row>
    <row r="49" spans="2:9" ht="45" x14ac:dyDescent="0.25">
      <c r="B49" s="270" t="s">
        <v>90</v>
      </c>
      <c r="C49" s="19" t="s">
        <v>91</v>
      </c>
      <c r="D49" s="275" t="s">
        <v>92</v>
      </c>
      <c r="E49" s="275" t="s">
        <v>237</v>
      </c>
      <c r="F49" s="274" t="s">
        <v>251</v>
      </c>
      <c r="G49" s="272">
        <f>IF(F49="Y", 'read first'!$D$23, 0)</f>
        <v>2.2000000000000002</v>
      </c>
      <c r="H49" s="266" t="s">
        <v>93</v>
      </c>
      <c r="I49" s="266"/>
    </row>
    <row r="50" spans="2:9" x14ac:dyDescent="0.25">
      <c r="B50" s="37"/>
      <c r="G50" s="272">
        <f>SUM(G42:G49)</f>
        <v>13.2</v>
      </c>
    </row>
    <row r="51" spans="2:9" x14ac:dyDescent="0.25">
      <c r="B51" s="37"/>
      <c r="G51" s="22">
        <f>G50/'read first'!$D$24</f>
        <v>0.66666666666666663</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75" t="s">
        <v>97</v>
      </c>
      <c r="E55" s="75" t="s">
        <v>227</v>
      </c>
      <c r="F55" s="274" t="s">
        <v>251</v>
      </c>
      <c r="G55" s="272">
        <f>IF(F55="Y", 'read first'!$E$23, 0)</f>
        <v>2.5</v>
      </c>
      <c r="H55" s="271" t="s">
        <v>98</v>
      </c>
      <c r="I55" s="271"/>
    </row>
    <row r="56" spans="2:9" ht="38.1" customHeight="1" x14ac:dyDescent="0.25">
      <c r="B56" s="543"/>
      <c r="C56" s="19" t="s">
        <v>99</v>
      </c>
      <c r="D56" s="275" t="s">
        <v>100</v>
      </c>
      <c r="E56" s="75" t="s">
        <v>227</v>
      </c>
      <c r="F56" s="274" t="s">
        <v>251</v>
      </c>
      <c r="G56" s="272">
        <f>IF(F56="Y", 'read first'!$E$23, 0)</f>
        <v>2.5</v>
      </c>
      <c r="H56" s="271" t="s">
        <v>101</v>
      </c>
      <c r="I56" s="271"/>
    </row>
    <row r="57" spans="2:9" ht="51" customHeight="1" x14ac:dyDescent="0.25">
      <c r="B57" s="270" t="s">
        <v>102</v>
      </c>
      <c r="C57" s="19" t="s">
        <v>44</v>
      </c>
      <c r="D57" s="275" t="s">
        <v>103</v>
      </c>
      <c r="E57" s="75" t="s">
        <v>227</v>
      </c>
      <c r="F57" s="39" t="s">
        <v>209</v>
      </c>
      <c r="G57" s="272">
        <f>G26</f>
        <v>1.65</v>
      </c>
      <c r="H57" s="271" t="s">
        <v>207</v>
      </c>
      <c r="I57" s="271"/>
    </row>
    <row r="58" spans="2:9" ht="49.5" customHeight="1" x14ac:dyDescent="0.25">
      <c r="B58" s="270" t="s">
        <v>104</v>
      </c>
      <c r="C58" s="19" t="s">
        <v>96</v>
      </c>
      <c r="D58" s="275" t="s">
        <v>131</v>
      </c>
      <c r="E58" s="75" t="s">
        <v>230</v>
      </c>
      <c r="F58" s="39" t="s">
        <v>210</v>
      </c>
      <c r="G58" s="272">
        <f>G29+G30</f>
        <v>1.66</v>
      </c>
      <c r="H58" s="271" t="s">
        <v>208</v>
      </c>
      <c r="I58" s="271"/>
    </row>
    <row r="59" spans="2:9" ht="37.5" customHeight="1" x14ac:dyDescent="0.25">
      <c r="B59" s="543" t="s">
        <v>105</v>
      </c>
      <c r="C59" s="19" t="s">
        <v>72</v>
      </c>
      <c r="D59" s="275" t="s">
        <v>106</v>
      </c>
      <c r="E59" s="75" t="s">
        <v>227</v>
      </c>
      <c r="F59" s="274" t="s">
        <v>251</v>
      </c>
      <c r="G59" s="272">
        <f>IF(F59="Y", 'read first'!$E$23, 0)</f>
        <v>2.5</v>
      </c>
      <c r="H59" s="271" t="s">
        <v>132</v>
      </c>
      <c r="I59" s="271"/>
    </row>
    <row r="60" spans="2:9" ht="38.1" customHeight="1" x14ac:dyDescent="0.25">
      <c r="B60" s="543"/>
      <c r="C60" s="19" t="s">
        <v>99</v>
      </c>
      <c r="D60" s="275" t="s">
        <v>133</v>
      </c>
      <c r="E60" s="75" t="s">
        <v>238</v>
      </c>
      <c r="F60" s="274" t="s">
        <v>251</v>
      </c>
      <c r="G60" s="272">
        <f>IF(F60="Y", 'read first'!$E$23, 0)</f>
        <v>2.5</v>
      </c>
      <c r="H60" s="271" t="s">
        <v>134</v>
      </c>
      <c r="I60" s="271"/>
    </row>
    <row r="61" spans="2:9" ht="30" x14ac:dyDescent="0.25">
      <c r="B61" s="270" t="s">
        <v>107</v>
      </c>
      <c r="C61" s="19" t="s">
        <v>108</v>
      </c>
      <c r="D61" s="275" t="s">
        <v>185</v>
      </c>
      <c r="E61" s="75" t="s">
        <v>239</v>
      </c>
      <c r="F61" s="274" t="s">
        <v>250</v>
      </c>
      <c r="G61" s="272">
        <f>IF(F61="Y", 'read first'!$E$23, 0)</f>
        <v>0</v>
      </c>
      <c r="H61" s="271" t="s">
        <v>135</v>
      </c>
      <c r="I61" s="271"/>
    </row>
    <row r="62" spans="2:9" ht="38.1" customHeight="1" x14ac:dyDescent="0.25">
      <c r="B62" s="270" t="s">
        <v>109</v>
      </c>
      <c r="C62" s="19" t="s">
        <v>110</v>
      </c>
      <c r="D62" s="275" t="s">
        <v>111</v>
      </c>
      <c r="E62" s="75" t="s">
        <v>227</v>
      </c>
      <c r="F62" s="274" t="s">
        <v>251</v>
      </c>
      <c r="G62" s="272">
        <f>IF(F62="Y", 'read first'!$E$23, 0)</f>
        <v>2.5</v>
      </c>
      <c r="H62" s="271" t="s">
        <v>136</v>
      </c>
      <c r="I62" s="271"/>
    </row>
    <row r="63" spans="2:9" x14ac:dyDescent="0.25">
      <c r="G63" s="272">
        <f>SUM(G55:G62)</f>
        <v>15.81</v>
      </c>
    </row>
    <row r="64" spans="2:9" x14ac:dyDescent="0.25">
      <c r="G64" s="41">
        <f>G63/'read first'!$E$24</f>
        <v>0.79049999999999998</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70" t="s">
        <v>121</v>
      </c>
      <c r="C68" s="19" t="s">
        <v>170</v>
      </c>
      <c r="D68" s="275" t="s">
        <v>171</v>
      </c>
      <c r="E68" s="275" t="s">
        <v>226</v>
      </c>
      <c r="F68" s="274" t="str">
        <f>F11</f>
        <v>Y</v>
      </c>
      <c r="G68" s="272">
        <f>IF(F68="Y", 'read first'!$G$23, 0)</f>
        <v>2</v>
      </c>
      <c r="H68" s="270" t="s">
        <v>427</v>
      </c>
      <c r="I68" s="270"/>
    </row>
    <row r="69" spans="1:13" s="4" customFormat="1" ht="67.5" customHeight="1" x14ac:dyDescent="0.25">
      <c r="A69" s="3"/>
      <c r="B69" s="270" t="s">
        <v>122</v>
      </c>
      <c r="C69" s="19" t="s">
        <v>123</v>
      </c>
      <c r="D69" s="275" t="s">
        <v>124</v>
      </c>
      <c r="E69" s="275" t="s">
        <v>240</v>
      </c>
      <c r="F69" s="274" t="s">
        <v>251</v>
      </c>
      <c r="G69" s="272">
        <f>IF(F69="Y", 'read first'!$G$23, 0)</f>
        <v>2</v>
      </c>
      <c r="H69" s="270" t="s">
        <v>143</v>
      </c>
      <c r="I69" s="270"/>
      <c r="J69" s="59"/>
      <c r="K69" s="59"/>
      <c r="L69" s="59"/>
      <c r="M69" s="59"/>
    </row>
    <row r="70" spans="1:13" s="4" customFormat="1" ht="74.25" customHeight="1" x14ac:dyDescent="0.25">
      <c r="A70" s="3"/>
      <c r="B70" s="270" t="s">
        <v>125</v>
      </c>
      <c r="C70" s="19" t="s">
        <v>144</v>
      </c>
      <c r="D70" s="275" t="s">
        <v>126</v>
      </c>
      <c r="E70" s="275" t="s">
        <v>241</v>
      </c>
      <c r="F70" s="274" t="s">
        <v>251</v>
      </c>
      <c r="G70" s="272">
        <f>IF(F70="Y", 'read first'!$G$23, 0)</f>
        <v>2</v>
      </c>
      <c r="H70" s="270" t="s">
        <v>142</v>
      </c>
      <c r="I70" s="270"/>
      <c r="J70" s="59"/>
      <c r="K70" s="59"/>
      <c r="L70" s="59"/>
      <c r="M70" s="59"/>
    </row>
    <row r="71" spans="1:13" s="4" customFormat="1" ht="64.5" customHeight="1" x14ac:dyDescent="0.25">
      <c r="A71" s="3"/>
      <c r="B71" s="270" t="s">
        <v>127</v>
      </c>
      <c r="C71" s="19" t="s">
        <v>128</v>
      </c>
      <c r="D71" s="275" t="s">
        <v>129</v>
      </c>
      <c r="E71" s="275" t="s">
        <v>242</v>
      </c>
      <c r="F71" s="274" t="s">
        <v>251</v>
      </c>
      <c r="G71" s="272">
        <f>IF(F71="Y", 'read first'!$G$23, 0)</f>
        <v>2</v>
      </c>
      <c r="H71" s="270" t="s">
        <v>169</v>
      </c>
      <c r="I71" s="270"/>
      <c r="J71" s="59"/>
      <c r="K71" s="59"/>
      <c r="L71" s="59"/>
      <c r="M71" s="59"/>
    </row>
    <row r="72" spans="1:13" s="4" customFormat="1" x14ac:dyDescent="0.25">
      <c r="A72" s="3"/>
      <c r="B72" s="543" t="s">
        <v>186</v>
      </c>
      <c r="C72" s="19" t="s">
        <v>108</v>
      </c>
      <c r="D72" s="582" t="s">
        <v>139</v>
      </c>
      <c r="E72" s="582" t="s">
        <v>243</v>
      </c>
      <c r="F72" s="584" t="s">
        <v>250</v>
      </c>
      <c r="G72" s="565">
        <f>IF(F72="Y", 'read first'!$G$23, 0)</f>
        <v>0</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72">
        <f>SUM(G68:G73)/2</f>
        <v>4</v>
      </c>
      <c r="H74" s="5"/>
      <c r="J74" s="59"/>
      <c r="K74" s="59"/>
      <c r="L74" s="59"/>
      <c r="M74" s="59"/>
    </row>
    <row r="75" spans="1:13" s="4" customFormat="1" x14ac:dyDescent="0.25">
      <c r="A75" s="3"/>
      <c r="B75" s="37"/>
      <c r="C75" s="3"/>
      <c r="D75" s="3"/>
      <c r="E75" s="3"/>
      <c r="F75" s="3"/>
      <c r="G75" s="22">
        <f>G74/'read first'!$G$24</f>
        <v>0.4</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270" t="s">
        <v>187</v>
      </c>
      <c r="B79" s="270" t="s">
        <v>114</v>
      </c>
      <c r="C79" s="36" t="s">
        <v>145</v>
      </c>
      <c r="D79" s="275" t="s">
        <v>164</v>
      </c>
      <c r="E79" s="275" t="s">
        <v>244</v>
      </c>
      <c r="F79" s="274" t="s">
        <v>205</v>
      </c>
      <c r="G79" s="44">
        <f>IF(F79="Y", 'read first'!$F$23, 0)</f>
        <v>0</v>
      </c>
      <c r="H79" s="45" t="s">
        <v>146</v>
      </c>
    </row>
    <row r="80" spans="1:13" ht="45" x14ac:dyDescent="0.25">
      <c r="A80" s="267" t="s">
        <v>188</v>
      </c>
      <c r="B80" s="267" t="s">
        <v>115</v>
      </c>
      <c r="C80" s="36" t="s">
        <v>145</v>
      </c>
      <c r="D80" s="273" t="s">
        <v>116</v>
      </c>
      <c r="E80" s="273" t="s">
        <v>245</v>
      </c>
      <c r="F80" s="274" t="s">
        <v>205</v>
      </c>
      <c r="G80" s="44">
        <f>IF(F80="Y", 'read first'!$F$23, 0)</f>
        <v>0</v>
      </c>
      <c r="H80" s="47" t="s">
        <v>147</v>
      </c>
    </row>
    <row r="81" spans="1:8" x14ac:dyDescent="0.25">
      <c r="A81" s="555" t="s">
        <v>189</v>
      </c>
      <c r="B81" s="587" t="s">
        <v>117</v>
      </c>
      <c r="C81" s="48" t="s">
        <v>118</v>
      </c>
      <c r="D81" s="275" t="s">
        <v>51</v>
      </c>
      <c r="E81" s="275" t="s">
        <v>246</v>
      </c>
      <c r="F81" s="274" t="str">
        <f>F29</f>
        <v>Y</v>
      </c>
      <c r="G81" s="44">
        <f>IF(F81="Y", 1, 0)</f>
        <v>1</v>
      </c>
      <c r="H81" s="551" t="s">
        <v>52</v>
      </c>
    </row>
    <row r="82" spans="1:8" x14ac:dyDescent="0.25">
      <c r="A82" s="586"/>
      <c r="B82" s="588"/>
      <c r="C82" s="48" t="s">
        <v>119</v>
      </c>
      <c r="D82" s="582" t="s">
        <v>53</v>
      </c>
      <c r="E82" s="590" t="s">
        <v>247</v>
      </c>
      <c r="F82" s="590" t="str">
        <f>F30</f>
        <v>Y</v>
      </c>
      <c r="G82" s="593">
        <f t="shared" ref="G82:G83" si="0">IF(F82="Y", 1, 0)</f>
        <v>1</v>
      </c>
      <c r="H82" s="586"/>
    </row>
    <row r="83" spans="1:8" x14ac:dyDescent="0.25">
      <c r="A83" s="586"/>
      <c r="B83" s="589"/>
      <c r="C83" s="48" t="s">
        <v>130</v>
      </c>
      <c r="D83" s="552"/>
      <c r="E83" s="591"/>
      <c r="F83" s="592"/>
      <c r="G83" s="594">
        <f t="shared" si="0"/>
        <v>0</v>
      </c>
      <c r="H83" s="552"/>
    </row>
    <row r="84" spans="1:8" ht="58.5" customHeight="1" x14ac:dyDescent="0.25">
      <c r="A84" s="552"/>
      <c r="B84" s="270" t="s">
        <v>138</v>
      </c>
      <c r="C84" s="19" t="s">
        <v>148</v>
      </c>
      <c r="D84" s="275" t="s">
        <v>149</v>
      </c>
      <c r="E84" s="275" t="s">
        <v>248</v>
      </c>
      <c r="F84" s="274" t="s">
        <v>205</v>
      </c>
      <c r="G84" s="44">
        <f>IF(F84="Y", 'read first'!$F$23, 0)</f>
        <v>0</v>
      </c>
      <c r="H84" s="271" t="s">
        <v>150</v>
      </c>
    </row>
    <row r="85" spans="1:8" ht="60" x14ac:dyDescent="0.25">
      <c r="A85" s="267" t="s">
        <v>190</v>
      </c>
      <c r="B85" s="49" t="s">
        <v>151</v>
      </c>
      <c r="C85" s="266" t="s">
        <v>152</v>
      </c>
      <c r="D85" s="20" t="s">
        <v>162</v>
      </c>
      <c r="E85" s="20" t="s">
        <v>227</v>
      </c>
      <c r="F85" s="274" t="s">
        <v>205</v>
      </c>
      <c r="G85" s="44">
        <f>IF(F85="Y", 'read first'!$F$23, 0)</f>
        <v>0</v>
      </c>
      <c r="H85" s="20" t="s">
        <v>153</v>
      </c>
    </row>
    <row r="86" spans="1:8" ht="45" x14ac:dyDescent="0.25">
      <c r="A86" s="270" t="s">
        <v>191</v>
      </c>
      <c r="B86" s="270" t="s">
        <v>154</v>
      </c>
      <c r="C86" s="270" t="s">
        <v>155</v>
      </c>
      <c r="D86" s="20" t="s">
        <v>163</v>
      </c>
      <c r="E86" s="20" t="s">
        <v>227</v>
      </c>
      <c r="F86" s="274" t="s">
        <v>205</v>
      </c>
      <c r="G86" s="44">
        <f>IF(F86="Y", 'read first'!$F$23, 0)</f>
        <v>0</v>
      </c>
      <c r="H86" s="20" t="s">
        <v>156</v>
      </c>
    </row>
    <row r="87" spans="1:8" ht="47.25" customHeight="1" x14ac:dyDescent="0.25">
      <c r="A87" s="587" t="s">
        <v>192</v>
      </c>
      <c r="B87" s="554" t="s">
        <v>22</v>
      </c>
      <c r="C87" s="19" t="s">
        <v>23</v>
      </c>
      <c r="D87" s="275" t="s">
        <v>24</v>
      </c>
      <c r="E87" s="275" t="s">
        <v>226</v>
      </c>
      <c r="F87" s="274" t="str">
        <f>F11</f>
        <v>Y</v>
      </c>
      <c r="G87" s="272">
        <f>IF(F87="Y", 'read first'!$F$23, 0)</f>
        <v>2</v>
      </c>
      <c r="H87" s="266" t="s">
        <v>25</v>
      </c>
    </row>
    <row r="88" spans="1:8" ht="67.5" customHeight="1" x14ac:dyDescent="0.25">
      <c r="A88" s="595"/>
      <c r="B88" s="554"/>
      <c r="C88" s="266" t="s">
        <v>26</v>
      </c>
      <c r="D88" s="20" t="s">
        <v>27</v>
      </c>
      <c r="E88" s="20" t="s">
        <v>227</v>
      </c>
      <c r="F88" s="274" t="s">
        <v>205</v>
      </c>
      <c r="G88" s="44">
        <f>IF(F88="Y", 'read first'!$F$23, 0)</f>
        <v>0</v>
      </c>
      <c r="H88" s="20" t="s">
        <v>157</v>
      </c>
    </row>
    <row r="89" spans="1:8" ht="38.25" customHeight="1" x14ac:dyDescent="0.25">
      <c r="A89" s="555" t="s">
        <v>193</v>
      </c>
      <c r="B89" s="555" t="s">
        <v>65</v>
      </c>
      <c r="C89" s="19" t="s">
        <v>66</v>
      </c>
      <c r="D89" s="275" t="s">
        <v>67</v>
      </c>
      <c r="E89" s="275" t="s">
        <v>235</v>
      </c>
      <c r="F89" s="274" t="str">
        <f>F42</f>
        <v>Y</v>
      </c>
      <c r="G89" s="44">
        <f>IF(F89="Y", 'read first'!$F$23, 0)</f>
        <v>2</v>
      </c>
      <c r="H89" s="266" t="s">
        <v>68</v>
      </c>
    </row>
    <row r="90" spans="1:8" ht="30" x14ac:dyDescent="0.25">
      <c r="A90" s="586"/>
      <c r="B90" s="549"/>
      <c r="C90" s="19" t="s">
        <v>69</v>
      </c>
      <c r="D90" s="273" t="s">
        <v>70</v>
      </c>
      <c r="E90" s="74" t="s">
        <v>227</v>
      </c>
      <c r="F90" s="274" t="str">
        <f>F43</f>
        <v>Y</v>
      </c>
      <c r="G90" s="44">
        <f>IF(F90="Y", 'read first'!$F$23, 0)</f>
        <v>2</v>
      </c>
      <c r="H90" s="266" t="s">
        <v>71</v>
      </c>
    </row>
    <row r="91" spans="1:8" ht="36.75" customHeight="1" x14ac:dyDescent="0.25">
      <c r="A91" s="586"/>
      <c r="B91" s="550"/>
      <c r="C91" s="19" t="s">
        <v>72</v>
      </c>
      <c r="D91" s="275" t="s">
        <v>73</v>
      </c>
      <c r="E91" s="275" t="s">
        <v>227</v>
      </c>
      <c r="F91" s="274" t="str">
        <f>F60</f>
        <v>Y</v>
      </c>
      <c r="G91" s="44">
        <f>IF(F91="Y", 'read first'!$F$23, 0)</f>
        <v>2</v>
      </c>
      <c r="H91" s="266" t="s">
        <v>74</v>
      </c>
    </row>
    <row r="92" spans="1:8" ht="28.5" customHeight="1" x14ac:dyDescent="0.25">
      <c r="A92" s="596" t="s">
        <v>194</v>
      </c>
      <c r="B92" s="551" t="s">
        <v>6</v>
      </c>
      <c r="C92" s="553" t="s">
        <v>7</v>
      </c>
      <c r="D92" s="275" t="s">
        <v>173</v>
      </c>
      <c r="E92" s="275" t="s">
        <v>220</v>
      </c>
      <c r="F92" s="274" t="str">
        <f>F5</f>
        <v>Y</v>
      </c>
      <c r="G92" s="44">
        <f>IF(F92="Y", 'read first'!$F$23, 0)</f>
        <v>2</v>
      </c>
      <c r="H92" s="266" t="s">
        <v>8</v>
      </c>
    </row>
    <row r="93" spans="1:8" ht="30" x14ac:dyDescent="0.25">
      <c r="A93" s="597"/>
      <c r="B93" s="552"/>
      <c r="C93" s="548"/>
      <c r="D93" s="275" t="s">
        <v>179</v>
      </c>
      <c r="E93" s="275" t="s">
        <v>221</v>
      </c>
      <c r="F93" s="274" t="str">
        <f>F6</f>
        <v>Y</v>
      </c>
      <c r="G93" s="44">
        <f>IF(F93="Y", 'read first'!$F$23, 0)</f>
        <v>2</v>
      </c>
      <c r="H93" s="266" t="s">
        <v>9</v>
      </c>
    </row>
    <row r="94" spans="1:8" ht="30" x14ac:dyDescent="0.25">
      <c r="A94" s="597"/>
      <c r="B94" s="266" t="s">
        <v>10</v>
      </c>
      <c r="C94" s="19" t="s">
        <v>11</v>
      </c>
      <c r="D94" s="275" t="s">
        <v>12</v>
      </c>
      <c r="E94" s="275" t="s">
        <v>222</v>
      </c>
      <c r="F94" s="274" t="str">
        <f>F7</f>
        <v>Y</v>
      </c>
      <c r="G94" s="44">
        <f>IF(F94="Y", 'read first'!$F$23, 0)</f>
        <v>2</v>
      </c>
      <c r="H94" s="266" t="s">
        <v>13</v>
      </c>
    </row>
    <row r="95" spans="1:8" ht="45" x14ac:dyDescent="0.25">
      <c r="A95" s="597"/>
      <c r="B95" s="266" t="s">
        <v>19</v>
      </c>
      <c r="C95" s="19" t="s">
        <v>20</v>
      </c>
      <c r="D95" s="275" t="s">
        <v>415</v>
      </c>
      <c r="E95" s="275" t="s">
        <v>225</v>
      </c>
      <c r="F95" s="274" t="str">
        <f>F10</f>
        <v>Y</v>
      </c>
      <c r="G95" s="44">
        <f>IF(F95="Y", 'read first'!$F$23, 0)</f>
        <v>2</v>
      </c>
      <c r="H95" s="266" t="s">
        <v>21</v>
      </c>
    </row>
    <row r="96" spans="1:8" ht="30" x14ac:dyDescent="0.25">
      <c r="A96" s="597"/>
      <c r="B96" s="554" t="s">
        <v>22</v>
      </c>
      <c r="C96" s="19" t="s">
        <v>23</v>
      </c>
      <c r="D96" s="275" t="s">
        <v>24</v>
      </c>
      <c r="E96" s="275" t="s">
        <v>226</v>
      </c>
      <c r="F96" s="274" t="str">
        <f>F11</f>
        <v>Y</v>
      </c>
      <c r="G96" s="44">
        <f>IF(F96="Y", 'read first'!$F$23, 0)</f>
        <v>2</v>
      </c>
      <c r="H96" s="266" t="s">
        <v>25</v>
      </c>
    </row>
    <row r="97" spans="1:8" ht="34.5" customHeight="1" x14ac:dyDescent="0.25">
      <c r="A97" s="598"/>
      <c r="B97" s="554"/>
      <c r="C97" s="266" t="s">
        <v>26</v>
      </c>
      <c r="D97" s="20" t="s">
        <v>27</v>
      </c>
      <c r="E97" s="20" t="s">
        <v>227</v>
      </c>
      <c r="F97" s="274" t="s">
        <v>250</v>
      </c>
      <c r="G97" s="44">
        <f>IF(F97="Y", 'read first'!$F$23, 0)</f>
        <v>0</v>
      </c>
      <c r="H97" s="20" t="s">
        <v>174</v>
      </c>
    </row>
    <row r="98" spans="1:8" ht="33.75" customHeight="1" x14ac:dyDescent="0.25">
      <c r="A98" s="266" t="s">
        <v>195</v>
      </c>
      <c r="B98" s="266" t="s">
        <v>158</v>
      </c>
      <c r="C98" s="266" t="s">
        <v>159</v>
      </c>
      <c r="D98" s="275" t="s">
        <v>160</v>
      </c>
      <c r="E98" s="75" t="s">
        <v>227</v>
      </c>
      <c r="F98" s="274" t="s">
        <v>205</v>
      </c>
      <c r="G98" s="44">
        <f>IF(F98="Y", 'read first'!$F$23, 0)</f>
        <v>0</v>
      </c>
      <c r="H98" s="271" t="s">
        <v>161</v>
      </c>
    </row>
    <row r="99" spans="1:8" x14ac:dyDescent="0.25">
      <c r="G99" s="44">
        <f>SUM(G79:G98)</f>
        <v>20</v>
      </c>
    </row>
    <row r="100" spans="1:8" x14ac:dyDescent="0.25">
      <c r="G100" s="22" t="s">
        <v>227</v>
      </c>
    </row>
  </sheetData>
  <mergeCells count="58">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F45A5995-04C0-4831-994F-CD75659BC590}">
      <formula1>"-,H, M, L, NEG"</formula1>
    </dataValidation>
    <dataValidation type="list" allowBlank="1" showInputMessage="1" showErrorMessage="1" sqref="F5:F13 F25:F26 F42:F49 F79:F81 F84:F95 F29:F30 F32:F36 F19:F22 F55:F56 F59:F62 F68:F73 F97:F98" xr:uid="{85D9486E-CB5E-4F24-B8B1-A669EDB1CD6E}">
      <formula1>"-,Y,N"</formula1>
    </dataValidation>
    <dataValidation type="list" allowBlank="1" showInputMessage="1" showErrorMessage="1" sqref="H23" xr:uid="{AEBA1ADF-E7D3-4AF4-A801-7B4860C500E9}">
      <formula1>"[Choose from list], Regional Boulevard, Community Boulevard, Regional Street, Community Street, Industrial Street, Regional Trail, Greenway"</formula1>
    </dataValidation>
  </dataValidations>
  <hyperlinks>
    <hyperlink ref="C5:C6" r:id="rId1" display="Equity Focus Area map layer" xr:uid="{7E414C54-BD69-4BFC-A16E-2BE38E6D7EFF}"/>
    <hyperlink ref="C7" r:id="rId2" display="Economic Value Atlas walkability and Community Service accessibility score" xr:uid="{B3164BC6-4749-4A13-9766-F4132E5CC9FF}"/>
    <hyperlink ref="C8" r:id="rId3" display="Regional Barometer: Life expectancy at birth layer" xr:uid="{C5074E65-6110-46C8-AB7F-D9050C90DC4C}"/>
    <hyperlink ref="C10" r:id="rId4" display="Economic Value Atlas: Job access layers (for both low and middle/high wage jobs)" xr:uid="{0617F1B4-85E7-48BF-8A1A-40909D218C18}"/>
    <hyperlink ref="C11" r:id="rId5" display="·         Regional Investment Measure project list" xr:uid="{E8C0B296-E56D-4C04-99DB-456120BECF30}"/>
    <hyperlink ref="C19" r:id="rId6" display="HCC network map" xr:uid="{410F145D-FE1F-49B7-B984-7052278FF167}"/>
    <hyperlink ref="C23" r:id="rId7" display="Regional Trails and Greenways network" xr:uid="{CF5FC674-8E88-4733-8B1D-3FFE1DD8DACE}"/>
    <hyperlink ref="C29" r:id="rId8" display="·         Regional Bike Network Map" xr:uid="{71B1FB32-EE7F-44A4-8F48-4AC76F33AAB0}"/>
    <hyperlink ref="C26" r:id="rId9" display="·         Livable Streets design guide" xr:uid="{A1516589-D41D-4F96-BD98-FBA63ACB5B9E}"/>
    <hyperlink ref="C32" r:id="rId10" display="·         Economic Value Atlas Mobility map layer" xr:uid="{2B502382-171F-4DBA-9FDE-14DD4DE31E01}"/>
    <hyperlink ref="C36" r:id="rId11" display="Safe Routes to School Regional Framework school map" xr:uid="{D912BB47-27B7-46BE-8D52-69787D7DE6DC}"/>
    <hyperlink ref="C45" r:id="rId12" xr:uid="{6391D3DE-13DA-4549-905D-914B91109F11}"/>
    <hyperlink ref="C47" r:id="rId13" xr:uid="{40353378-F380-4FA6-9AC7-7A1B9FD890A3}"/>
    <hyperlink ref="C48" r:id="rId14" xr:uid="{200AB2DD-7117-4B17-82C9-DBAEF2D3466A}"/>
    <hyperlink ref="C49" r:id="rId15" xr:uid="{8BC518E3-E776-4420-98E1-FE5AF29FC957}"/>
    <hyperlink ref="C55" r:id="rId16" xr:uid="{78625C2A-66A3-4815-917F-6CDD8802C5C7}"/>
    <hyperlink ref="C58" r:id="rId17" xr:uid="{D90797F5-7C37-4BF5-AA2B-2BC2F9F84EA5}"/>
    <hyperlink ref="C56" r:id="rId18" display="Congestion Management Process network" xr:uid="{D9EE3E23-437F-40CD-9F37-A8E9A25BB976}"/>
    <hyperlink ref="C60" r:id="rId19" display="Congestion Management Process network map" xr:uid="{FC6091F0-A30D-40D0-A86C-4B847DCDD67E}"/>
    <hyperlink ref="C62" r:id="rId20" xr:uid="{555A8363-1CD3-4FFA-ACAB-9272261C01B0}"/>
    <hyperlink ref="C61" r:id="rId21" xr:uid="{E3EB9C40-7788-4951-BFE3-864A83D21F31}"/>
    <hyperlink ref="C44" r:id="rId22" xr:uid="{AE648D6D-DA26-4B1B-8DD7-0340F04A13AE}"/>
    <hyperlink ref="C42" r:id="rId23" location="/" display="TriMet Prioritzed Access to Transit map" xr:uid="{43CA0945-80D2-4E24-9E2F-E09108BEDBFD}"/>
    <hyperlink ref="C43" r:id="rId24" xr:uid="{98A230CD-948A-44CE-9148-DB09B51BAC34}"/>
    <hyperlink ref="C9" r:id="rId25" display="Regional Barometer: Diesel particulate matter concentration layer" xr:uid="{BF671C19-EF31-4B03-9ED9-9DD9F6E63241}"/>
    <hyperlink ref="C21" r:id="rId26" display="https://tooledesign.maps.arcgis.com/apps/MapSeries/index.html?appid=69225c1c028c440bbcef6ca40365f854" xr:uid="{7AD6B63F-B641-4DDB-BF50-26678CDD7AA8}"/>
    <hyperlink ref="C13" r:id="rId27" xr:uid="{CF7BAEA5-7E26-4589-8A0E-C25B87394257}"/>
    <hyperlink ref="C30" r:id="rId28" xr:uid="{81727D47-FCD1-4AFB-AD00-DFDF54A47501}"/>
    <hyperlink ref="C31" r:id="rId29" xr:uid="{F3AAD39B-A845-4057-9AED-10E065A51B6E}"/>
    <hyperlink ref="C57" r:id="rId30" display="·         Livable Streets design guide" xr:uid="{8F064D09-C9C3-4F7D-B470-EDB9E3D68492}"/>
    <hyperlink ref="C59" r:id="rId31" xr:uid="{A496E37F-3108-4157-95F0-7CA0435577CA}"/>
    <hyperlink ref="C72" r:id="rId32" xr:uid="{ED6969DB-F2C9-4891-8868-12D63F1C2E1C}"/>
    <hyperlink ref="C73" r:id="rId33" display="FHWA: Intermodal connector list" xr:uid="{D4E13BB2-FA9E-47FF-AB1E-890010219E23}"/>
    <hyperlink ref="C71" r:id="rId34" xr:uid="{C79E13F8-2056-4E3E-9D8E-852162ABFD29}"/>
    <hyperlink ref="C70" r:id="rId35" xr:uid="{9D86B5FE-96CB-4A53-AE5A-6C234257836B}"/>
    <hyperlink ref="C69" r:id="rId36" xr:uid="{5277BBB9-89D6-4ECE-AAA5-FB6394336137}"/>
    <hyperlink ref="C81" r:id="rId37" display="·         Regional Bike Network Map" xr:uid="{AD2D7FE0-E6D3-4978-B98C-627763F8A57E}"/>
    <hyperlink ref="C82" r:id="rId38" xr:uid="{1A202835-2720-4570-989E-48CDF126CAD3}"/>
    <hyperlink ref="C83" r:id="rId39" xr:uid="{1CE87A21-7826-4BE8-B98D-D4DBA51B0341}"/>
    <hyperlink ref="C92:C93" r:id="rId40" display="Equity Focus Area map layer" xr:uid="{8B340C65-660C-4541-BBBA-2EED74DD3A35}"/>
    <hyperlink ref="C94" r:id="rId41" display="Economic Value Atlas walkability and Community Service accessibility score" xr:uid="{0E6117BF-D60C-4B0A-82E3-724913084613}"/>
    <hyperlink ref="C95" r:id="rId42" display="Economic Value Atlas: Job access layers (for both low and middle/high wage jobs)" xr:uid="{0986A97F-DB60-4D48-B146-7A286D64BC5C}"/>
    <hyperlink ref="C96" r:id="rId43" display="·         Regional Investment Measure project list" xr:uid="{E8C0D4A6-F238-408F-A47B-9356A245818F}"/>
    <hyperlink ref="C91" r:id="rId44" xr:uid="{2D0EE621-5C12-442C-8F87-0097755A4D96}"/>
    <hyperlink ref="C89" r:id="rId45" location="/" display="TriMet Prioritzed Access to Transit map" xr:uid="{F16CC3F9-56A7-4F02-AA6B-FAB88CAE18B3}"/>
    <hyperlink ref="C90" r:id="rId46" xr:uid="{2AC2853B-05E3-40B3-8A2C-FEA9779790A0}"/>
    <hyperlink ref="C87" r:id="rId47" display="·         Regional Investment Measure project list" xr:uid="{32C0428D-024A-4857-A3F9-BC8A301FB32A}"/>
    <hyperlink ref="C84" r:id="rId48" display="Bond trail acquisition prioritization tool " xr:uid="{B5C4F454-EC77-4337-9F9A-F0EEB591EE41}"/>
    <hyperlink ref="C68" r:id="rId49" display="On Regional Investment Measure project list " xr:uid="{C95412F9-32BB-400E-93B4-3925E4C8A142}"/>
    <hyperlink ref="C20" r:id="rId50" xr:uid="{CCD7738F-BC8D-40F3-ACFF-C157DFB0AFCA}"/>
  </hyperlinks>
  <pageMargins left="0.7" right="0.7" top="0.75" bottom="0.75" header="0.3" footer="0.3"/>
  <pageSetup orientation="portrait" r:id="rId51"/>
  <legacyDrawing r:id="rId5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59829-2956-471F-B872-C204E1A2BEAE}">
  <dimension ref="A1:O153"/>
  <sheetViews>
    <sheetView topLeftCell="A117" zoomScale="90" zoomScaleNormal="90" workbookViewId="0">
      <selection activeCell="G75" sqref="G75"/>
    </sheetView>
  </sheetViews>
  <sheetFormatPr defaultColWidth="9" defaultRowHeight="12.75" x14ac:dyDescent="0.2"/>
  <cols>
    <col min="1" max="1" width="45.5" style="60" customWidth="1"/>
    <col min="2" max="7" width="4.625" style="317" customWidth="1"/>
    <col min="8" max="9" width="4.625" style="88" customWidth="1"/>
    <col min="10" max="13" width="4.625" style="317" customWidth="1"/>
    <col min="14" max="16384" width="9" style="60"/>
  </cols>
  <sheetData>
    <row r="1" spans="1:13" s="86" customFormat="1" ht="25.5" customHeight="1" thickBot="1" x14ac:dyDescent="0.3">
      <c r="A1" s="85" t="s">
        <v>216</v>
      </c>
      <c r="B1" s="609" t="s">
        <v>253</v>
      </c>
      <c r="C1" s="609"/>
      <c r="D1" s="610" t="s">
        <v>254</v>
      </c>
      <c r="E1" s="610"/>
      <c r="F1" s="611" t="s">
        <v>255</v>
      </c>
      <c r="G1" s="611"/>
      <c r="H1" s="604" t="s">
        <v>256</v>
      </c>
      <c r="I1" s="604"/>
      <c r="J1" s="612" t="s">
        <v>257</v>
      </c>
      <c r="K1" s="613"/>
      <c r="L1" s="607" t="s">
        <v>258</v>
      </c>
      <c r="M1" s="608"/>
    </row>
    <row r="2" spans="1:13" ht="13.5" thickBot="1" x14ac:dyDescent="0.25">
      <c r="A2" s="87" t="s">
        <v>259</v>
      </c>
    </row>
    <row r="3" spans="1:13" x14ac:dyDescent="0.2">
      <c r="A3" s="90" t="s">
        <v>260</v>
      </c>
      <c r="B3" s="318"/>
      <c r="C3" s="319"/>
      <c r="D3" s="320"/>
      <c r="E3" s="319"/>
      <c r="F3" s="321"/>
      <c r="G3" s="319"/>
      <c r="H3" s="93"/>
      <c r="I3" s="91"/>
      <c r="J3" s="323"/>
      <c r="K3" s="324"/>
    </row>
    <row r="4" spans="1:13" x14ac:dyDescent="0.2">
      <c r="A4" s="95" t="s">
        <v>261</v>
      </c>
      <c r="B4" s="325" t="s">
        <v>205</v>
      </c>
      <c r="C4" s="326">
        <f>IF(B4="Y", 2, 0)</f>
        <v>0</v>
      </c>
      <c r="D4" s="327" t="s">
        <v>205</v>
      </c>
      <c r="E4" s="326">
        <f t="shared" ref="E4:E5" si="0">IF(D4="Y", 2, 0)</f>
        <v>0</v>
      </c>
      <c r="F4" s="328" t="s">
        <v>205</v>
      </c>
      <c r="G4" s="326">
        <f t="shared" ref="G4:G7" si="1">IF(F4="Y", 1, 0)</f>
        <v>0</v>
      </c>
      <c r="H4" s="98" t="s">
        <v>205</v>
      </c>
      <c r="I4" s="96">
        <f t="shared" ref="I4:I5" si="2">IF(H4="Y", 1, 0)</f>
        <v>0</v>
      </c>
      <c r="J4" s="330" t="s">
        <v>205</v>
      </c>
      <c r="K4" s="331">
        <f>IF(J4="Y", -1, 0)</f>
        <v>0</v>
      </c>
    </row>
    <row r="5" spans="1:13" x14ac:dyDescent="0.2">
      <c r="A5" s="95" t="s">
        <v>262</v>
      </c>
      <c r="B5" s="325" t="s">
        <v>205</v>
      </c>
      <c r="C5" s="326">
        <f>IF(B5="Y", 1, 0)</f>
        <v>0</v>
      </c>
      <c r="D5" s="327" t="s">
        <v>205</v>
      </c>
      <c r="E5" s="326">
        <f t="shared" si="0"/>
        <v>0</v>
      </c>
      <c r="F5" s="328" t="s">
        <v>205</v>
      </c>
      <c r="G5" s="326">
        <f t="shared" si="1"/>
        <v>0</v>
      </c>
      <c r="H5" s="98" t="s">
        <v>205</v>
      </c>
      <c r="I5" s="96">
        <f t="shared" si="2"/>
        <v>0</v>
      </c>
      <c r="J5" s="330" t="s">
        <v>205</v>
      </c>
      <c r="K5" s="331">
        <f>IF(J5="Y", -1, 0)</f>
        <v>0</v>
      </c>
    </row>
    <row r="6" spans="1:13" x14ac:dyDescent="0.2">
      <c r="A6" s="100" t="s">
        <v>403</v>
      </c>
      <c r="B6" s="325"/>
      <c r="C6" s="326"/>
      <c r="D6" s="327"/>
      <c r="E6" s="326"/>
      <c r="F6" s="328"/>
      <c r="G6" s="326"/>
      <c r="H6" s="98"/>
      <c r="I6" s="96"/>
      <c r="J6" s="330"/>
      <c r="K6" s="331"/>
    </row>
    <row r="7" spans="1:13" x14ac:dyDescent="0.2">
      <c r="A7" s="101" t="s">
        <v>263</v>
      </c>
      <c r="B7" s="325" t="s">
        <v>205</v>
      </c>
      <c r="C7" s="326">
        <f>IF(B7="Y", -1, 0)</f>
        <v>0</v>
      </c>
      <c r="D7" s="327" t="s">
        <v>205</v>
      </c>
      <c r="E7" s="326">
        <f>IF(D7="Y", -1, 0)</f>
        <v>0</v>
      </c>
      <c r="F7" s="328" t="s">
        <v>205</v>
      </c>
      <c r="G7" s="326">
        <f t="shared" si="1"/>
        <v>0</v>
      </c>
      <c r="H7" s="98" t="s">
        <v>205</v>
      </c>
      <c r="I7" s="96">
        <f t="shared" ref="I7" si="3">IF(H7="Y", 2, 0)</f>
        <v>0</v>
      </c>
      <c r="J7" s="330" t="s">
        <v>205</v>
      </c>
      <c r="K7" s="331">
        <f>IF(J7="Y", 2, 0)</f>
        <v>0</v>
      </c>
    </row>
    <row r="8" spans="1:13" x14ac:dyDescent="0.2">
      <c r="A8" s="101" t="s">
        <v>264</v>
      </c>
      <c r="B8" s="325" t="s">
        <v>205</v>
      </c>
      <c r="C8" s="326">
        <f t="shared" ref="C8:K9" si="4">IF(B8="Y", 1, 0)</f>
        <v>0</v>
      </c>
      <c r="D8" s="327" t="s">
        <v>205</v>
      </c>
      <c r="E8" s="326">
        <f t="shared" si="4"/>
        <v>0</v>
      </c>
      <c r="F8" s="328" t="s">
        <v>205</v>
      </c>
      <c r="G8" s="326">
        <f t="shared" si="4"/>
        <v>0</v>
      </c>
      <c r="H8" s="98" t="s">
        <v>251</v>
      </c>
      <c r="I8" s="96">
        <f t="shared" si="4"/>
        <v>1</v>
      </c>
      <c r="J8" s="330" t="s">
        <v>205</v>
      </c>
      <c r="K8" s="331">
        <f t="shared" si="4"/>
        <v>0</v>
      </c>
    </row>
    <row r="9" spans="1:13" x14ac:dyDescent="0.2">
      <c r="A9" s="101" t="s">
        <v>265</v>
      </c>
      <c r="B9" s="325" t="s">
        <v>205</v>
      </c>
      <c r="C9" s="326">
        <f t="shared" ref="C9" si="5">IF(B9="Y", 2, 0)</f>
        <v>0</v>
      </c>
      <c r="D9" s="327" t="s">
        <v>205</v>
      </c>
      <c r="E9" s="326">
        <f t="shared" ref="E9" si="6">IF(D9="Y", 2, 0)</f>
        <v>0</v>
      </c>
      <c r="F9" s="328" t="s">
        <v>205</v>
      </c>
      <c r="G9" s="326">
        <f t="shared" si="4"/>
        <v>0</v>
      </c>
      <c r="H9" s="98" t="s">
        <v>205</v>
      </c>
      <c r="I9" s="96">
        <f t="shared" si="4"/>
        <v>0</v>
      </c>
      <c r="J9" s="330" t="s">
        <v>205</v>
      </c>
      <c r="K9" s="331">
        <f t="shared" si="4"/>
        <v>0</v>
      </c>
    </row>
    <row r="10" spans="1:13" x14ac:dyDescent="0.2">
      <c r="A10" s="102" t="s">
        <v>266</v>
      </c>
      <c r="B10" s="325" t="s">
        <v>205</v>
      </c>
      <c r="C10" s="326">
        <f>IF(B10="Y", 1, 0)</f>
        <v>0</v>
      </c>
      <c r="D10" s="327" t="s">
        <v>205</v>
      </c>
      <c r="E10" s="326">
        <f>IF(D10="Y", 1, 0)</f>
        <v>0</v>
      </c>
      <c r="F10" s="328" t="s">
        <v>205</v>
      </c>
      <c r="G10" s="326">
        <f>IF(F10="Y", 1, 0)</f>
        <v>0</v>
      </c>
      <c r="H10" s="98" t="s">
        <v>251</v>
      </c>
      <c r="I10" s="96">
        <f>IF(H10="Y", 1, 0)</f>
        <v>1</v>
      </c>
      <c r="J10" s="330" t="s">
        <v>205</v>
      </c>
      <c r="K10" s="331">
        <f>IF(J10="Y", 1, 0)</f>
        <v>0</v>
      </c>
    </row>
    <row r="11" spans="1:13" x14ac:dyDescent="0.2">
      <c r="A11" s="100" t="s">
        <v>404</v>
      </c>
      <c r="B11" s="325"/>
      <c r="C11" s="326"/>
      <c r="D11" s="327"/>
      <c r="E11" s="326"/>
      <c r="F11" s="328"/>
      <c r="G11" s="326"/>
      <c r="H11" s="98"/>
      <c r="I11" s="96"/>
      <c r="J11" s="330"/>
      <c r="K11" s="331"/>
    </row>
    <row r="12" spans="1:13" x14ac:dyDescent="0.2">
      <c r="A12" s="101" t="s">
        <v>267</v>
      </c>
      <c r="B12" s="325" t="s">
        <v>205</v>
      </c>
      <c r="C12" s="326">
        <f>IF(B12="Y", -1, 0)</f>
        <v>0</v>
      </c>
      <c r="D12" s="327" t="s">
        <v>205</v>
      </c>
      <c r="E12" s="326">
        <f>IF(D12="Y", -1, 0)</f>
        <v>0</v>
      </c>
      <c r="F12" s="328" t="s">
        <v>205</v>
      </c>
      <c r="G12" s="326">
        <f>IF(F12="Y", -1, 0)</f>
        <v>0</v>
      </c>
      <c r="H12" s="98" t="s">
        <v>205</v>
      </c>
      <c r="I12" s="96">
        <f>IF(H12="Y", -1, 0)</f>
        <v>0</v>
      </c>
      <c r="J12" s="330" t="s">
        <v>205</v>
      </c>
      <c r="K12" s="331">
        <f>IF(J12="Y", 1, 0)</f>
        <v>0</v>
      </c>
    </row>
    <row r="13" spans="1:13" ht="13.5" thickBot="1" x14ac:dyDescent="0.25">
      <c r="A13" s="103" t="s">
        <v>268</v>
      </c>
      <c r="B13" s="332" t="s">
        <v>205</v>
      </c>
      <c r="C13" s="333">
        <f t="shared" ref="C13" si="7">IF(B13="Y", 2, 0)</f>
        <v>0</v>
      </c>
      <c r="D13" s="334" t="s">
        <v>205</v>
      </c>
      <c r="E13" s="333">
        <f t="shared" ref="E13" si="8">IF(D13="Y", 2, 0)</f>
        <v>0</v>
      </c>
      <c r="F13" s="335" t="s">
        <v>205</v>
      </c>
      <c r="G13" s="333">
        <f t="shared" ref="G13" si="9">IF(F13="Y", 2, 0)</f>
        <v>0</v>
      </c>
      <c r="H13" s="106" t="s">
        <v>205</v>
      </c>
      <c r="I13" s="104">
        <f t="shared" ref="I13" si="10">IF(H13="Y", 2, 0)</f>
        <v>0</v>
      </c>
      <c r="J13" s="337" t="s">
        <v>205</v>
      </c>
      <c r="K13" s="338">
        <f t="shared" ref="K13" si="11">IF(J13="Y", 2, 0)</f>
        <v>0</v>
      </c>
    </row>
    <row r="14" spans="1:13" ht="13.5" thickBot="1" x14ac:dyDescent="0.25">
      <c r="A14" s="87" t="s">
        <v>269</v>
      </c>
      <c r="B14" s="339"/>
      <c r="D14" s="340"/>
      <c r="F14" s="341"/>
      <c r="H14" s="109"/>
      <c r="J14" s="343"/>
    </row>
    <row r="15" spans="1:13" x14ac:dyDescent="0.2">
      <c r="A15" s="90" t="s">
        <v>270</v>
      </c>
      <c r="B15" s="318" t="s">
        <v>205</v>
      </c>
      <c r="C15" s="319">
        <f>IF(B15="Y", -1, 0)</f>
        <v>0</v>
      </c>
      <c r="D15" s="320" t="s">
        <v>205</v>
      </c>
      <c r="E15" s="319">
        <f>IF(D15="Y", -1, 0)</f>
        <v>0</v>
      </c>
      <c r="F15" s="321" t="s">
        <v>205</v>
      </c>
      <c r="G15" s="319">
        <f>IF(F15="Y", -1, 0)</f>
        <v>0</v>
      </c>
      <c r="H15" s="93" t="s">
        <v>205</v>
      </c>
      <c r="I15" s="91">
        <f>IF(H15="Y", -1, 0)</f>
        <v>0</v>
      </c>
      <c r="J15" s="323" t="s">
        <v>205</v>
      </c>
      <c r="K15" s="324">
        <f>IF(J15="Y", -1, 0)</f>
        <v>0</v>
      </c>
    </row>
    <row r="16" spans="1:13" x14ac:dyDescent="0.2">
      <c r="A16" s="100" t="s">
        <v>271</v>
      </c>
      <c r="B16" s="325" t="s">
        <v>205</v>
      </c>
      <c r="C16" s="326">
        <f>IF(B16="Y", 2, 0)</f>
        <v>0</v>
      </c>
      <c r="D16" s="327" t="s">
        <v>205</v>
      </c>
      <c r="E16" s="326">
        <f>IF(D16="Y", 2, 0)</f>
        <v>0</v>
      </c>
      <c r="F16" s="328" t="s">
        <v>205</v>
      </c>
      <c r="G16" s="326">
        <f>IF(F16="Y", 2, 0)</f>
        <v>0</v>
      </c>
      <c r="H16" s="98" t="s">
        <v>251</v>
      </c>
      <c r="I16" s="96">
        <f>IF(H16="Y", 2, 0)</f>
        <v>2</v>
      </c>
      <c r="J16" s="330" t="s">
        <v>205</v>
      </c>
      <c r="K16" s="331">
        <f>IF(J16="Y", 2, 0)</f>
        <v>0</v>
      </c>
    </row>
    <row r="17" spans="1:11" x14ac:dyDescent="0.2">
      <c r="A17" s="100" t="s">
        <v>272</v>
      </c>
      <c r="B17" s="325" t="s">
        <v>205</v>
      </c>
      <c r="C17" s="326">
        <f>IF(B17="Y", 2, 0)</f>
        <v>0</v>
      </c>
      <c r="D17" s="327" t="s">
        <v>205</v>
      </c>
      <c r="E17" s="326">
        <f>IF(D17="Y", 2, 0)</f>
        <v>0</v>
      </c>
      <c r="F17" s="328" t="s">
        <v>205</v>
      </c>
      <c r="G17" s="326">
        <f t="shared" ref="G17" si="12">IF(F17="Y", 1, 0)</f>
        <v>0</v>
      </c>
      <c r="H17" s="98" t="s">
        <v>205</v>
      </c>
      <c r="I17" s="96">
        <f t="shared" ref="I17" si="13">IF(H17="Y", 1, 0)</f>
        <v>0</v>
      </c>
      <c r="J17" s="330" t="s">
        <v>205</v>
      </c>
      <c r="K17" s="331">
        <f>IF(J17="Y", -1, 0)</f>
        <v>0</v>
      </c>
    </row>
    <row r="18" spans="1:11" x14ac:dyDescent="0.2">
      <c r="A18" s="100" t="s">
        <v>273</v>
      </c>
      <c r="B18" s="325" t="s">
        <v>205</v>
      </c>
      <c r="C18" s="326">
        <f>IF(B18="Y", -1, 0)</f>
        <v>0</v>
      </c>
      <c r="D18" s="327" t="s">
        <v>205</v>
      </c>
      <c r="E18" s="326">
        <f>IF(D18="Y", -1, 0)</f>
        <v>0</v>
      </c>
      <c r="F18" s="328" t="s">
        <v>205</v>
      </c>
      <c r="G18" s="326">
        <f>IF(F18="Y", -1, 0)</f>
        <v>0</v>
      </c>
      <c r="H18" s="98" t="s">
        <v>205</v>
      </c>
      <c r="I18" s="96">
        <f>IF(H18="Y", -1, 0)</f>
        <v>0</v>
      </c>
      <c r="J18" s="330" t="s">
        <v>205</v>
      </c>
      <c r="K18" s="331">
        <f>IF(J18="Y", 2, 0)</f>
        <v>0</v>
      </c>
    </row>
    <row r="19" spans="1:11" x14ac:dyDescent="0.2">
      <c r="A19" s="100" t="s">
        <v>274</v>
      </c>
      <c r="B19" s="325" t="s">
        <v>205</v>
      </c>
      <c r="C19" s="326">
        <f>IF(B19="Y", 2, 0)</f>
        <v>0</v>
      </c>
      <c r="D19" s="327" t="s">
        <v>205</v>
      </c>
      <c r="E19" s="326">
        <f>IF(D19="Y", 2, 0)</f>
        <v>0</v>
      </c>
      <c r="F19" s="328" t="s">
        <v>205</v>
      </c>
      <c r="G19" s="326">
        <f>IF(F19="Y", 2, 0)</f>
        <v>0</v>
      </c>
      <c r="H19" s="98" t="s">
        <v>205</v>
      </c>
      <c r="I19" s="96">
        <f>IF(H19="Y", 2, 0)</f>
        <v>0</v>
      </c>
      <c r="J19" s="330" t="s">
        <v>205</v>
      </c>
      <c r="K19" s="331">
        <f>IF(J19="Y", 1, 0)</f>
        <v>0</v>
      </c>
    </row>
    <row r="20" spans="1:11" x14ac:dyDescent="0.2">
      <c r="A20" s="100" t="s">
        <v>275</v>
      </c>
      <c r="B20" s="325" t="s">
        <v>205</v>
      </c>
      <c r="C20" s="326">
        <f>IF(B20="Y", 2, 0)</f>
        <v>0</v>
      </c>
      <c r="D20" s="327" t="s">
        <v>205</v>
      </c>
      <c r="E20" s="326">
        <f>IF(D20="Y", 2, 0)</f>
        <v>0</v>
      </c>
      <c r="F20" s="328" t="s">
        <v>205</v>
      </c>
      <c r="G20" s="326">
        <f>IF(F20="Y", 2, 0)</f>
        <v>0</v>
      </c>
      <c r="H20" s="98" t="s">
        <v>251</v>
      </c>
      <c r="I20" s="96">
        <f>IF(H20="Y", 2, 0)</f>
        <v>2</v>
      </c>
      <c r="J20" s="330" t="s">
        <v>205</v>
      </c>
      <c r="K20" s="331">
        <f>IF(J20="Y", 2, 0)</f>
        <v>0</v>
      </c>
    </row>
    <row r="21" spans="1:11" ht="13.5" thickBot="1" x14ac:dyDescent="0.25">
      <c r="A21" s="110" t="s">
        <v>276</v>
      </c>
      <c r="B21" s="332" t="s">
        <v>205</v>
      </c>
      <c r="C21" s="333">
        <f>IF(B21="Y", 2, 0)</f>
        <v>0</v>
      </c>
      <c r="D21" s="334" t="s">
        <v>205</v>
      </c>
      <c r="E21" s="333">
        <f>IF(D21="Y", 2, 0)</f>
        <v>0</v>
      </c>
      <c r="F21" s="335" t="s">
        <v>205</v>
      </c>
      <c r="G21" s="333">
        <f>IF(F21="Y", 2, 0)</f>
        <v>0</v>
      </c>
      <c r="H21" s="106" t="s">
        <v>205</v>
      </c>
      <c r="I21" s="104">
        <f>IF(H21="Y", 2, 0)</f>
        <v>0</v>
      </c>
      <c r="J21" s="337" t="s">
        <v>205</v>
      </c>
      <c r="K21" s="338">
        <f>IF(J21="Y", 1, 0)</f>
        <v>0</v>
      </c>
    </row>
    <row r="22" spans="1:11" ht="13.5" thickBot="1" x14ac:dyDescent="0.25">
      <c r="A22" s="87" t="s">
        <v>277</v>
      </c>
      <c r="F22" s="341"/>
      <c r="H22" s="109"/>
      <c r="J22" s="343"/>
    </row>
    <row r="23" spans="1:11" x14ac:dyDescent="0.2">
      <c r="A23" s="90" t="s">
        <v>278</v>
      </c>
      <c r="B23" s="318" t="s">
        <v>205</v>
      </c>
      <c r="C23" s="319">
        <f>IF(B23="Y", 1, 0)</f>
        <v>0</v>
      </c>
      <c r="D23" s="320" t="s">
        <v>205</v>
      </c>
      <c r="E23" s="319">
        <f>IF(D23="Y", 2, 0)</f>
        <v>0</v>
      </c>
      <c r="F23" s="321" t="s">
        <v>205</v>
      </c>
      <c r="G23" s="319">
        <f>IF(F23="Y", 1, 0)</f>
        <v>0</v>
      </c>
      <c r="H23" s="93" t="s">
        <v>205</v>
      </c>
      <c r="I23" s="91">
        <f>IF(H23="Y", 1, 0)</f>
        <v>0</v>
      </c>
      <c r="J23" s="323" t="s">
        <v>205</v>
      </c>
      <c r="K23" s="324">
        <f>IF(J23="Y", 1, 0)</f>
        <v>0</v>
      </c>
    </row>
    <row r="24" spans="1:11" x14ac:dyDescent="0.2">
      <c r="A24" s="100" t="s">
        <v>279</v>
      </c>
      <c r="B24" s="325" t="s">
        <v>205</v>
      </c>
      <c r="C24" s="326">
        <f>IF(B24="Y", 2, 0)</f>
        <v>0</v>
      </c>
      <c r="D24" s="327" t="s">
        <v>205</v>
      </c>
      <c r="E24" s="326">
        <f>IF(D24="Y", 2, 0)</f>
        <v>0</v>
      </c>
      <c r="F24" s="328" t="s">
        <v>205</v>
      </c>
      <c r="G24" s="326">
        <f>IF(F24="Y", -1, 0)</f>
        <v>0</v>
      </c>
      <c r="H24" s="98" t="s">
        <v>205</v>
      </c>
      <c r="I24" s="96">
        <f>IF(H24="Y", 1, 0)</f>
        <v>0</v>
      </c>
      <c r="J24" s="330" t="s">
        <v>205</v>
      </c>
      <c r="K24" s="331">
        <f>IF(J24="Y", -1, 0)</f>
        <v>0</v>
      </c>
    </row>
    <row r="25" spans="1:11" x14ac:dyDescent="0.2">
      <c r="A25" s="100" t="s">
        <v>280</v>
      </c>
      <c r="B25" s="325" t="s">
        <v>205</v>
      </c>
      <c r="C25" s="326">
        <f>IF(B25="Y", 1, 0)</f>
        <v>0</v>
      </c>
      <c r="D25" s="327" t="s">
        <v>205</v>
      </c>
      <c r="E25" s="326">
        <f>IF(D25="Y", 1, 0)</f>
        <v>0</v>
      </c>
      <c r="F25" s="328" t="s">
        <v>205</v>
      </c>
      <c r="G25" s="326">
        <f>IF(F25="Y", 1, 0)</f>
        <v>0</v>
      </c>
      <c r="H25" s="98" t="s">
        <v>205</v>
      </c>
      <c r="I25" s="96">
        <f>IF(H25="Y", 1, 0)</f>
        <v>0</v>
      </c>
      <c r="J25" s="330" t="s">
        <v>205</v>
      </c>
      <c r="K25" s="331">
        <f>IF(J25="Y", 1, 0)</f>
        <v>0</v>
      </c>
    </row>
    <row r="26" spans="1:11" x14ac:dyDescent="0.2">
      <c r="A26" s="100" t="s">
        <v>281</v>
      </c>
      <c r="B26" s="325" t="s">
        <v>205</v>
      </c>
      <c r="C26" s="326">
        <f>IF(B26="Y", 1, 0)</f>
        <v>0</v>
      </c>
      <c r="D26" s="327" t="s">
        <v>205</v>
      </c>
      <c r="E26" s="326">
        <f>IF(D26="Y", 1, 0)</f>
        <v>0</v>
      </c>
      <c r="F26" s="328" t="s">
        <v>205</v>
      </c>
      <c r="G26" s="326">
        <f>IF(F26="Y", 1, 0)</f>
        <v>0</v>
      </c>
      <c r="H26" s="98" t="s">
        <v>205</v>
      </c>
      <c r="I26" s="96">
        <f>IF(H26="Y", 1, 0)</f>
        <v>0</v>
      </c>
      <c r="J26" s="330" t="s">
        <v>205</v>
      </c>
      <c r="K26" s="331">
        <f>IF(J26="Y", -1, 0)</f>
        <v>0</v>
      </c>
    </row>
    <row r="27" spans="1:11" x14ac:dyDescent="0.2">
      <c r="A27" s="100" t="s">
        <v>282</v>
      </c>
      <c r="B27" s="325" t="s">
        <v>205</v>
      </c>
      <c r="C27" s="326">
        <f>IF(B27="Y", 1, 0)</f>
        <v>0</v>
      </c>
      <c r="D27" s="327" t="s">
        <v>205</v>
      </c>
      <c r="E27" s="326">
        <f>IF(D27="Y", 1, 0)</f>
        <v>0</v>
      </c>
      <c r="F27" s="328" t="s">
        <v>205</v>
      </c>
      <c r="G27" s="326">
        <f>IF(F27="Y", -1, 0)</f>
        <v>0</v>
      </c>
      <c r="H27" s="98" t="s">
        <v>205</v>
      </c>
      <c r="I27" s="96">
        <f>IF(H27="Y", -1, 0)</f>
        <v>0</v>
      </c>
      <c r="J27" s="330" t="s">
        <v>205</v>
      </c>
      <c r="K27" s="331">
        <f>IF(J27="Y", -1, 0)</f>
        <v>0</v>
      </c>
    </row>
    <row r="28" spans="1:11" x14ac:dyDescent="0.2">
      <c r="A28" s="100" t="s">
        <v>283</v>
      </c>
      <c r="B28" s="325" t="s">
        <v>205</v>
      </c>
      <c r="C28" s="326">
        <f>IF(B28="Y", 1, 0)</f>
        <v>0</v>
      </c>
      <c r="D28" s="327" t="s">
        <v>205</v>
      </c>
      <c r="E28" s="326">
        <f>IF(D28="Y", 1, 0)</f>
        <v>0</v>
      </c>
      <c r="F28" s="328" t="s">
        <v>205</v>
      </c>
      <c r="G28" s="326">
        <f>IF(F28="Y", 1, 0)</f>
        <v>0</v>
      </c>
      <c r="H28" s="98" t="s">
        <v>205</v>
      </c>
      <c r="I28" s="96">
        <f>IF(H28="Y", 1, 0)</f>
        <v>0</v>
      </c>
      <c r="J28" s="330" t="s">
        <v>205</v>
      </c>
      <c r="K28" s="331">
        <f>IF(J28="Y", 1, 0)</f>
        <v>0</v>
      </c>
    </row>
    <row r="29" spans="1:11" x14ac:dyDescent="0.2">
      <c r="A29" s="100" t="s">
        <v>284</v>
      </c>
      <c r="B29" s="325" t="s">
        <v>205</v>
      </c>
      <c r="C29" s="326">
        <f>IF(B29="Y", 2, 0)</f>
        <v>0</v>
      </c>
      <c r="D29" s="327" t="s">
        <v>205</v>
      </c>
      <c r="E29" s="326">
        <f>IF(D29="Y", 2, 0)</f>
        <v>0</v>
      </c>
      <c r="F29" s="328" t="s">
        <v>205</v>
      </c>
      <c r="G29" s="326">
        <f>IF(F29="Y", 2, 0)</f>
        <v>0</v>
      </c>
      <c r="H29" s="98" t="s">
        <v>251</v>
      </c>
      <c r="I29" s="96">
        <f>IF(H29="Y", 2, 0)</f>
        <v>2</v>
      </c>
      <c r="J29" s="330" t="s">
        <v>205</v>
      </c>
      <c r="K29" s="331">
        <f>IF(J29="Y", 2, 0)</f>
        <v>0</v>
      </c>
    </row>
    <row r="30" spans="1:11" x14ac:dyDescent="0.2">
      <c r="A30" s="100" t="s">
        <v>285</v>
      </c>
      <c r="B30" s="325" t="s">
        <v>205</v>
      </c>
      <c r="C30" s="326">
        <f>IF(B30="Y", 2, 0)</f>
        <v>0</v>
      </c>
      <c r="D30" s="327" t="s">
        <v>205</v>
      </c>
      <c r="E30" s="326">
        <f>IF(D30="Y", 2, 0)</f>
        <v>0</v>
      </c>
      <c r="F30" s="328" t="s">
        <v>205</v>
      </c>
      <c r="G30" s="326">
        <f>IF(F30="Y", 1, 0)</f>
        <v>0</v>
      </c>
      <c r="H30" s="98" t="s">
        <v>205</v>
      </c>
      <c r="I30" s="96">
        <f>IF(H30="Y", 1, 0)</f>
        <v>0</v>
      </c>
      <c r="J30" s="330" t="s">
        <v>205</v>
      </c>
      <c r="K30" s="331">
        <f>IF(J30="Y", 2, 0)</f>
        <v>0</v>
      </c>
    </row>
    <row r="31" spans="1:11" x14ac:dyDescent="0.2">
      <c r="A31" s="100" t="s">
        <v>286</v>
      </c>
      <c r="B31" s="325" t="s">
        <v>205</v>
      </c>
      <c r="C31" s="326">
        <f>IF(B31="Y", 1, 0)</f>
        <v>0</v>
      </c>
      <c r="D31" s="327" t="s">
        <v>205</v>
      </c>
      <c r="E31" s="326">
        <f>IF(D31="Y", 2, 0)</f>
        <v>0</v>
      </c>
      <c r="F31" s="328" t="s">
        <v>205</v>
      </c>
      <c r="G31" s="326">
        <f>IF(F31="Y", 2, 0)</f>
        <v>0</v>
      </c>
      <c r="H31" s="98" t="s">
        <v>205</v>
      </c>
      <c r="I31" s="96">
        <f>IF(H31="Y", 2, 0)</f>
        <v>0</v>
      </c>
      <c r="J31" s="330" t="s">
        <v>205</v>
      </c>
      <c r="K31" s="331">
        <f>IF(J31="Y", 1, 0)</f>
        <v>0</v>
      </c>
    </row>
    <row r="32" spans="1:11" ht="13.5" thickBot="1" x14ac:dyDescent="0.25">
      <c r="A32" s="110" t="s">
        <v>287</v>
      </c>
      <c r="B32" s="332" t="s">
        <v>205</v>
      </c>
      <c r="C32" s="333">
        <f>IF(B32="Y", -1, 0)</f>
        <v>0</v>
      </c>
      <c r="D32" s="334" t="s">
        <v>205</v>
      </c>
      <c r="E32" s="333">
        <f>IF(D32="Y", -1, 0)</f>
        <v>0</v>
      </c>
      <c r="F32" s="335" t="s">
        <v>205</v>
      </c>
      <c r="G32" s="333">
        <f>IF(F32="Y", 1, 0)</f>
        <v>0</v>
      </c>
      <c r="H32" s="106" t="s">
        <v>205</v>
      </c>
      <c r="I32" s="104">
        <f>IF(H32="Y", 1, 0)</f>
        <v>0</v>
      </c>
      <c r="J32" s="337" t="s">
        <v>205</v>
      </c>
      <c r="K32" s="338">
        <f>IF(J32="Y", 1, 0)</f>
        <v>0</v>
      </c>
    </row>
    <row r="33" spans="1:11" ht="13.5" thickBot="1" x14ac:dyDescent="0.25">
      <c r="A33" s="87" t="s">
        <v>288</v>
      </c>
      <c r="B33" s="344"/>
      <c r="D33" s="345"/>
      <c r="F33" s="346"/>
      <c r="H33" s="112"/>
      <c r="J33" s="348"/>
    </row>
    <row r="34" spans="1:11" x14ac:dyDescent="0.2">
      <c r="A34" s="113" t="s">
        <v>289</v>
      </c>
      <c r="B34" s="318"/>
      <c r="C34" s="319"/>
      <c r="D34" s="320"/>
      <c r="E34" s="319"/>
      <c r="F34" s="321"/>
      <c r="G34" s="319"/>
      <c r="H34" s="93"/>
      <c r="I34" s="91"/>
      <c r="J34" s="323"/>
      <c r="K34" s="324"/>
    </row>
    <row r="35" spans="1:11" x14ac:dyDescent="0.2">
      <c r="A35" s="101" t="s">
        <v>290</v>
      </c>
      <c r="B35" s="325" t="s">
        <v>205</v>
      </c>
      <c r="C35" s="326">
        <f>IF(B35="Y", 1, 0)</f>
        <v>0</v>
      </c>
      <c r="D35" s="327" t="s">
        <v>205</v>
      </c>
      <c r="E35" s="326">
        <f>IF(D35="Y", 1, 0)</f>
        <v>0</v>
      </c>
      <c r="F35" s="328" t="s">
        <v>205</v>
      </c>
      <c r="G35" s="326">
        <f>IF(F35="Y", 1, 0)</f>
        <v>0</v>
      </c>
      <c r="H35" s="98" t="s">
        <v>205</v>
      </c>
      <c r="I35" s="96">
        <f>IF(H35="Y", 1, 0)</f>
        <v>0</v>
      </c>
      <c r="J35" s="330" t="s">
        <v>205</v>
      </c>
      <c r="K35" s="331">
        <f>IF(J35="Y", -1, 0)</f>
        <v>0</v>
      </c>
    </row>
    <row r="36" spans="1:11" x14ac:dyDescent="0.2">
      <c r="A36" s="101" t="s">
        <v>291</v>
      </c>
      <c r="B36" s="325" t="s">
        <v>205</v>
      </c>
      <c r="C36" s="326">
        <f>IF(B36="Y", 2, 0)</f>
        <v>0</v>
      </c>
      <c r="D36" s="327" t="s">
        <v>205</v>
      </c>
      <c r="E36" s="326">
        <f>IF(D36="Y", 2, 0)</f>
        <v>0</v>
      </c>
      <c r="F36" s="328" t="s">
        <v>205</v>
      </c>
      <c r="G36" s="326">
        <f>IF(F36="Y", 2, 0)</f>
        <v>0</v>
      </c>
      <c r="H36" s="98" t="s">
        <v>251</v>
      </c>
      <c r="I36" s="96">
        <f>IF(H36="Y", 2, 0)</f>
        <v>2</v>
      </c>
      <c r="J36" s="330" t="s">
        <v>205</v>
      </c>
      <c r="K36" s="331">
        <f>IF(J36="Y", -1, 0)</f>
        <v>0</v>
      </c>
    </row>
    <row r="37" spans="1:11" x14ac:dyDescent="0.2">
      <c r="A37" s="101" t="s">
        <v>292</v>
      </c>
      <c r="B37" s="325" t="s">
        <v>205</v>
      </c>
      <c r="C37" s="326">
        <f>IF(B37="Y", 1, 0)</f>
        <v>0</v>
      </c>
      <c r="D37" s="327" t="s">
        <v>205</v>
      </c>
      <c r="E37" s="326">
        <f>IF(D37="Y", 1, 0)</f>
        <v>0</v>
      </c>
      <c r="F37" s="328" t="s">
        <v>205</v>
      </c>
      <c r="G37" s="326">
        <f>IF(F37="Y", 2, 0)</f>
        <v>0</v>
      </c>
      <c r="H37" s="98" t="s">
        <v>205</v>
      </c>
      <c r="I37" s="96">
        <f>IF(H37="Y", 2, 0)</f>
        <v>0</v>
      </c>
      <c r="J37" s="330" t="s">
        <v>205</v>
      </c>
      <c r="K37" s="331">
        <f>IF(J37="Y", 2, 0)</f>
        <v>0</v>
      </c>
    </row>
    <row r="38" spans="1:11" x14ac:dyDescent="0.2">
      <c r="A38" s="101" t="s">
        <v>293</v>
      </c>
      <c r="B38" s="325" t="s">
        <v>205</v>
      </c>
      <c r="C38" s="326">
        <f>IF(B38="Y", 1, 0)</f>
        <v>0</v>
      </c>
      <c r="D38" s="327" t="s">
        <v>205</v>
      </c>
      <c r="E38" s="326">
        <f>IF(D38="Y", 1, 0)</f>
        <v>0</v>
      </c>
      <c r="F38" s="328" t="s">
        <v>205</v>
      </c>
      <c r="G38" s="326">
        <f>IF(F38="Y", 1, 0)</f>
        <v>0</v>
      </c>
      <c r="H38" s="98" t="s">
        <v>205</v>
      </c>
      <c r="I38" s="96">
        <f>IF(H38="Y", 1, 0)</f>
        <v>0</v>
      </c>
      <c r="J38" s="330" t="s">
        <v>205</v>
      </c>
      <c r="K38" s="331">
        <f>IF(J38="Y", 2, 0)</f>
        <v>0</v>
      </c>
    </row>
    <row r="39" spans="1:11" ht="13.5" thickBot="1" x14ac:dyDescent="0.25">
      <c r="A39" s="114" t="s">
        <v>294</v>
      </c>
      <c r="B39" s="349" t="s">
        <v>205</v>
      </c>
      <c r="C39" s="350">
        <f>IF(B39="Y", -1, 0)</f>
        <v>0</v>
      </c>
      <c r="D39" s="351" t="s">
        <v>205</v>
      </c>
      <c r="E39" s="350">
        <f>IF(D39="Y", -1, 0)</f>
        <v>0</v>
      </c>
      <c r="F39" s="352" t="s">
        <v>205</v>
      </c>
      <c r="G39" s="350">
        <f>IF(F39="Y", -1, 0)</f>
        <v>0</v>
      </c>
      <c r="H39" s="117" t="s">
        <v>205</v>
      </c>
      <c r="I39" s="115">
        <f>IF(H39="Y", -1, 0)</f>
        <v>0</v>
      </c>
      <c r="J39" s="354" t="s">
        <v>205</v>
      </c>
      <c r="K39" s="355">
        <f>IF(J39="Y", 1, 0)</f>
        <v>0</v>
      </c>
    </row>
    <row r="40" spans="1:11" ht="13.5" thickTop="1" x14ac:dyDescent="0.2">
      <c r="A40" s="118" t="s">
        <v>295</v>
      </c>
      <c r="B40" s="356" t="s">
        <v>205</v>
      </c>
      <c r="C40" s="357">
        <f>IF(B40="Y", 1, 0)</f>
        <v>0</v>
      </c>
      <c r="D40" s="358" t="s">
        <v>205</v>
      </c>
      <c r="E40" s="357">
        <f>IF(D40="Y", 1, 0)</f>
        <v>0</v>
      </c>
      <c r="F40" s="359" t="s">
        <v>205</v>
      </c>
      <c r="G40" s="357">
        <f>IF(F40="Y", 1, 0)</f>
        <v>0</v>
      </c>
      <c r="H40" s="121" t="s">
        <v>251</v>
      </c>
      <c r="I40" s="119">
        <f>IF(H40="Y", 1, 0)</f>
        <v>1</v>
      </c>
      <c r="J40" s="361" t="s">
        <v>205</v>
      </c>
      <c r="K40" s="362">
        <f>IF(J40="Y", 2, 0)</f>
        <v>0</v>
      </c>
    </row>
    <row r="41" spans="1:11" ht="13.5" thickBot="1" x14ac:dyDescent="0.25">
      <c r="A41" s="122" t="s">
        <v>296</v>
      </c>
      <c r="B41" s="332" t="s">
        <v>205</v>
      </c>
      <c r="C41" s="333">
        <f>IF(B41="Y", -1, 0)</f>
        <v>0</v>
      </c>
      <c r="D41" s="334" t="s">
        <v>205</v>
      </c>
      <c r="E41" s="333">
        <f>IF(D41="Y", -1, 0)</f>
        <v>0</v>
      </c>
      <c r="F41" s="335" t="s">
        <v>205</v>
      </c>
      <c r="G41" s="333">
        <f>IF(F41="Y", 1, 0)</f>
        <v>0</v>
      </c>
      <c r="H41" s="106" t="s">
        <v>251</v>
      </c>
      <c r="I41" s="104">
        <f>IF(H41="Y", 1, 0)</f>
        <v>1</v>
      </c>
      <c r="J41" s="337" t="s">
        <v>205</v>
      </c>
      <c r="K41" s="338">
        <f>IF(J41="Y", 2, 0)</f>
        <v>0</v>
      </c>
    </row>
    <row r="42" spans="1:11" ht="13.5" thickBot="1" x14ac:dyDescent="0.25">
      <c r="A42" s="87" t="s">
        <v>297</v>
      </c>
      <c r="B42" s="339"/>
      <c r="D42" s="340"/>
      <c r="F42" s="341"/>
      <c r="H42" s="109"/>
      <c r="J42" s="343"/>
    </row>
    <row r="43" spans="1:11" x14ac:dyDescent="0.2">
      <c r="A43" s="113" t="s">
        <v>298</v>
      </c>
      <c r="B43" s="318" t="s">
        <v>205</v>
      </c>
      <c r="C43" s="319">
        <f>IF(B43="Y", 2, 0)</f>
        <v>0</v>
      </c>
      <c r="D43" s="320" t="s">
        <v>205</v>
      </c>
      <c r="E43" s="319">
        <f>IF(D43="Y", 1, 0)</f>
        <v>0</v>
      </c>
      <c r="F43" s="321" t="s">
        <v>205</v>
      </c>
      <c r="G43" s="319">
        <f>IF(F43="Y", 2, 0)</f>
        <v>0</v>
      </c>
      <c r="H43" s="93" t="s">
        <v>251</v>
      </c>
      <c r="I43" s="91">
        <f>IF(H43="Y", 1, 0)</f>
        <v>1</v>
      </c>
      <c r="J43" s="323" t="s">
        <v>205</v>
      </c>
      <c r="K43" s="324">
        <f>IF(J43="Y", 1, 0)</f>
        <v>0</v>
      </c>
    </row>
    <row r="44" spans="1:11" x14ac:dyDescent="0.2">
      <c r="A44" s="102" t="s">
        <v>299</v>
      </c>
      <c r="B44" s="325" t="s">
        <v>205</v>
      </c>
      <c r="C44" s="326">
        <f>IF(B44="Y", 2, 0)</f>
        <v>0</v>
      </c>
      <c r="D44" s="327" t="s">
        <v>205</v>
      </c>
      <c r="E44" s="326">
        <f>IF(D44="Y", 2, 0)</f>
        <v>0</v>
      </c>
      <c r="F44" s="328" t="s">
        <v>205</v>
      </c>
      <c r="G44" s="326">
        <f>IF(F44="Y", 2, 0)</f>
        <v>0</v>
      </c>
      <c r="H44" s="98" t="s">
        <v>205</v>
      </c>
      <c r="I44" s="96">
        <f>IF(H44="Y", 2, 0)</f>
        <v>0</v>
      </c>
      <c r="J44" s="330" t="s">
        <v>205</v>
      </c>
      <c r="K44" s="331">
        <f>IF(J44="Y", 2, 0)</f>
        <v>0</v>
      </c>
    </row>
    <row r="45" spans="1:11" x14ac:dyDescent="0.2">
      <c r="A45" s="102" t="s">
        <v>295</v>
      </c>
      <c r="B45" s="325" t="s">
        <v>205</v>
      </c>
      <c r="C45" s="326">
        <f>IF(B45="Y", 1, 0)</f>
        <v>0</v>
      </c>
      <c r="D45" s="327" t="s">
        <v>205</v>
      </c>
      <c r="E45" s="326">
        <f>IF(D45="Y", 1, 0)</f>
        <v>0</v>
      </c>
      <c r="F45" s="328" t="s">
        <v>205</v>
      </c>
      <c r="G45" s="326">
        <f>IF(F45="Y", 1, 0)</f>
        <v>0</v>
      </c>
      <c r="H45" s="98" t="s">
        <v>251</v>
      </c>
      <c r="I45" s="96">
        <f>IF(H45="Y", 1, 0)</f>
        <v>1</v>
      </c>
      <c r="J45" s="330" t="s">
        <v>205</v>
      </c>
      <c r="K45" s="331">
        <f>IF(J45="Y", 2, 0)</f>
        <v>0</v>
      </c>
    </row>
    <row r="46" spans="1:11" x14ac:dyDescent="0.2">
      <c r="A46" s="102" t="s">
        <v>300</v>
      </c>
      <c r="B46" s="325" t="s">
        <v>205</v>
      </c>
      <c r="C46" s="326">
        <f>IF(B46="Y", -1, 0)</f>
        <v>0</v>
      </c>
      <c r="D46" s="327" t="s">
        <v>205</v>
      </c>
      <c r="E46" s="326">
        <f>IF(D46="Y", -1, 0)</f>
        <v>0</v>
      </c>
      <c r="F46" s="328" t="s">
        <v>205</v>
      </c>
      <c r="G46" s="326">
        <f>IF(F46="Y", 1, 0)</f>
        <v>0</v>
      </c>
      <c r="H46" s="98" t="s">
        <v>251</v>
      </c>
      <c r="I46" s="96">
        <f>IF(H46="Y", 1, 0)</f>
        <v>1</v>
      </c>
      <c r="J46" s="330" t="s">
        <v>205</v>
      </c>
      <c r="K46" s="331">
        <f>IF(J46="Y", 2, 0)</f>
        <v>0</v>
      </c>
    </row>
    <row r="47" spans="1:11" x14ac:dyDescent="0.2">
      <c r="A47" s="102" t="s">
        <v>301</v>
      </c>
      <c r="B47" s="325" t="s">
        <v>205</v>
      </c>
      <c r="C47" s="326">
        <f>IF(B47="Y", 2, 0)</f>
        <v>0</v>
      </c>
      <c r="D47" s="327" t="s">
        <v>205</v>
      </c>
      <c r="E47" s="326">
        <f>IF(D47="Y", 2, 0)</f>
        <v>0</v>
      </c>
      <c r="F47" s="328" t="s">
        <v>205</v>
      </c>
      <c r="G47" s="326">
        <f>IF(F47="Y", 2, 0)</f>
        <v>0</v>
      </c>
      <c r="H47" s="98" t="s">
        <v>205</v>
      </c>
      <c r="I47" s="96">
        <f>IF(H47="Y", 2, 0)</f>
        <v>0</v>
      </c>
      <c r="J47" s="330" t="s">
        <v>205</v>
      </c>
      <c r="K47" s="331">
        <f>IF(J47="Y", -1, 0)</f>
        <v>0</v>
      </c>
    </row>
    <row r="48" spans="1:11" x14ac:dyDescent="0.2">
      <c r="A48" s="102" t="s">
        <v>302</v>
      </c>
      <c r="B48" s="325" t="s">
        <v>205</v>
      </c>
      <c r="C48" s="326">
        <f>IF(B48="Y", 1, 0)</f>
        <v>0</v>
      </c>
      <c r="D48" s="327" t="s">
        <v>205</v>
      </c>
      <c r="E48" s="326">
        <f>IF(D48="Y", -1, 0)</f>
        <v>0</v>
      </c>
      <c r="F48" s="328" t="s">
        <v>205</v>
      </c>
      <c r="G48" s="326">
        <f>IF(F48="Y", 1, 0)</f>
        <v>0</v>
      </c>
      <c r="H48" s="98" t="s">
        <v>205</v>
      </c>
      <c r="I48" s="96">
        <f>IF(H48="Y", -1, 0)</f>
        <v>0</v>
      </c>
      <c r="J48" s="330" t="s">
        <v>205</v>
      </c>
      <c r="K48" s="331">
        <f>IF(J48="Y", 1, 0)</f>
        <v>0</v>
      </c>
    </row>
    <row r="49" spans="1:11" x14ac:dyDescent="0.2">
      <c r="A49" s="102" t="s">
        <v>303</v>
      </c>
      <c r="B49" s="325" t="s">
        <v>205</v>
      </c>
      <c r="C49" s="326">
        <f>IF(B49="Y", 2, 0)</f>
        <v>0</v>
      </c>
      <c r="D49" s="327" t="s">
        <v>205</v>
      </c>
      <c r="E49" s="326">
        <f>IF(D49="Y", 2, 0)</f>
        <v>0</v>
      </c>
      <c r="F49" s="328" t="s">
        <v>205</v>
      </c>
      <c r="G49" s="326">
        <f>IF(F49="Y", 2, 0)</f>
        <v>0</v>
      </c>
      <c r="H49" s="98" t="s">
        <v>205</v>
      </c>
      <c r="I49" s="96">
        <f>IF(H49="Y", 2, 0)</f>
        <v>0</v>
      </c>
      <c r="J49" s="330" t="s">
        <v>205</v>
      </c>
      <c r="K49" s="331">
        <f>IF(J49="Y", -1, 0)</f>
        <v>0</v>
      </c>
    </row>
    <row r="50" spans="1:11" x14ac:dyDescent="0.2">
      <c r="A50" s="102" t="s">
        <v>304</v>
      </c>
      <c r="B50" s="325" t="s">
        <v>205</v>
      </c>
      <c r="C50" s="326">
        <f>IF(B50="Y", -1, 0)</f>
        <v>0</v>
      </c>
      <c r="D50" s="327" t="s">
        <v>205</v>
      </c>
      <c r="E50" s="326">
        <f>IF(D50="Y", -1, 0)</f>
        <v>0</v>
      </c>
      <c r="F50" s="328" t="s">
        <v>205</v>
      </c>
      <c r="G50" s="326">
        <f>IF(F50="Y", -1, 0)</f>
        <v>0</v>
      </c>
      <c r="H50" s="98" t="s">
        <v>205</v>
      </c>
      <c r="I50" s="96">
        <f>IF(H50="Y", -1, 0)</f>
        <v>0</v>
      </c>
      <c r="J50" s="330" t="s">
        <v>205</v>
      </c>
      <c r="K50" s="331">
        <f>IF(J50="Y", 1, 0)</f>
        <v>0</v>
      </c>
    </row>
    <row r="51" spans="1:11" ht="13.5" thickBot="1" x14ac:dyDescent="0.25">
      <c r="A51" s="122" t="s">
        <v>305</v>
      </c>
      <c r="B51" s="332" t="s">
        <v>205</v>
      </c>
      <c r="C51" s="333">
        <f>IF(B51="Y", 1, 0)</f>
        <v>0</v>
      </c>
      <c r="D51" s="334" t="s">
        <v>205</v>
      </c>
      <c r="E51" s="333">
        <f>IF(D51="Y", 2, 0)</f>
        <v>0</v>
      </c>
      <c r="F51" s="335" t="s">
        <v>205</v>
      </c>
      <c r="G51" s="333">
        <f>IF(F51="Y", 1, 0)</f>
        <v>0</v>
      </c>
      <c r="H51" s="106" t="s">
        <v>205</v>
      </c>
      <c r="I51" s="104">
        <f>IF(H51="Y", 2, 0)</f>
        <v>0</v>
      </c>
      <c r="J51" s="337" t="s">
        <v>205</v>
      </c>
      <c r="K51" s="338">
        <f>IF(J51="Y", 1, 0)</f>
        <v>0</v>
      </c>
    </row>
    <row r="52" spans="1:11" ht="13.5" thickBot="1" x14ac:dyDescent="0.25">
      <c r="A52" s="87" t="s">
        <v>306</v>
      </c>
      <c r="B52" s="339"/>
      <c r="D52" s="340"/>
      <c r="F52" s="341"/>
      <c r="H52" s="109"/>
      <c r="J52" s="343"/>
    </row>
    <row r="53" spans="1:11" x14ac:dyDescent="0.2">
      <c r="A53" s="113" t="s">
        <v>307</v>
      </c>
      <c r="B53" s="318" t="s">
        <v>205</v>
      </c>
      <c r="C53" s="319">
        <f>IF(B53="Y", 2, 0)</f>
        <v>0</v>
      </c>
      <c r="D53" s="320" t="s">
        <v>205</v>
      </c>
      <c r="E53" s="319">
        <f t="shared" ref="E53:E58" si="14">IF(D53="Y", 1, 0)</f>
        <v>0</v>
      </c>
      <c r="F53" s="321" t="s">
        <v>205</v>
      </c>
      <c r="G53" s="319">
        <f>IF(F53="Y", 2, 0)</f>
        <v>0</v>
      </c>
      <c r="H53" s="93" t="s">
        <v>251</v>
      </c>
      <c r="I53" s="91">
        <f>IF(H53="Y", 2, 0)</f>
        <v>2</v>
      </c>
      <c r="J53" s="323" t="s">
        <v>205</v>
      </c>
      <c r="K53" s="324">
        <f>IF(J53="Y", 1, 0)</f>
        <v>0</v>
      </c>
    </row>
    <row r="54" spans="1:11" x14ac:dyDescent="0.2">
      <c r="A54" s="102" t="s">
        <v>308</v>
      </c>
      <c r="B54" s="325" t="s">
        <v>205</v>
      </c>
      <c r="C54" s="326">
        <f>IF(B54="Y", 2, 0)</f>
        <v>0</v>
      </c>
      <c r="D54" s="327" t="s">
        <v>205</v>
      </c>
      <c r="E54" s="326">
        <f t="shared" si="14"/>
        <v>0</v>
      </c>
      <c r="F54" s="328" t="s">
        <v>205</v>
      </c>
      <c r="G54" s="326">
        <f>IF(F54="Y", 2, 0)</f>
        <v>0</v>
      </c>
      <c r="H54" s="98" t="s">
        <v>205</v>
      </c>
      <c r="I54" s="96">
        <f>IF(H54="Y", 1, 0)</f>
        <v>0</v>
      </c>
      <c r="J54" s="330" t="s">
        <v>205</v>
      </c>
      <c r="K54" s="331">
        <f>IF(J54="Y", 1, 0)</f>
        <v>0</v>
      </c>
    </row>
    <row r="55" spans="1:11" x14ac:dyDescent="0.2">
      <c r="A55" s="102" t="s">
        <v>309</v>
      </c>
      <c r="B55" s="325" t="s">
        <v>205</v>
      </c>
      <c r="C55" s="326">
        <f>IF(B55="Y", 2, 0)</f>
        <v>0</v>
      </c>
      <c r="D55" s="327" t="s">
        <v>205</v>
      </c>
      <c r="E55" s="326">
        <f t="shared" si="14"/>
        <v>0</v>
      </c>
      <c r="F55" s="328" t="s">
        <v>205</v>
      </c>
      <c r="G55" s="326">
        <f>IF(F55="Y", 2, 0)</f>
        <v>0</v>
      </c>
      <c r="H55" s="98" t="s">
        <v>251</v>
      </c>
      <c r="I55" s="96">
        <f>IF(H55="Y", 2, 0)</f>
        <v>2</v>
      </c>
      <c r="J55" s="330" t="s">
        <v>205</v>
      </c>
      <c r="K55" s="331">
        <f>IF(J55="Y", 2, 0)</f>
        <v>0</v>
      </c>
    </row>
    <row r="56" spans="1:11" x14ac:dyDescent="0.2">
      <c r="A56" s="102" t="s">
        <v>310</v>
      </c>
      <c r="B56" s="325" t="s">
        <v>205</v>
      </c>
      <c r="C56" s="326">
        <f>IF(B56="Y", 2, 0)</f>
        <v>0</v>
      </c>
      <c r="D56" s="327" t="s">
        <v>205</v>
      </c>
      <c r="E56" s="326">
        <f t="shared" si="14"/>
        <v>0</v>
      </c>
      <c r="F56" s="328" t="s">
        <v>205</v>
      </c>
      <c r="G56" s="326">
        <f>IF(F56="Y", 2, 0)</f>
        <v>0</v>
      </c>
      <c r="H56" s="98" t="s">
        <v>205</v>
      </c>
      <c r="I56" s="96">
        <f>IF(H56="Y", 1, 0)</f>
        <v>0</v>
      </c>
      <c r="J56" s="330" t="s">
        <v>205</v>
      </c>
      <c r="K56" s="331">
        <f>IF(J56="Y", -1, 0)</f>
        <v>0</v>
      </c>
    </row>
    <row r="57" spans="1:11" x14ac:dyDescent="0.2">
      <c r="A57" s="102" t="s">
        <v>311</v>
      </c>
      <c r="B57" s="325" t="s">
        <v>205</v>
      </c>
      <c r="C57" s="326">
        <f>IF(B57="Y", 2, 0)</f>
        <v>0</v>
      </c>
      <c r="D57" s="327" t="s">
        <v>205</v>
      </c>
      <c r="E57" s="326">
        <f t="shared" si="14"/>
        <v>0</v>
      </c>
      <c r="F57" s="328" t="s">
        <v>205</v>
      </c>
      <c r="G57" s="326">
        <f>IF(F57="Y", 2, 0)</f>
        <v>0</v>
      </c>
      <c r="H57" s="98" t="s">
        <v>205</v>
      </c>
      <c r="I57" s="96">
        <f>IF(H57="Y", 1, 0)</f>
        <v>0</v>
      </c>
      <c r="J57" s="330" t="s">
        <v>205</v>
      </c>
      <c r="K57" s="331">
        <f>IF(J57="Y", 1, 0)</f>
        <v>0</v>
      </c>
    </row>
    <row r="58" spans="1:11" x14ac:dyDescent="0.2">
      <c r="A58" s="102" t="s">
        <v>312</v>
      </c>
      <c r="B58" s="325" t="s">
        <v>205</v>
      </c>
      <c r="C58" s="326">
        <f>IF(B58="Y", 1, 0)</f>
        <v>0</v>
      </c>
      <c r="D58" s="327" t="s">
        <v>205</v>
      </c>
      <c r="E58" s="326">
        <f t="shared" si="14"/>
        <v>0</v>
      </c>
      <c r="F58" s="328" t="s">
        <v>205</v>
      </c>
      <c r="G58" s="326">
        <f>IF(F58="Y", 1, 0)</f>
        <v>0</v>
      </c>
      <c r="H58" s="98" t="s">
        <v>251</v>
      </c>
      <c r="I58" s="96">
        <f>IF(H58="Y", 1, 0)</f>
        <v>1</v>
      </c>
      <c r="J58" s="330" t="s">
        <v>205</v>
      </c>
      <c r="K58" s="331">
        <f>IF(J58="Y", 2, 0)</f>
        <v>0</v>
      </c>
    </row>
    <row r="59" spans="1:11" ht="13.5" thickBot="1" x14ac:dyDescent="0.25">
      <c r="A59" s="122" t="s">
        <v>313</v>
      </c>
      <c r="B59" s="332" t="s">
        <v>205</v>
      </c>
      <c r="C59" s="333">
        <f>IF(B59="Y", -1, 0)</f>
        <v>0</v>
      </c>
      <c r="D59" s="334" t="s">
        <v>205</v>
      </c>
      <c r="E59" s="333">
        <f>IF(D59="Y", -1, 0)</f>
        <v>0</v>
      </c>
      <c r="F59" s="335" t="s">
        <v>205</v>
      </c>
      <c r="G59" s="333">
        <f>IF(F59="Y", -1, 0)</f>
        <v>0</v>
      </c>
      <c r="H59" s="106" t="s">
        <v>205</v>
      </c>
      <c r="I59" s="104">
        <f>IF(H59="Y", -1, 0)</f>
        <v>0</v>
      </c>
      <c r="J59" s="337" t="s">
        <v>205</v>
      </c>
      <c r="K59" s="338">
        <f>IF(J59="Y", 1, 0)</f>
        <v>0</v>
      </c>
    </row>
    <row r="60" spans="1:11" ht="13.5" thickBot="1" x14ac:dyDescent="0.25">
      <c r="A60" s="87" t="s">
        <v>314</v>
      </c>
      <c r="B60" s="339"/>
      <c r="D60" s="340"/>
      <c r="F60" s="341"/>
      <c r="H60" s="109"/>
      <c r="J60" s="343"/>
    </row>
    <row r="61" spans="1:11" x14ac:dyDescent="0.2">
      <c r="A61" s="123" t="s">
        <v>315</v>
      </c>
      <c r="B61" s="318" t="s">
        <v>205</v>
      </c>
      <c r="C61" s="319">
        <f>IF(B61="Y", 2, 0)</f>
        <v>0</v>
      </c>
      <c r="D61" s="320" t="s">
        <v>205</v>
      </c>
      <c r="E61" s="319">
        <f>IF(D61="Y", 1, 0)</f>
        <v>0</v>
      </c>
      <c r="F61" s="321" t="s">
        <v>205</v>
      </c>
      <c r="G61" s="319">
        <f>IF(F61="Y", 2, 0)</f>
        <v>0</v>
      </c>
      <c r="H61" s="93" t="s">
        <v>205</v>
      </c>
      <c r="I61" s="91">
        <f>IF(H61="Y", 1, 0)</f>
        <v>0</v>
      </c>
      <c r="J61" s="323" t="s">
        <v>205</v>
      </c>
      <c r="K61" s="324">
        <f>IF(J61="Y", 1, 0)</f>
        <v>0</v>
      </c>
    </row>
    <row r="62" spans="1:11" x14ac:dyDescent="0.2">
      <c r="A62" s="102" t="s">
        <v>276</v>
      </c>
      <c r="B62" s="325" t="s">
        <v>205</v>
      </c>
      <c r="C62" s="326">
        <f>IF(B62="Y", 2, 0)</f>
        <v>0</v>
      </c>
      <c r="D62" s="327" t="s">
        <v>205</v>
      </c>
      <c r="E62" s="326">
        <f>IF(D62="Y", 2, 0)</f>
        <v>0</v>
      </c>
      <c r="F62" s="328" t="s">
        <v>205</v>
      </c>
      <c r="G62" s="326">
        <f>IF(F62="Y", 2, 0)</f>
        <v>0</v>
      </c>
      <c r="H62" s="98" t="s">
        <v>205</v>
      </c>
      <c r="I62" s="96">
        <f>IF(H62="Y", 2, 0)</f>
        <v>0</v>
      </c>
      <c r="J62" s="330" t="s">
        <v>205</v>
      </c>
      <c r="K62" s="331">
        <f>IF(J62="Y", 1, 0)</f>
        <v>0</v>
      </c>
    </row>
    <row r="63" spans="1:11" x14ac:dyDescent="0.2">
      <c r="A63" s="102" t="s">
        <v>316</v>
      </c>
      <c r="B63" s="325" t="s">
        <v>205</v>
      </c>
      <c r="C63" s="326">
        <f>IF(B63="Y", 1, 0)</f>
        <v>0</v>
      </c>
      <c r="D63" s="327" t="s">
        <v>205</v>
      </c>
      <c r="E63" s="326">
        <f>IF(D63="Y", 1, 0)</f>
        <v>0</v>
      </c>
      <c r="F63" s="328" t="s">
        <v>205</v>
      </c>
      <c r="G63" s="326">
        <f>IF(F63="Y", 1, 0)</f>
        <v>0</v>
      </c>
      <c r="H63" s="98" t="s">
        <v>205</v>
      </c>
      <c r="I63" s="96">
        <f>IF(H63="Y", 1, 0)</f>
        <v>0</v>
      </c>
      <c r="J63" s="330" t="s">
        <v>205</v>
      </c>
      <c r="K63" s="331">
        <f>IF(J63="Y", 1, 0)</f>
        <v>0</v>
      </c>
    </row>
    <row r="64" spans="1:11" x14ac:dyDescent="0.2">
      <c r="A64" s="102" t="s">
        <v>317</v>
      </c>
      <c r="B64" s="325" t="s">
        <v>205</v>
      </c>
      <c r="C64" s="326">
        <f>IF(B64="Y", 2, 0)</f>
        <v>0</v>
      </c>
      <c r="D64" s="327" t="s">
        <v>205</v>
      </c>
      <c r="E64" s="326">
        <f>IF(D64="Y", 2, 0)</f>
        <v>0</v>
      </c>
      <c r="F64" s="328" t="s">
        <v>205</v>
      </c>
      <c r="G64" s="326">
        <f>IF(F64="Y", 2, 0)</f>
        <v>0</v>
      </c>
      <c r="H64" s="98" t="s">
        <v>205</v>
      </c>
      <c r="I64" s="96">
        <f>IF(H64="Y", 2, 0)</f>
        <v>0</v>
      </c>
      <c r="J64" s="330" t="s">
        <v>205</v>
      </c>
      <c r="K64" s="331">
        <f>IF(J64="Y", -1, 0)</f>
        <v>0</v>
      </c>
    </row>
    <row r="65" spans="1:14" x14ac:dyDescent="0.2">
      <c r="A65" s="102" t="s">
        <v>305</v>
      </c>
      <c r="B65" s="325" t="s">
        <v>205</v>
      </c>
      <c r="C65" s="326">
        <f>IF(B65="Y", 1, 0)</f>
        <v>0</v>
      </c>
      <c r="D65" s="327" t="s">
        <v>205</v>
      </c>
      <c r="E65" s="326">
        <f>IF(D65="Y", 2, 0)</f>
        <v>0</v>
      </c>
      <c r="F65" s="328" t="s">
        <v>205</v>
      </c>
      <c r="G65" s="326">
        <f>IF(F65="Y", 1, 0)</f>
        <v>0</v>
      </c>
      <c r="H65" s="98" t="s">
        <v>205</v>
      </c>
      <c r="I65" s="96">
        <f>IF(H65="Y", 2, 0)</f>
        <v>0</v>
      </c>
      <c r="J65" s="330" t="s">
        <v>205</v>
      </c>
      <c r="K65" s="331">
        <f>IF(J65="Y", 1, 0)</f>
        <v>0</v>
      </c>
    </row>
    <row r="66" spans="1:14" x14ac:dyDescent="0.2">
      <c r="A66" s="102" t="s">
        <v>318</v>
      </c>
      <c r="B66" s="325" t="s">
        <v>205</v>
      </c>
      <c r="C66" s="326">
        <f>IF(B66="Y", 2, 0)</f>
        <v>0</v>
      </c>
      <c r="D66" s="327" t="s">
        <v>205</v>
      </c>
      <c r="E66" s="326">
        <f>IF(D66="Y", 1, 0)</f>
        <v>0</v>
      </c>
      <c r="F66" s="328" t="s">
        <v>205</v>
      </c>
      <c r="G66" s="326">
        <f>IF(F66="Y", 2, 0)</f>
        <v>0</v>
      </c>
      <c r="H66" s="98" t="s">
        <v>205</v>
      </c>
      <c r="I66" s="96">
        <f>IF(H66="Y", 1, 0)</f>
        <v>0</v>
      </c>
      <c r="J66" s="330" t="s">
        <v>205</v>
      </c>
      <c r="K66" s="331">
        <f>IF(J66="Y", 1, 0)</f>
        <v>0</v>
      </c>
    </row>
    <row r="67" spans="1:14" x14ac:dyDescent="0.2">
      <c r="A67" s="102" t="s">
        <v>319</v>
      </c>
      <c r="B67" s="325" t="s">
        <v>205</v>
      </c>
      <c r="C67" s="326">
        <f>IF(B67="Y", 2, 0)</f>
        <v>0</v>
      </c>
      <c r="D67" s="327" t="s">
        <v>205</v>
      </c>
      <c r="E67" s="326">
        <f>IF(D67="Y", 2, 0)</f>
        <v>0</v>
      </c>
      <c r="F67" s="328" t="s">
        <v>205</v>
      </c>
      <c r="G67" s="326">
        <f>IF(F67="Y", 2, 0)</f>
        <v>0</v>
      </c>
      <c r="H67" s="98" t="s">
        <v>205</v>
      </c>
      <c r="I67" s="96">
        <f>IF(H67="Y", 2, 0)</f>
        <v>0</v>
      </c>
      <c r="J67" s="330" t="s">
        <v>205</v>
      </c>
      <c r="K67" s="331">
        <f>IF(J67="Y", -1, 0)</f>
        <v>0</v>
      </c>
    </row>
    <row r="68" spans="1:14" x14ac:dyDescent="0.2">
      <c r="A68" s="102" t="s">
        <v>320</v>
      </c>
      <c r="B68" s="325" t="s">
        <v>205</v>
      </c>
      <c r="C68" s="326">
        <f>IF(B68="Y", 2, 0)</f>
        <v>0</v>
      </c>
      <c r="D68" s="327" t="s">
        <v>205</v>
      </c>
      <c r="E68" s="326">
        <f>IF(D68="Y", 2, 0)</f>
        <v>0</v>
      </c>
      <c r="F68" s="328" t="s">
        <v>205</v>
      </c>
      <c r="G68" s="326">
        <f>IF(F68="Y", 2, 0)</f>
        <v>0</v>
      </c>
      <c r="H68" s="98" t="s">
        <v>205</v>
      </c>
      <c r="I68" s="96">
        <f>IF(H68="Y", 2, 0)</f>
        <v>0</v>
      </c>
      <c r="J68" s="330" t="s">
        <v>205</v>
      </c>
      <c r="K68" s="331">
        <f>IF(J68="Y", 1, 0)</f>
        <v>0</v>
      </c>
    </row>
    <row r="69" spans="1:14" x14ac:dyDescent="0.2">
      <c r="A69" s="102" t="s">
        <v>321</v>
      </c>
      <c r="B69" s="325" t="s">
        <v>205</v>
      </c>
      <c r="C69" s="326">
        <f>IF(B69="Y", 2, 0)</f>
        <v>0</v>
      </c>
      <c r="D69" s="327" t="s">
        <v>205</v>
      </c>
      <c r="E69" s="326">
        <f>IF(D69="Y", 2, 0)</f>
        <v>0</v>
      </c>
      <c r="F69" s="328" t="s">
        <v>205</v>
      </c>
      <c r="G69" s="326">
        <f>IF(F69="Y", 1, 0)</f>
        <v>0</v>
      </c>
      <c r="H69" s="98" t="s">
        <v>205</v>
      </c>
      <c r="I69" s="96">
        <f>IF(H69="Y", 1, 0)</f>
        <v>0</v>
      </c>
      <c r="J69" s="330" t="s">
        <v>205</v>
      </c>
      <c r="K69" s="331">
        <f>IF(J69="Y", 1, 0)</f>
        <v>0</v>
      </c>
    </row>
    <row r="70" spans="1:14" x14ac:dyDescent="0.2">
      <c r="A70" s="102" t="s">
        <v>322</v>
      </c>
      <c r="B70" s="325" t="s">
        <v>205</v>
      </c>
      <c r="C70" s="326">
        <f>IF(B70="Y", 2, 0)</f>
        <v>0</v>
      </c>
      <c r="D70" s="327" t="s">
        <v>205</v>
      </c>
      <c r="E70" s="326">
        <f>IF(D70="Y", 2, 0)</f>
        <v>0</v>
      </c>
      <c r="F70" s="328" t="s">
        <v>205</v>
      </c>
      <c r="G70" s="326">
        <f>IF(F70="Y", 2, 0)</f>
        <v>0</v>
      </c>
      <c r="H70" s="98" t="s">
        <v>205</v>
      </c>
      <c r="I70" s="96">
        <f>IF(H70="Y", 2, 0)</f>
        <v>0</v>
      </c>
      <c r="J70" s="330" t="s">
        <v>205</v>
      </c>
      <c r="K70" s="331">
        <f t="shared" ref="K70:K71" si="15">IF(J70="Y", 1, 0)</f>
        <v>0</v>
      </c>
    </row>
    <row r="71" spans="1:14" x14ac:dyDescent="0.2">
      <c r="A71" s="102" t="s">
        <v>323</v>
      </c>
      <c r="B71" s="325" t="s">
        <v>205</v>
      </c>
      <c r="C71" s="326">
        <f>IF(B71="Y", 1, 0)</f>
        <v>0</v>
      </c>
      <c r="D71" s="327" t="s">
        <v>205</v>
      </c>
      <c r="E71" s="326">
        <f>IF(D71="Y", 2, 0)</f>
        <v>0</v>
      </c>
      <c r="F71" s="328" t="s">
        <v>205</v>
      </c>
      <c r="G71" s="326">
        <f>IF(F71="Y", 1, 0)</f>
        <v>0</v>
      </c>
      <c r="H71" s="98" t="s">
        <v>205</v>
      </c>
      <c r="I71" s="96">
        <f>IF(H71="Y", 2, 0)</f>
        <v>0</v>
      </c>
      <c r="J71" s="330" t="s">
        <v>205</v>
      </c>
      <c r="K71" s="331">
        <f t="shared" si="15"/>
        <v>0</v>
      </c>
    </row>
    <row r="72" spans="1:14" x14ac:dyDescent="0.2">
      <c r="A72" s="102" t="s">
        <v>324</v>
      </c>
      <c r="B72" s="325" t="s">
        <v>205</v>
      </c>
      <c r="C72" s="326">
        <f>IF(B72="Y", -1, 0)</f>
        <v>0</v>
      </c>
      <c r="D72" s="327" t="s">
        <v>205</v>
      </c>
      <c r="E72" s="326">
        <f>IF(D72="Y", -1, 0)</f>
        <v>0</v>
      </c>
      <c r="F72" s="328" t="s">
        <v>205</v>
      </c>
      <c r="G72" s="326">
        <f>IF(F72="Y", -1, 0)</f>
        <v>0</v>
      </c>
      <c r="H72" s="98" t="s">
        <v>205</v>
      </c>
      <c r="I72" s="96">
        <f>IF(H72="Y", -1, 0)</f>
        <v>0</v>
      </c>
      <c r="J72" s="330" t="s">
        <v>205</v>
      </c>
      <c r="K72" s="331">
        <f>IF(J72="Y", -1, 0)</f>
        <v>0</v>
      </c>
      <c r="N72" s="88"/>
    </row>
    <row r="73" spans="1:14" x14ac:dyDescent="0.2">
      <c r="A73" s="102" t="s">
        <v>325</v>
      </c>
      <c r="B73" s="325" t="s">
        <v>205</v>
      </c>
      <c r="C73" s="326">
        <f>IF(B73="Y", -1, 0)</f>
        <v>0</v>
      </c>
      <c r="D73" s="327" t="s">
        <v>205</v>
      </c>
      <c r="E73" s="326">
        <f>IF(D73="Y", -1, 0)</f>
        <v>0</v>
      </c>
      <c r="F73" s="328" t="s">
        <v>205</v>
      </c>
      <c r="G73" s="326">
        <f>IF(F73="Y", -1, 0)</f>
        <v>0</v>
      </c>
      <c r="H73" s="98" t="s">
        <v>205</v>
      </c>
      <c r="I73" s="96">
        <f>IF(H73="Y", -1, 0)</f>
        <v>0</v>
      </c>
      <c r="J73" s="330" t="s">
        <v>205</v>
      </c>
      <c r="K73" s="331">
        <f>IF(J73="Y", -1, 0)</f>
        <v>0</v>
      </c>
      <c r="N73" s="88"/>
    </row>
    <row r="74" spans="1:14" ht="13.5" thickBot="1" x14ac:dyDescent="0.25">
      <c r="A74" s="122" t="s">
        <v>326</v>
      </c>
      <c r="B74" s="332" t="s">
        <v>205</v>
      </c>
      <c r="C74" s="333">
        <f>IF(B74="Y", -1, 0)</f>
        <v>0</v>
      </c>
      <c r="D74" s="334" t="s">
        <v>205</v>
      </c>
      <c r="E74" s="333">
        <f>IF(D74="Y", -1, 0)</f>
        <v>0</v>
      </c>
      <c r="F74" s="335" t="s">
        <v>205</v>
      </c>
      <c r="G74" s="333">
        <f>IF(F74="Y", -1, 0)</f>
        <v>0</v>
      </c>
      <c r="H74" s="106" t="s">
        <v>205</v>
      </c>
      <c r="I74" s="104">
        <f>IF(H74="Y", -1, 0)</f>
        <v>0</v>
      </c>
      <c r="J74" s="337" t="s">
        <v>205</v>
      </c>
      <c r="K74" s="338">
        <f>IF(J74="Y", -1, 0)</f>
        <v>0</v>
      </c>
      <c r="N74" s="88"/>
    </row>
    <row r="75" spans="1:14" ht="13.5" thickBot="1" x14ac:dyDescent="0.25">
      <c r="A75" s="87" t="s">
        <v>327</v>
      </c>
      <c r="B75" s="339"/>
      <c r="D75" s="340"/>
      <c r="F75" s="341"/>
      <c r="H75" s="109"/>
      <c r="J75" s="343"/>
      <c r="N75" s="88"/>
    </row>
    <row r="76" spans="1:14" x14ac:dyDescent="0.2">
      <c r="A76" s="124" t="s">
        <v>328</v>
      </c>
      <c r="B76" s="318" t="s">
        <v>205</v>
      </c>
      <c r="C76" s="319">
        <f>IF(B76="Y", -1, 0)</f>
        <v>0</v>
      </c>
      <c r="D76" s="320" t="s">
        <v>205</v>
      </c>
      <c r="E76" s="319">
        <f>IF(D76="Y", 1, 0)</f>
        <v>0</v>
      </c>
      <c r="F76" s="321" t="s">
        <v>205</v>
      </c>
      <c r="G76" s="319">
        <f>IF(F76="Y", -1, 0)</f>
        <v>0</v>
      </c>
      <c r="H76" s="93" t="s">
        <v>205</v>
      </c>
      <c r="I76" s="91">
        <f>IF(H76="Y", 1, 0)</f>
        <v>0</v>
      </c>
      <c r="J76" s="323" t="s">
        <v>205</v>
      </c>
      <c r="K76" s="324">
        <f>IF(J76="Y", -1, 0)</f>
        <v>0</v>
      </c>
      <c r="N76" s="88"/>
    </row>
    <row r="77" spans="1:14" x14ac:dyDescent="0.2">
      <c r="A77" s="101" t="s">
        <v>329</v>
      </c>
      <c r="B77" s="325"/>
      <c r="C77" s="326">
        <f>IF(B77="Y", -1, 0)</f>
        <v>0</v>
      </c>
      <c r="D77" s="327"/>
      <c r="E77" s="326">
        <f>IF(D77="Y", -1, 0)</f>
        <v>0</v>
      </c>
      <c r="F77" s="328"/>
      <c r="G77" s="326">
        <f>IF(F77="Y", -1, 0)</f>
        <v>0</v>
      </c>
      <c r="H77" s="98"/>
      <c r="I77" s="96">
        <f>IF(H77="Y", -1, 0)</f>
        <v>0</v>
      </c>
      <c r="J77" s="330"/>
      <c r="K77" s="331">
        <f>IF(J77="Y", -1, 0)</f>
        <v>0</v>
      </c>
      <c r="N77" s="88"/>
    </row>
    <row r="78" spans="1:14" x14ac:dyDescent="0.2">
      <c r="A78" s="101" t="s">
        <v>330</v>
      </c>
      <c r="B78" s="325" t="s">
        <v>205</v>
      </c>
      <c r="C78" s="326">
        <f>IF(B78="Y", 1, 0)</f>
        <v>0</v>
      </c>
      <c r="D78" s="327" t="s">
        <v>205</v>
      </c>
      <c r="E78" s="326">
        <f>IF(D78="Y", 1, 0)</f>
        <v>0</v>
      </c>
      <c r="F78" s="328" t="s">
        <v>205</v>
      </c>
      <c r="G78" s="326">
        <f>IF(F78="Y", 1, 0)</f>
        <v>0</v>
      </c>
      <c r="H78" s="98" t="s">
        <v>205</v>
      </c>
      <c r="I78" s="96">
        <f>IF(H78="Y", 1, 0)</f>
        <v>0</v>
      </c>
      <c r="J78" s="330" t="s">
        <v>205</v>
      </c>
      <c r="K78" s="331">
        <f>IF(J78="Y", 1, 0)</f>
        <v>0</v>
      </c>
      <c r="N78" s="88"/>
    </row>
    <row r="79" spans="1:14" x14ac:dyDescent="0.2">
      <c r="A79" s="101" t="s">
        <v>331</v>
      </c>
      <c r="B79" s="325" t="s">
        <v>205</v>
      </c>
      <c r="C79" s="326">
        <f>IF(B79="Y", 2, 0)</f>
        <v>0</v>
      </c>
      <c r="D79" s="327" t="s">
        <v>205</v>
      </c>
      <c r="E79" s="326">
        <f>IF(D79="Y", 2, 0)</f>
        <v>0</v>
      </c>
      <c r="F79" s="328" t="s">
        <v>205</v>
      </c>
      <c r="G79" s="326">
        <f>IF(F79="Y", 2, 0)</f>
        <v>0</v>
      </c>
      <c r="H79" s="98" t="s">
        <v>251</v>
      </c>
      <c r="I79" s="96">
        <f>IF(H79="Y", 2, 0)</f>
        <v>2</v>
      </c>
      <c r="J79" s="330" t="s">
        <v>205</v>
      </c>
      <c r="K79" s="331">
        <f>IF(J79="Y", 2, 0)</f>
        <v>0</v>
      </c>
      <c r="N79" s="88"/>
    </row>
    <row r="80" spans="1:14" x14ac:dyDescent="0.2">
      <c r="A80" s="101" t="s">
        <v>332</v>
      </c>
      <c r="B80" s="325" t="s">
        <v>205</v>
      </c>
      <c r="C80" s="326">
        <f>IF(B80="Y", 1, 0)</f>
        <v>0</v>
      </c>
      <c r="D80" s="327" t="s">
        <v>205</v>
      </c>
      <c r="E80" s="326">
        <f>IF(D80="Y", 1, 0)</f>
        <v>0</v>
      </c>
      <c r="F80" s="328" t="s">
        <v>205</v>
      </c>
      <c r="G80" s="326">
        <f>IF(F80="Y", 1, 0)</f>
        <v>0</v>
      </c>
      <c r="H80" s="98" t="s">
        <v>205</v>
      </c>
      <c r="I80" s="96">
        <f>IF(H80="Y", 1, 0)</f>
        <v>0</v>
      </c>
      <c r="J80" s="330" t="s">
        <v>205</v>
      </c>
      <c r="K80" s="331">
        <f>IF(J80="Y", 1, 0)</f>
        <v>0</v>
      </c>
      <c r="N80" s="88"/>
    </row>
    <row r="81" spans="1:14" x14ac:dyDescent="0.2">
      <c r="A81" s="101" t="s">
        <v>333</v>
      </c>
      <c r="B81" s="325" t="s">
        <v>205</v>
      </c>
      <c r="C81" s="326">
        <f>IF(B81="Y", 1, 0)</f>
        <v>0</v>
      </c>
      <c r="D81" s="327" t="s">
        <v>205</v>
      </c>
      <c r="E81" s="326">
        <f>IF(D81="Y", 1, 0)</f>
        <v>0</v>
      </c>
      <c r="F81" s="328" t="s">
        <v>205</v>
      </c>
      <c r="G81" s="326">
        <f>IF(F81="Y", 1, 0)</f>
        <v>0</v>
      </c>
      <c r="H81" s="98" t="s">
        <v>205</v>
      </c>
      <c r="I81" s="96">
        <f>IF(H81="Y", 1, 0)</f>
        <v>0</v>
      </c>
      <c r="J81" s="330" t="s">
        <v>205</v>
      </c>
      <c r="K81" s="331">
        <f>IF(J81="Y", -1, 0)</f>
        <v>0</v>
      </c>
      <c r="N81" s="88"/>
    </row>
    <row r="82" spans="1:14" x14ac:dyDescent="0.2">
      <c r="A82" s="125" t="s">
        <v>334</v>
      </c>
      <c r="B82" s="325" t="s">
        <v>205</v>
      </c>
      <c r="C82" s="326">
        <f>IF(B82="Y", 1, 0)</f>
        <v>0</v>
      </c>
      <c r="D82" s="327" t="s">
        <v>205</v>
      </c>
      <c r="E82" s="326">
        <f>IF(D82="Y", 1, 0)</f>
        <v>0</v>
      </c>
      <c r="F82" s="328" t="s">
        <v>205</v>
      </c>
      <c r="G82" s="326">
        <f>IF(F82="Y", 1, 0)</f>
        <v>0</v>
      </c>
      <c r="H82" s="98" t="s">
        <v>205</v>
      </c>
      <c r="I82" s="96">
        <f>IF(H82="Y", 1, 0)</f>
        <v>0</v>
      </c>
      <c r="J82" s="330" t="s">
        <v>205</v>
      </c>
      <c r="K82" s="331">
        <f>IF(J82="Y", 2, 0)</f>
        <v>0</v>
      </c>
      <c r="N82" s="88"/>
    </row>
    <row r="83" spans="1:14" ht="13.5" thickBot="1" x14ac:dyDescent="0.25">
      <c r="A83" s="114" t="s">
        <v>335</v>
      </c>
      <c r="B83" s="349" t="s">
        <v>205</v>
      </c>
      <c r="C83" s="350">
        <f>IF(B83="Y", 1, 0)</f>
        <v>0</v>
      </c>
      <c r="D83" s="351" t="s">
        <v>205</v>
      </c>
      <c r="E83" s="350">
        <f>IF(D83="Y", 1, 0)</f>
        <v>0</v>
      </c>
      <c r="F83" s="352" t="s">
        <v>205</v>
      </c>
      <c r="G83" s="350">
        <f>IF(F83="Y", 1, 0)</f>
        <v>0</v>
      </c>
      <c r="H83" s="117" t="s">
        <v>205</v>
      </c>
      <c r="I83" s="115">
        <f>IF(H83="Y", 1, 0)</f>
        <v>0</v>
      </c>
      <c r="J83" s="354" t="s">
        <v>205</v>
      </c>
      <c r="K83" s="355">
        <f>IF(J83="Y", 2, 0)</f>
        <v>0</v>
      </c>
      <c r="N83" s="88"/>
    </row>
    <row r="84" spans="1:14" ht="14.25" thickTop="1" thickBot="1" x14ac:dyDescent="0.25">
      <c r="A84" s="126" t="s">
        <v>336</v>
      </c>
      <c r="B84" s="363" t="s">
        <v>205</v>
      </c>
      <c r="C84" s="364">
        <f>IF(B84="Y", 1, 0)</f>
        <v>0</v>
      </c>
      <c r="D84" s="365" t="s">
        <v>205</v>
      </c>
      <c r="E84" s="364">
        <f>IF(D84="Y", 1, 0)</f>
        <v>0</v>
      </c>
      <c r="F84" s="366" t="s">
        <v>205</v>
      </c>
      <c r="G84" s="364">
        <f>IF(F84="Y", 1, 0)</f>
        <v>0</v>
      </c>
      <c r="H84" s="129" t="s">
        <v>205</v>
      </c>
      <c r="I84" s="127">
        <f>IF(H84="Y", 1, 0)</f>
        <v>0</v>
      </c>
      <c r="J84" s="368" t="s">
        <v>205</v>
      </c>
      <c r="K84" s="369">
        <f>IF(J84="Y", 1, 0)</f>
        <v>0</v>
      </c>
      <c r="N84" s="88"/>
    </row>
    <row r="85" spans="1:14" ht="13.5" thickBot="1" x14ac:dyDescent="0.25">
      <c r="A85" s="87" t="s">
        <v>337</v>
      </c>
      <c r="B85" s="339"/>
      <c r="D85" s="340"/>
      <c r="F85" s="341"/>
      <c r="H85" s="109"/>
      <c r="J85" s="343"/>
      <c r="N85" s="88"/>
    </row>
    <row r="86" spans="1:14" x14ac:dyDescent="0.2">
      <c r="A86" s="90" t="s">
        <v>338</v>
      </c>
      <c r="B86" s="318"/>
      <c r="C86" s="319"/>
      <c r="D86" s="320"/>
      <c r="E86" s="319"/>
      <c r="F86" s="321"/>
      <c r="G86" s="319"/>
      <c r="H86" s="93"/>
      <c r="I86" s="91"/>
      <c r="J86" s="323"/>
      <c r="K86" s="324"/>
      <c r="N86" s="88"/>
    </row>
    <row r="87" spans="1:14" x14ac:dyDescent="0.2">
      <c r="A87" s="101" t="s">
        <v>339</v>
      </c>
      <c r="B87" s="325" t="s">
        <v>205</v>
      </c>
      <c r="C87" s="326">
        <f>IF(B87="Y", 2, 0)</f>
        <v>0</v>
      </c>
      <c r="D87" s="327" t="s">
        <v>205</v>
      </c>
      <c r="E87" s="326">
        <f>IF(D87="Y", 2, 0)</f>
        <v>0</v>
      </c>
      <c r="F87" s="328" t="s">
        <v>205</v>
      </c>
      <c r="G87" s="326">
        <f>IF(F87="Y", 2, 0)</f>
        <v>0</v>
      </c>
      <c r="H87" s="98" t="s">
        <v>205</v>
      </c>
      <c r="I87" s="96">
        <f>IF(H87="Y", 2, 0)</f>
        <v>0</v>
      </c>
      <c r="J87" s="330" t="s">
        <v>205</v>
      </c>
      <c r="K87" s="331">
        <f>IF(J87="Y", 2, 0)</f>
        <v>0</v>
      </c>
      <c r="N87" s="88"/>
    </row>
    <row r="88" spans="1:14" x14ac:dyDescent="0.2">
      <c r="A88" s="101" t="s">
        <v>340</v>
      </c>
      <c r="B88" s="325" t="s">
        <v>205</v>
      </c>
      <c r="C88" s="326">
        <f>IF(B88="Y", 1, 0)</f>
        <v>0</v>
      </c>
      <c r="D88" s="327" t="s">
        <v>205</v>
      </c>
      <c r="E88" s="326">
        <f>IF(D88="Y", 1, 0)</f>
        <v>0</v>
      </c>
      <c r="F88" s="328" t="s">
        <v>205</v>
      </c>
      <c r="G88" s="326">
        <f>IF(F88="Y", 1, 0)</f>
        <v>0</v>
      </c>
      <c r="H88" s="98" t="s">
        <v>205</v>
      </c>
      <c r="I88" s="96">
        <f>IF(H88="Y", 1, 0)</f>
        <v>0</v>
      </c>
      <c r="J88" s="330" t="s">
        <v>205</v>
      </c>
      <c r="K88" s="331">
        <f>IF(J88="Y", 1, 0)</f>
        <v>0</v>
      </c>
      <c r="N88" s="88"/>
    </row>
    <row r="89" spans="1:14" x14ac:dyDescent="0.2">
      <c r="A89" s="101" t="s">
        <v>341</v>
      </c>
      <c r="B89" s="325" t="s">
        <v>205</v>
      </c>
      <c r="C89" s="326">
        <f>IF(B89="Y", 1, 0)</f>
        <v>0</v>
      </c>
      <c r="D89" s="327" t="s">
        <v>205</v>
      </c>
      <c r="E89" s="326">
        <f>IF(D89="Y", 1, 0)</f>
        <v>0</v>
      </c>
      <c r="F89" s="328" t="s">
        <v>205</v>
      </c>
      <c r="G89" s="326">
        <f>IF(F89="Y", 1, 0)</f>
        <v>0</v>
      </c>
      <c r="H89" s="98" t="s">
        <v>205</v>
      </c>
      <c r="I89" s="96">
        <f>IF(H89="Y", 1, 0)</f>
        <v>0</v>
      </c>
      <c r="J89" s="330" t="s">
        <v>205</v>
      </c>
      <c r="K89" s="331">
        <f>IF(J89="Y", 1, 0)</f>
        <v>0</v>
      </c>
      <c r="N89" s="88"/>
    </row>
    <row r="90" spans="1:14" x14ac:dyDescent="0.2">
      <c r="A90" s="101" t="s">
        <v>342</v>
      </c>
      <c r="B90" s="325" t="s">
        <v>205</v>
      </c>
      <c r="C90" s="326">
        <f>IF(B90="Y", 2, 0)</f>
        <v>0</v>
      </c>
      <c r="D90" s="327" t="s">
        <v>205</v>
      </c>
      <c r="E90" s="326">
        <f>IF(D90="Y", 2, 0)</f>
        <v>0</v>
      </c>
      <c r="F90" s="328" t="s">
        <v>205</v>
      </c>
      <c r="G90" s="326">
        <f>IF(F90="Y", 2, 0)</f>
        <v>0</v>
      </c>
      <c r="H90" s="98" t="s">
        <v>251</v>
      </c>
      <c r="I90" s="96">
        <f>IF(H90="Y", 2, 0)</f>
        <v>2</v>
      </c>
      <c r="J90" s="330" t="s">
        <v>205</v>
      </c>
      <c r="K90" s="331">
        <f>IF(J90="Y", 2, 0)</f>
        <v>0</v>
      </c>
      <c r="N90" s="88"/>
    </row>
    <row r="91" spans="1:14" ht="13.5" thickBot="1" x14ac:dyDescent="0.25">
      <c r="A91" s="114" t="s">
        <v>343</v>
      </c>
      <c r="B91" s="349" t="s">
        <v>205</v>
      </c>
      <c r="C91" s="350">
        <f>IF(B91="Y", 1, 0)</f>
        <v>0</v>
      </c>
      <c r="D91" s="351" t="s">
        <v>205</v>
      </c>
      <c r="E91" s="350">
        <f>IF(D91="Y", 1, 0)</f>
        <v>0</v>
      </c>
      <c r="F91" s="352" t="s">
        <v>205</v>
      </c>
      <c r="G91" s="350">
        <f>IF(F91="Y", 1, 0)</f>
        <v>0</v>
      </c>
      <c r="H91" s="117" t="s">
        <v>205</v>
      </c>
      <c r="I91" s="115">
        <f>IF(H91="Y", 1, 0)</f>
        <v>0</v>
      </c>
      <c r="J91" s="354" t="s">
        <v>205</v>
      </c>
      <c r="K91" s="355">
        <f>IF(J91="Y", 1, 0)</f>
        <v>0</v>
      </c>
    </row>
    <row r="92" spans="1:14" ht="13.5" thickTop="1" x14ac:dyDescent="0.2">
      <c r="A92" s="130" t="s">
        <v>344</v>
      </c>
      <c r="B92" s="356"/>
      <c r="C92" s="357"/>
      <c r="D92" s="358"/>
      <c r="E92" s="357"/>
      <c r="F92" s="359"/>
      <c r="G92" s="357"/>
      <c r="H92" s="121"/>
      <c r="I92" s="119"/>
      <c r="J92" s="361"/>
      <c r="K92" s="362"/>
    </row>
    <row r="93" spans="1:14" x14ac:dyDescent="0.2">
      <c r="A93" s="101" t="s">
        <v>345</v>
      </c>
      <c r="B93" s="325" t="s">
        <v>205</v>
      </c>
      <c r="C93" s="326">
        <f>IF(B93="Y", 2, 0)</f>
        <v>0</v>
      </c>
      <c r="D93" s="327" t="s">
        <v>205</v>
      </c>
      <c r="E93" s="326">
        <f>IF(D93="Y", 2, 0)</f>
        <v>0</v>
      </c>
      <c r="F93" s="328" t="s">
        <v>205</v>
      </c>
      <c r="G93" s="326">
        <f>IF(F93="Y", 2, 0)</f>
        <v>0</v>
      </c>
      <c r="H93" s="98" t="s">
        <v>205</v>
      </c>
      <c r="I93" s="96">
        <f>IF(H93="Y", 2, 0)</f>
        <v>0</v>
      </c>
      <c r="J93" s="330" t="s">
        <v>205</v>
      </c>
      <c r="K93" s="331">
        <f>IF(J93="Y", 2, 0)</f>
        <v>0</v>
      </c>
    </row>
    <row r="94" spans="1:14" x14ac:dyDescent="0.2">
      <c r="A94" s="101" t="s">
        <v>346</v>
      </c>
      <c r="B94" s="325" t="s">
        <v>205</v>
      </c>
      <c r="C94" s="326">
        <f>IF(B94="Y", 2, 0)</f>
        <v>0</v>
      </c>
      <c r="D94" s="327" t="s">
        <v>205</v>
      </c>
      <c r="E94" s="326">
        <f>IF(D94="Y", 2, 0)</f>
        <v>0</v>
      </c>
      <c r="F94" s="328" t="s">
        <v>205</v>
      </c>
      <c r="G94" s="326">
        <f>IF(F94="Y", 2, 0)</f>
        <v>0</v>
      </c>
      <c r="H94" s="98" t="s">
        <v>251</v>
      </c>
      <c r="I94" s="96">
        <f>IF(H94="Y", 2, 0)</f>
        <v>2</v>
      </c>
      <c r="J94" s="330" t="s">
        <v>205</v>
      </c>
      <c r="K94" s="331">
        <f>IF(J94="Y", 2, 0)</f>
        <v>0</v>
      </c>
      <c r="N94" s="88"/>
    </row>
    <row r="95" spans="1:14" x14ac:dyDescent="0.2">
      <c r="A95" s="101" t="s">
        <v>347</v>
      </c>
      <c r="B95" s="325" t="s">
        <v>205</v>
      </c>
      <c r="C95" s="326">
        <f>IF(B95="Y", 1, 0)</f>
        <v>0</v>
      </c>
      <c r="D95" s="327" t="s">
        <v>205</v>
      </c>
      <c r="E95" s="326">
        <f>IF(D95="Y", 1, 0)</f>
        <v>0</v>
      </c>
      <c r="F95" s="328" t="s">
        <v>205</v>
      </c>
      <c r="G95" s="326">
        <f>IF(F95="Y", 1, 0)</f>
        <v>0</v>
      </c>
      <c r="H95" s="98" t="s">
        <v>205</v>
      </c>
      <c r="I95" s="96">
        <f>IF(H95="Y", 1, 0)</f>
        <v>0</v>
      </c>
      <c r="J95" s="330" t="s">
        <v>205</v>
      </c>
      <c r="K95" s="331">
        <f>IF(J95="Y", 1, 0)</f>
        <v>0</v>
      </c>
    </row>
    <row r="96" spans="1:14" ht="13.5" thickBot="1" x14ac:dyDescent="0.25">
      <c r="A96" s="103" t="s">
        <v>348</v>
      </c>
      <c r="B96" s="332" t="s">
        <v>205</v>
      </c>
      <c r="C96" s="333">
        <f>IF(B96="Y", -1, 0)</f>
        <v>0</v>
      </c>
      <c r="D96" s="334" t="s">
        <v>205</v>
      </c>
      <c r="E96" s="333">
        <f>IF(D96="Y", 1, 0)</f>
        <v>0</v>
      </c>
      <c r="F96" s="335" t="s">
        <v>205</v>
      </c>
      <c r="G96" s="333">
        <f>IF(F96="Y", -1, 0)</f>
        <v>0</v>
      </c>
      <c r="H96" s="106" t="s">
        <v>205</v>
      </c>
      <c r="I96" s="104">
        <f>IF(H96="Y", 1, 0)</f>
        <v>0</v>
      </c>
      <c r="J96" s="337" t="s">
        <v>205</v>
      </c>
      <c r="K96" s="338">
        <f>IF(J96="Y", 1, 0)</f>
        <v>0</v>
      </c>
    </row>
    <row r="97" spans="1:13" ht="13.5" thickBot="1" x14ac:dyDescent="0.25">
      <c r="A97" s="131" t="s">
        <v>349</v>
      </c>
      <c r="B97" s="339"/>
      <c r="D97" s="340"/>
      <c r="F97" s="341"/>
      <c r="H97" s="109"/>
      <c r="J97" s="343"/>
    </row>
    <row r="98" spans="1:13" x14ac:dyDescent="0.2">
      <c r="A98" s="90" t="s">
        <v>350</v>
      </c>
      <c r="B98" s="318"/>
      <c r="C98" s="319"/>
      <c r="D98" s="320"/>
      <c r="E98" s="319"/>
      <c r="F98" s="321"/>
      <c r="G98" s="319"/>
      <c r="H98" s="93"/>
      <c r="I98" s="91"/>
      <c r="J98" s="323"/>
      <c r="K98" s="324"/>
    </row>
    <row r="99" spans="1:13" x14ac:dyDescent="0.2">
      <c r="A99" s="101" t="s">
        <v>351</v>
      </c>
      <c r="B99" s="325" t="s">
        <v>205</v>
      </c>
      <c r="C99" s="326">
        <f>IF(B99="Y", 1, 0)</f>
        <v>0</v>
      </c>
      <c r="D99" s="327" t="s">
        <v>205</v>
      </c>
      <c r="E99" s="326">
        <f>IF(D99="Y", 1, 0)</f>
        <v>0</v>
      </c>
      <c r="F99" s="328" t="s">
        <v>205</v>
      </c>
      <c r="G99" s="326">
        <f>IF(F99="Y", 1, 0)</f>
        <v>0</v>
      </c>
      <c r="H99" s="98" t="s">
        <v>205</v>
      </c>
      <c r="I99" s="96">
        <f>IF(H99="Y", 1, 0)</f>
        <v>0</v>
      </c>
      <c r="J99" s="330" t="s">
        <v>205</v>
      </c>
      <c r="K99" s="331">
        <f t="shared" ref="K99:K104" si="16">IF(J99="Y", 1, 0)</f>
        <v>0</v>
      </c>
    </row>
    <row r="100" spans="1:13" x14ac:dyDescent="0.2">
      <c r="A100" s="101" t="s">
        <v>352</v>
      </c>
      <c r="B100" s="325" t="s">
        <v>205</v>
      </c>
      <c r="C100" s="326">
        <f>IF(B100="Y", 2, 0)</f>
        <v>0</v>
      </c>
      <c r="D100" s="327" t="s">
        <v>205</v>
      </c>
      <c r="E100" s="326">
        <f>IF(D100="Y", 1, 0)</f>
        <v>0</v>
      </c>
      <c r="F100" s="328" t="s">
        <v>205</v>
      </c>
      <c r="G100" s="326">
        <f>IF(F100="Y", 2, 0)</f>
        <v>0</v>
      </c>
      <c r="H100" s="98" t="s">
        <v>205</v>
      </c>
      <c r="I100" s="96">
        <f>IF(H100="Y", 1, 0)</f>
        <v>0</v>
      </c>
      <c r="J100" s="330" t="s">
        <v>205</v>
      </c>
      <c r="K100" s="331">
        <f t="shared" si="16"/>
        <v>0</v>
      </c>
    </row>
    <row r="101" spans="1:13" x14ac:dyDescent="0.2">
      <c r="A101" s="101" t="s">
        <v>353</v>
      </c>
      <c r="B101" s="325" t="s">
        <v>205</v>
      </c>
      <c r="C101" s="326">
        <f>IF(B101="Y", 2, 0)</f>
        <v>0</v>
      </c>
      <c r="D101" s="327" t="s">
        <v>205</v>
      </c>
      <c r="E101" s="326">
        <f>IF(D101="Y", 2, 0)</f>
        <v>0</v>
      </c>
      <c r="F101" s="328" t="s">
        <v>205</v>
      </c>
      <c r="G101" s="326">
        <f>IF(F101="Y", 2, 0)</f>
        <v>0</v>
      </c>
      <c r="H101" s="98" t="s">
        <v>205</v>
      </c>
      <c r="I101" s="96">
        <f>IF(H101="Y", 2, 0)</f>
        <v>0</v>
      </c>
      <c r="J101" s="330" t="s">
        <v>205</v>
      </c>
      <c r="K101" s="331">
        <f t="shared" si="16"/>
        <v>0</v>
      </c>
    </row>
    <row r="102" spans="1:13" ht="13.5" thickBot="1" x14ac:dyDescent="0.25">
      <c r="A102" s="103" t="s">
        <v>354</v>
      </c>
      <c r="B102" s="332" t="s">
        <v>205</v>
      </c>
      <c r="C102" s="333">
        <f>IF(B102="Y", 1, 0)</f>
        <v>0</v>
      </c>
      <c r="D102" s="334" t="s">
        <v>205</v>
      </c>
      <c r="E102" s="333">
        <f>IF(D102="Y", 1, 0)</f>
        <v>0</v>
      </c>
      <c r="F102" s="335" t="s">
        <v>205</v>
      </c>
      <c r="G102" s="333">
        <f>IF(F102="Y", 1, 0)</f>
        <v>0</v>
      </c>
      <c r="H102" s="106" t="s">
        <v>205</v>
      </c>
      <c r="I102" s="104">
        <f>IF(H102="Y", 1, 0)</f>
        <v>0</v>
      </c>
      <c r="J102" s="337" t="s">
        <v>205</v>
      </c>
      <c r="K102" s="338">
        <f t="shared" si="16"/>
        <v>0</v>
      </c>
    </row>
    <row r="103" spans="1:13" x14ac:dyDescent="0.2">
      <c r="A103" s="118" t="s">
        <v>355</v>
      </c>
      <c r="B103" s="356" t="s">
        <v>205</v>
      </c>
      <c r="C103" s="357">
        <f>IF(B103="Y", 2, 0)</f>
        <v>0</v>
      </c>
      <c r="D103" s="358" t="s">
        <v>205</v>
      </c>
      <c r="E103" s="357">
        <f>IF(D103="Y", 1, 0)</f>
        <v>0</v>
      </c>
      <c r="F103" s="359" t="s">
        <v>205</v>
      </c>
      <c r="G103" s="357">
        <f>IF(F103="Y", 2, 0)</f>
        <v>0</v>
      </c>
      <c r="H103" s="121" t="s">
        <v>205</v>
      </c>
      <c r="I103" s="119">
        <f>IF(H103="Y", 1, 0)</f>
        <v>0</v>
      </c>
      <c r="J103" s="361" t="s">
        <v>205</v>
      </c>
      <c r="K103" s="362">
        <f t="shared" si="16"/>
        <v>0</v>
      </c>
    </row>
    <row r="104" spans="1:13" x14ac:dyDescent="0.2">
      <c r="A104" s="102" t="s">
        <v>356</v>
      </c>
      <c r="B104" s="325" t="s">
        <v>205</v>
      </c>
      <c r="C104" s="326">
        <f>IF(B104="Y", 2, 0)</f>
        <v>0</v>
      </c>
      <c r="D104" s="327" t="s">
        <v>205</v>
      </c>
      <c r="E104" s="326">
        <f>IF(D104="Y", 2, 0)</f>
        <v>0</v>
      </c>
      <c r="F104" s="328" t="s">
        <v>205</v>
      </c>
      <c r="G104" s="326">
        <f>IF(F104="Y", 2, 0)</f>
        <v>0</v>
      </c>
      <c r="H104" s="98" t="s">
        <v>205</v>
      </c>
      <c r="I104" s="96">
        <f>IF(H104="Y", 2, 0)</f>
        <v>0</v>
      </c>
      <c r="J104" s="330" t="s">
        <v>205</v>
      </c>
      <c r="K104" s="331">
        <f t="shared" si="16"/>
        <v>0</v>
      </c>
    </row>
    <row r="105" spans="1:13" x14ac:dyDescent="0.2">
      <c r="A105" s="102" t="s">
        <v>357</v>
      </c>
      <c r="B105" s="325" t="s">
        <v>205</v>
      </c>
      <c r="C105" s="326">
        <f>IF(B105="Y", 2, 0)</f>
        <v>0</v>
      </c>
      <c r="D105" s="327" t="s">
        <v>205</v>
      </c>
      <c r="E105" s="326">
        <f>IF(D105="Y", 1, 0)</f>
        <v>0</v>
      </c>
      <c r="F105" s="328" t="s">
        <v>205</v>
      </c>
      <c r="G105" s="326">
        <f>IF(F105="Y", 2, 0)</f>
        <v>0</v>
      </c>
      <c r="H105" s="98" t="s">
        <v>205</v>
      </c>
      <c r="I105" s="96">
        <f>IF(H105="Y", 1, 0)</f>
        <v>0</v>
      </c>
      <c r="J105" s="330" t="s">
        <v>205</v>
      </c>
      <c r="K105" s="331">
        <f>IF(J105="Y", 2, 0)</f>
        <v>0</v>
      </c>
    </row>
    <row r="106" spans="1:13" x14ac:dyDescent="0.2">
      <c r="A106" s="102" t="s">
        <v>358</v>
      </c>
      <c r="B106" s="325" t="s">
        <v>205</v>
      </c>
      <c r="C106" s="326" t="s">
        <v>359</v>
      </c>
      <c r="D106" s="327" t="s">
        <v>205</v>
      </c>
      <c r="E106" s="326" t="s">
        <v>359</v>
      </c>
      <c r="F106" s="328" t="s">
        <v>205</v>
      </c>
      <c r="G106" s="326" t="s">
        <v>359</v>
      </c>
      <c r="H106" s="98" t="s">
        <v>205</v>
      </c>
      <c r="I106" s="96" t="s">
        <v>359</v>
      </c>
      <c r="J106" s="330" t="s">
        <v>205</v>
      </c>
      <c r="K106" s="331">
        <f>IF(J106="Y", -1, 0)</f>
        <v>0</v>
      </c>
    </row>
    <row r="107" spans="1:13" x14ac:dyDescent="0.2">
      <c r="A107" s="102" t="s">
        <v>360</v>
      </c>
      <c r="B107" s="325" t="s">
        <v>205</v>
      </c>
      <c r="C107" s="326">
        <f>IF(B107="Y", 2, 0)</f>
        <v>0</v>
      </c>
      <c r="D107" s="327" t="s">
        <v>205</v>
      </c>
      <c r="E107" s="326">
        <f>IF(D107="Y", 2, 0)</f>
        <v>0</v>
      </c>
      <c r="F107" s="328" t="s">
        <v>205</v>
      </c>
      <c r="G107" s="326">
        <f>IF(F107="Y", 1, 0)</f>
        <v>0</v>
      </c>
      <c r="H107" s="98" t="s">
        <v>251</v>
      </c>
      <c r="I107" s="96">
        <f>IF(H107="Y", 1, 0)</f>
        <v>1</v>
      </c>
      <c r="J107" s="330" t="s">
        <v>205</v>
      </c>
      <c r="K107" s="331">
        <f>IF(J107="Y", 1, 0)</f>
        <v>0</v>
      </c>
    </row>
    <row r="108" spans="1:13" x14ac:dyDescent="0.2">
      <c r="A108" s="102" t="s">
        <v>361</v>
      </c>
      <c r="B108" s="325" t="s">
        <v>205</v>
      </c>
      <c r="C108" s="326">
        <f>IF(B108="Y", 2, 0)</f>
        <v>0</v>
      </c>
      <c r="D108" s="327" t="s">
        <v>205</v>
      </c>
      <c r="E108" s="326">
        <f>IF(D108="Y", 2, 0)</f>
        <v>0</v>
      </c>
      <c r="F108" s="328" t="s">
        <v>205</v>
      </c>
      <c r="G108" s="326">
        <f>IF(F108="Y", 1, 0)</f>
        <v>0</v>
      </c>
      <c r="H108" s="98" t="s">
        <v>205</v>
      </c>
      <c r="I108" s="96">
        <f>IF(H108="Y", 1, 0)</f>
        <v>0</v>
      </c>
      <c r="J108" s="330" t="s">
        <v>205</v>
      </c>
      <c r="K108" s="331">
        <f>IF(J108="Y", 1, 0)</f>
        <v>0</v>
      </c>
    </row>
    <row r="109" spans="1:13" ht="13.5" thickBot="1" x14ac:dyDescent="0.25">
      <c r="A109" s="122" t="s">
        <v>362</v>
      </c>
      <c r="B109" s="332" t="s">
        <v>205</v>
      </c>
      <c r="C109" s="333">
        <f>IF(B109="Y", 1, 0)</f>
        <v>0</v>
      </c>
      <c r="D109" s="334" t="s">
        <v>205</v>
      </c>
      <c r="E109" s="333">
        <f>IF(D109="Y", 1, 0)</f>
        <v>0</v>
      </c>
      <c r="F109" s="335" t="s">
        <v>205</v>
      </c>
      <c r="G109" s="333">
        <f>IF(F109="Y", 1, 0)</f>
        <v>0</v>
      </c>
      <c r="H109" s="106" t="s">
        <v>205</v>
      </c>
      <c r="I109" s="104">
        <f>IF(H109="Y", 1, 0)</f>
        <v>0</v>
      </c>
      <c r="J109" s="337" t="s">
        <v>205</v>
      </c>
      <c r="K109" s="338">
        <f>IF(J109="Y", 2, 0)</f>
        <v>0</v>
      </c>
    </row>
    <row r="110" spans="1:13" ht="13.5" thickBot="1" x14ac:dyDescent="0.25">
      <c r="A110" s="131" t="s">
        <v>363</v>
      </c>
      <c r="B110" s="339"/>
      <c r="D110" s="340"/>
      <c r="F110" s="341"/>
      <c r="H110" s="109"/>
      <c r="J110" s="343"/>
    </row>
    <row r="111" spans="1:13" x14ac:dyDescent="0.2">
      <c r="A111" s="113" t="s">
        <v>364</v>
      </c>
      <c r="B111" s="318" t="s">
        <v>205</v>
      </c>
      <c r="C111" s="319">
        <f>IF(B111="Y", -1, 0)</f>
        <v>0</v>
      </c>
      <c r="D111" s="320" t="s">
        <v>205</v>
      </c>
      <c r="E111" s="319">
        <f>IF(D111="Y", -1, 0)</f>
        <v>0</v>
      </c>
      <c r="F111" s="321" t="s">
        <v>205</v>
      </c>
      <c r="G111" s="319">
        <f t="shared" ref="G111:G126" si="17">IF(F111="Y", 1, 0)</f>
        <v>0</v>
      </c>
      <c r="H111" s="93" t="s">
        <v>205</v>
      </c>
      <c r="I111" s="91">
        <f>IF(H111="Y", -1, 0)</f>
        <v>0</v>
      </c>
      <c r="J111" s="323" t="s">
        <v>205</v>
      </c>
      <c r="K111" s="319">
        <f t="shared" ref="K111:K127" si="18">IF(J111="Y", 1, 0)</f>
        <v>0</v>
      </c>
      <c r="L111" s="374" t="s">
        <v>205</v>
      </c>
      <c r="M111" s="324">
        <f>IF(L111="Y", 2, 0)</f>
        <v>0</v>
      </c>
    </row>
    <row r="112" spans="1:13" x14ac:dyDescent="0.2">
      <c r="A112" s="102" t="s">
        <v>365</v>
      </c>
      <c r="B112" s="325" t="s">
        <v>205</v>
      </c>
      <c r="C112" s="326">
        <f>IF(B112="Y", 2, 0)</f>
        <v>0</v>
      </c>
      <c r="D112" s="327" t="s">
        <v>205</v>
      </c>
      <c r="E112" s="326">
        <f>IF(D112="Y", 2, 0)</f>
        <v>0</v>
      </c>
      <c r="F112" s="328" t="s">
        <v>205</v>
      </c>
      <c r="G112" s="326">
        <f>IF(F112="Y", 2, 0)</f>
        <v>0</v>
      </c>
      <c r="H112" s="98" t="s">
        <v>205</v>
      </c>
      <c r="I112" s="96">
        <f>IF(H112="Y", 2, 0)</f>
        <v>0</v>
      </c>
      <c r="J112" s="330" t="s">
        <v>205</v>
      </c>
      <c r="K112" s="326">
        <f>IF(J112="Y", 2, 0)</f>
        <v>0</v>
      </c>
      <c r="L112" s="375" t="s">
        <v>205</v>
      </c>
      <c r="M112" s="331">
        <f t="shared" ref="M112:M113" si="19">IF(L112="Y", 2, 0)</f>
        <v>0</v>
      </c>
    </row>
    <row r="113" spans="1:13" x14ac:dyDescent="0.2">
      <c r="A113" s="102" t="s">
        <v>366</v>
      </c>
      <c r="B113" s="325" t="s">
        <v>205</v>
      </c>
      <c r="C113" s="326">
        <f t="shared" ref="C113:C126" si="20">IF(B113="Y", 1, 0)</f>
        <v>0</v>
      </c>
      <c r="D113" s="327" t="s">
        <v>205</v>
      </c>
      <c r="E113" s="326">
        <f t="shared" ref="E113:E126" si="21">IF(D113="Y", 1, 0)</f>
        <v>0</v>
      </c>
      <c r="F113" s="328" t="s">
        <v>205</v>
      </c>
      <c r="G113" s="326">
        <f t="shared" si="17"/>
        <v>0</v>
      </c>
      <c r="H113" s="98" t="s">
        <v>205</v>
      </c>
      <c r="I113" s="96">
        <f t="shared" ref="I113:I126" si="22">IF(H113="Y", 1, 0)</f>
        <v>0</v>
      </c>
      <c r="J113" s="330" t="s">
        <v>205</v>
      </c>
      <c r="K113" s="326">
        <f t="shared" si="18"/>
        <v>0</v>
      </c>
      <c r="L113" s="375" t="s">
        <v>205</v>
      </c>
      <c r="M113" s="331">
        <f t="shared" si="19"/>
        <v>0</v>
      </c>
    </row>
    <row r="114" spans="1:13" x14ac:dyDescent="0.2">
      <c r="A114" s="102" t="s">
        <v>367</v>
      </c>
      <c r="B114" s="325" t="s">
        <v>205</v>
      </c>
      <c r="C114" s="326">
        <f t="shared" si="20"/>
        <v>0</v>
      </c>
      <c r="D114" s="327" t="s">
        <v>205</v>
      </c>
      <c r="E114" s="326">
        <f t="shared" si="21"/>
        <v>0</v>
      </c>
      <c r="F114" s="328" t="s">
        <v>205</v>
      </c>
      <c r="G114" s="326">
        <f t="shared" si="17"/>
        <v>0</v>
      </c>
      <c r="H114" s="98" t="s">
        <v>205</v>
      </c>
      <c r="I114" s="96">
        <f t="shared" si="22"/>
        <v>0</v>
      </c>
      <c r="J114" s="330" t="s">
        <v>205</v>
      </c>
      <c r="K114" s="326">
        <f t="shared" si="18"/>
        <v>0</v>
      </c>
      <c r="L114" s="375" t="s">
        <v>205</v>
      </c>
      <c r="M114" s="331">
        <f t="shared" ref="M114:M132" si="23">IF(L114="Y", 1, 0)</f>
        <v>0</v>
      </c>
    </row>
    <row r="115" spans="1:13" x14ac:dyDescent="0.2">
      <c r="A115" s="102" t="s">
        <v>368</v>
      </c>
      <c r="B115" s="325" t="s">
        <v>205</v>
      </c>
      <c r="C115" s="326">
        <f>IF(B115="Y", 2, 0)</f>
        <v>0</v>
      </c>
      <c r="D115" s="327" t="s">
        <v>205</v>
      </c>
      <c r="E115" s="326">
        <f>IF(D115="Y", 2, 0)</f>
        <v>0</v>
      </c>
      <c r="F115" s="328" t="s">
        <v>205</v>
      </c>
      <c r="G115" s="326">
        <f>IF(F115="Y", 2, 0)</f>
        <v>0</v>
      </c>
      <c r="H115" s="98" t="s">
        <v>205</v>
      </c>
      <c r="I115" s="96">
        <f>IF(H115="Y", 2, 0)</f>
        <v>0</v>
      </c>
      <c r="J115" s="330" t="s">
        <v>205</v>
      </c>
      <c r="K115" s="326">
        <f>IF(J115="Y", 2, 0)</f>
        <v>0</v>
      </c>
      <c r="L115" s="375" t="s">
        <v>205</v>
      </c>
      <c r="M115" s="331">
        <f>IF(L115="Y", 2, 0)</f>
        <v>0</v>
      </c>
    </row>
    <row r="116" spans="1:13" x14ac:dyDescent="0.2">
      <c r="A116" s="102" t="s">
        <v>369</v>
      </c>
      <c r="B116" s="325" t="s">
        <v>205</v>
      </c>
      <c r="C116" s="326">
        <f>IF(B116="Y", 2, 0)</f>
        <v>0</v>
      </c>
      <c r="D116" s="327" t="s">
        <v>205</v>
      </c>
      <c r="E116" s="326">
        <f>IF(D116="Y", 2, 0)</f>
        <v>0</v>
      </c>
      <c r="F116" s="328" t="s">
        <v>205</v>
      </c>
      <c r="G116" s="326">
        <f>IF(F116="Y", 2, 0)</f>
        <v>0</v>
      </c>
      <c r="H116" s="98" t="s">
        <v>205</v>
      </c>
      <c r="I116" s="96">
        <f>IF(H116="Y", 2, 0)</f>
        <v>0</v>
      </c>
      <c r="J116" s="330" t="s">
        <v>205</v>
      </c>
      <c r="K116" s="326">
        <f>IF(J116="Y", 2, 0)</f>
        <v>0</v>
      </c>
      <c r="L116" s="375" t="s">
        <v>205</v>
      </c>
      <c r="M116" s="331">
        <f>IF(L116="Y", 2, 0)</f>
        <v>0</v>
      </c>
    </row>
    <row r="117" spans="1:13" x14ac:dyDescent="0.2">
      <c r="A117" s="102" t="s">
        <v>370</v>
      </c>
      <c r="B117" s="325" t="s">
        <v>205</v>
      </c>
      <c r="C117" s="326">
        <f>IF(B117="Y", 2, 0)</f>
        <v>0</v>
      </c>
      <c r="D117" s="327" t="s">
        <v>205</v>
      </c>
      <c r="E117" s="326">
        <f>IF(D117="Y", 2, 0)</f>
        <v>0</v>
      </c>
      <c r="F117" s="328" t="s">
        <v>205</v>
      </c>
      <c r="G117" s="326">
        <f>IF(F117="Y", 2, 0)</f>
        <v>0</v>
      </c>
      <c r="H117" s="98" t="s">
        <v>205</v>
      </c>
      <c r="I117" s="96">
        <f>IF(H117="Y", 2, 0)</f>
        <v>0</v>
      </c>
      <c r="J117" s="330" t="s">
        <v>205</v>
      </c>
      <c r="K117" s="326">
        <f>IF(J117="Y", 2, 0)</f>
        <v>0</v>
      </c>
      <c r="L117" s="375" t="s">
        <v>205</v>
      </c>
      <c r="M117" s="331">
        <f>IF(L117="Y", 2, 0)</f>
        <v>0</v>
      </c>
    </row>
    <row r="118" spans="1:13" x14ac:dyDescent="0.2">
      <c r="A118" s="102" t="s">
        <v>371</v>
      </c>
      <c r="B118" s="325" t="s">
        <v>205</v>
      </c>
      <c r="C118" s="326">
        <f>IF(B118="Y", 2, 0)</f>
        <v>0</v>
      </c>
      <c r="D118" s="327" t="s">
        <v>205</v>
      </c>
      <c r="E118" s="326">
        <f>IF(D118="Y", 2, 0)</f>
        <v>0</v>
      </c>
      <c r="F118" s="328" t="s">
        <v>205</v>
      </c>
      <c r="G118" s="326">
        <f>IF(F118="Y", 2, 0)</f>
        <v>0</v>
      </c>
      <c r="H118" s="98" t="s">
        <v>205</v>
      </c>
      <c r="I118" s="96">
        <f>IF(H118="Y", 2, 0)</f>
        <v>0</v>
      </c>
      <c r="J118" s="330" t="s">
        <v>205</v>
      </c>
      <c r="K118" s="326">
        <f>IF(J118="Y", 2, 0)</f>
        <v>0</v>
      </c>
      <c r="L118" s="375" t="s">
        <v>205</v>
      </c>
      <c r="M118" s="331">
        <f>IF(L118="Y", 2, 0)</f>
        <v>0</v>
      </c>
    </row>
    <row r="119" spans="1:13" x14ac:dyDescent="0.2">
      <c r="A119" s="102" t="s">
        <v>372</v>
      </c>
      <c r="B119" s="325" t="s">
        <v>205</v>
      </c>
      <c r="C119" s="326">
        <f t="shared" si="20"/>
        <v>0</v>
      </c>
      <c r="D119" s="327" t="s">
        <v>205</v>
      </c>
      <c r="E119" s="326">
        <f t="shared" si="21"/>
        <v>0</v>
      </c>
      <c r="F119" s="328" t="s">
        <v>205</v>
      </c>
      <c r="G119" s="326">
        <f t="shared" si="17"/>
        <v>0</v>
      </c>
      <c r="H119" s="98" t="s">
        <v>205</v>
      </c>
      <c r="I119" s="96">
        <f t="shared" si="22"/>
        <v>0</v>
      </c>
      <c r="J119" s="330" t="s">
        <v>205</v>
      </c>
      <c r="K119" s="326">
        <f t="shared" si="18"/>
        <v>0</v>
      </c>
      <c r="L119" s="375" t="s">
        <v>205</v>
      </c>
      <c r="M119" s="331">
        <f t="shared" si="23"/>
        <v>0</v>
      </c>
    </row>
    <row r="120" spans="1:13" x14ac:dyDescent="0.2">
      <c r="A120" s="102" t="s">
        <v>373</v>
      </c>
      <c r="B120" s="325" t="s">
        <v>205</v>
      </c>
      <c r="C120" s="326">
        <f t="shared" si="20"/>
        <v>0</v>
      </c>
      <c r="D120" s="327" t="s">
        <v>205</v>
      </c>
      <c r="E120" s="326">
        <f t="shared" si="21"/>
        <v>0</v>
      </c>
      <c r="F120" s="328" t="s">
        <v>205</v>
      </c>
      <c r="G120" s="326">
        <f t="shared" si="17"/>
        <v>0</v>
      </c>
      <c r="H120" s="98" t="s">
        <v>205</v>
      </c>
      <c r="I120" s="96">
        <f t="shared" si="22"/>
        <v>0</v>
      </c>
      <c r="J120" s="330" t="s">
        <v>205</v>
      </c>
      <c r="K120" s="326">
        <f t="shared" si="18"/>
        <v>0</v>
      </c>
      <c r="L120" s="375" t="s">
        <v>205</v>
      </c>
      <c r="M120" s="331">
        <f t="shared" si="23"/>
        <v>0</v>
      </c>
    </row>
    <row r="121" spans="1:13" x14ac:dyDescent="0.2">
      <c r="A121" s="102" t="s">
        <v>374</v>
      </c>
      <c r="B121" s="325" t="s">
        <v>205</v>
      </c>
      <c r="C121" s="326">
        <f t="shared" si="20"/>
        <v>0</v>
      </c>
      <c r="D121" s="327" t="s">
        <v>205</v>
      </c>
      <c r="E121" s="326">
        <f t="shared" si="21"/>
        <v>0</v>
      </c>
      <c r="F121" s="328" t="s">
        <v>205</v>
      </c>
      <c r="G121" s="326">
        <f t="shared" si="17"/>
        <v>0</v>
      </c>
      <c r="H121" s="98" t="s">
        <v>205</v>
      </c>
      <c r="I121" s="96">
        <f t="shared" si="22"/>
        <v>0</v>
      </c>
      <c r="J121" s="330" t="s">
        <v>205</v>
      </c>
      <c r="K121" s="326">
        <f t="shared" si="18"/>
        <v>0</v>
      </c>
      <c r="L121" s="375" t="s">
        <v>205</v>
      </c>
      <c r="M121" s="331">
        <f t="shared" si="23"/>
        <v>0</v>
      </c>
    </row>
    <row r="122" spans="1:13" x14ac:dyDescent="0.2">
      <c r="A122" s="102" t="s">
        <v>375</v>
      </c>
      <c r="B122" s="325" t="s">
        <v>205</v>
      </c>
      <c r="C122" s="326">
        <f>IF(B122="Y", -1, 0)</f>
        <v>0</v>
      </c>
      <c r="D122" s="327" t="s">
        <v>205</v>
      </c>
      <c r="E122" s="326">
        <f>IF(D122="Y", -1, 0)</f>
        <v>0</v>
      </c>
      <c r="F122" s="328" t="s">
        <v>205</v>
      </c>
      <c r="G122" s="326">
        <f>IF(F122="Y", -1, 0)</f>
        <v>0</v>
      </c>
      <c r="H122" s="98" t="s">
        <v>251</v>
      </c>
      <c r="I122" s="96">
        <f>IF(H122="Y", -1, 0)</f>
        <v>-1</v>
      </c>
      <c r="J122" s="330" t="s">
        <v>205</v>
      </c>
      <c r="K122" s="326">
        <f t="shared" si="18"/>
        <v>0</v>
      </c>
      <c r="L122" s="375" t="s">
        <v>205</v>
      </c>
      <c r="M122" s="331">
        <f t="shared" si="23"/>
        <v>0</v>
      </c>
    </row>
    <row r="123" spans="1:13" x14ac:dyDescent="0.2">
      <c r="A123" s="102" t="s">
        <v>376</v>
      </c>
      <c r="B123" s="325" t="s">
        <v>205</v>
      </c>
      <c r="C123" s="326">
        <f t="shared" ref="C123:C124" si="24">IF(B123="Y", 2, 0)</f>
        <v>0</v>
      </c>
      <c r="D123" s="327" t="s">
        <v>205</v>
      </c>
      <c r="E123" s="326">
        <f t="shared" ref="E123:E124" si="25">IF(D123="Y", 2, 0)</f>
        <v>0</v>
      </c>
      <c r="F123" s="328" t="s">
        <v>205</v>
      </c>
      <c r="G123" s="326">
        <f t="shared" ref="G123:G124" si="26">IF(F123="Y", 2, 0)</f>
        <v>0</v>
      </c>
      <c r="H123" s="98" t="s">
        <v>205</v>
      </c>
      <c r="I123" s="96">
        <f t="shared" ref="I123:I124" si="27">IF(H123="Y", 2, 0)</f>
        <v>0</v>
      </c>
      <c r="J123" s="330" t="s">
        <v>205</v>
      </c>
      <c r="K123" s="326">
        <f t="shared" ref="K123:K124" si="28">IF(J123="Y", 2, 0)</f>
        <v>0</v>
      </c>
      <c r="L123" s="375" t="s">
        <v>205</v>
      </c>
      <c r="M123" s="331">
        <f t="shared" ref="M123:M124" si="29">IF(L123="Y", 2, 0)</f>
        <v>0</v>
      </c>
    </row>
    <row r="124" spans="1:13" x14ac:dyDescent="0.2">
      <c r="A124" s="102" t="s">
        <v>377</v>
      </c>
      <c r="B124" s="325" t="s">
        <v>205</v>
      </c>
      <c r="C124" s="326">
        <f t="shared" si="24"/>
        <v>0</v>
      </c>
      <c r="D124" s="327" t="s">
        <v>205</v>
      </c>
      <c r="E124" s="326">
        <f t="shared" si="25"/>
        <v>0</v>
      </c>
      <c r="F124" s="328" t="s">
        <v>205</v>
      </c>
      <c r="G124" s="326">
        <f t="shared" si="26"/>
        <v>0</v>
      </c>
      <c r="H124" s="98" t="s">
        <v>205</v>
      </c>
      <c r="I124" s="96">
        <f t="shared" si="27"/>
        <v>0</v>
      </c>
      <c r="J124" s="330" t="s">
        <v>205</v>
      </c>
      <c r="K124" s="326">
        <f t="shared" si="28"/>
        <v>0</v>
      </c>
      <c r="L124" s="375" t="s">
        <v>205</v>
      </c>
      <c r="M124" s="331">
        <f t="shared" si="29"/>
        <v>0</v>
      </c>
    </row>
    <row r="125" spans="1:13" x14ac:dyDescent="0.2">
      <c r="A125" s="102" t="s">
        <v>378</v>
      </c>
      <c r="B125" s="325" t="s">
        <v>205</v>
      </c>
      <c r="C125" s="326">
        <f t="shared" si="20"/>
        <v>0</v>
      </c>
      <c r="D125" s="327" t="s">
        <v>205</v>
      </c>
      <c r="E125" s="326">
        <f t="shared" si="21"/>
        <v>0</v>
      </c>
      <c r="F125" s="328" t="s">
        <v>205</v>
      </c>
      <c r="G125" s="326">
        <f t="shared" si="17"/>
        <v>0</v>
      </c>
      <c r="H125" s="98" t="s">
        <v>205</v>
      </c>
      <c r="I125" s="96">
        <f t="shared" si="22"/>
        <v>0</v>
      </c>
      <c r="J125" s="330" t="s">
        <v>205</v>
      </c>
      <c r="K125" s="326">
        <f t="shared" si="18"/>
        <v>0</v>
      </c>
      <c r="L125" s="375" t="s">
        <v>205</v>
      </c>
      <c r="M125" s="331">
        <f t="shared" ref="M125" si="30">IF(L125="Y", 1, 0)</f>
        <v>0</v>
      </c>
    </row>
    <row r="126" spans="1:13" x14ac:dyDescent="0.2">
      <c r="A126" s="102" t="s">
        <v>379</v>
      </c>
      <c r="B126" s="325" t="s">
        <v>205</v>
      </c>
      <c r="C126" s="326">
        <f t="shared" si="20"/>
        <v>0</v>
      </c>
      <c r="D126" s="327" t="s">
        <v>205</v>
      </c>
      <c r="E126" s="326">
        <f t="shared" si="21"/>
        <v>0</v>
      </c>
      <c r="F126" s="328" t="s">
        <v>205</v>
      </c>
      <c r="G126" s="326">
        <f t="shared" si="17"/>
        <v>0</v>
      </c>
      <c r="H126" s="98" t="s">
        <v>251</v>
      </c>
      <c r="I126" s="96">
        <f t="shared" si="22"/>
        <v>1</v>
      </c>
      <c r="J126" s="330" t="s">
        <v>205</v>
      </c>
      <c r="K126" s="326">
        <f t="shared" si="18"/>
        <v>0</v>
      </c>
      <c r="L126" s="375" t="s">
        <v>205</v>
      </c>
      <c r="M126" s="331">
        <f t="shared" si="23"/>
        <v>0</v>
      </c>
    </row>
    <row r="127" spans="1:13" x14ac:dyDescent="0.2">
      <c r="A127" s="102" t="s">
        <v>307</v>
      </c>
      <c r="B127" s="325" t="s">
        <v>205</v>
      </c>
      <c r="C127" s="326">
        <f t="shared" ref="C127:C133" si="31">IF(B127="Y", 2, 0)</f>
        <v>0</v>
      </c>
      <c r="D127" s="327" t="s">
        <v>205</v>
      </c>
      <c r="E127" s="326">
        <f t="shared" ref="E127:E133" si="32">IF(D127="Y", 2, 0)</f>
        <v>0</v>
      </c>
      <c r="F127" s="328" t="s">
        <v>205</v>
      </c>
      <c r="G127" s="326">
        <f>IF(F127="Y", 2, 0)</f>
        <v>0</v>
      </c>
      <c r="H127" s="98" t="s">
        <v>251</v>
      </c>
      <c r="I127" s="96">
        <f>IF(H127="Y", 2, 0)</f>
        <v>2</v>
      </c>
      <c r="J127" s="330" t="s">
        <v>205</v>
      </c>
      <c r="K127" s="326">
        <f t="shared" si="18"/>
        <v>0</v>
      </c>
      <c r="L127" s="375" t="s">
        <v>205</v>
      </c>
      <c r="M127" s="331">
        <f t="shared" si="23"/>
        <v>0</v>
      </c>
    </row>
    <row r="128" spans="1:13" x14ac:dyDescent="0.2">
      <c r="A128" s="102" t="s">
        <v>380</v>
      </c>
      <c r="B128" s="325" t="s">
        <v>205</v>
      </c>
      <c r="C128" s="326">
        <f t="shared" si="31"/>
        <v>0</v>
      </c>
      <c r="D128" s="327" t="s">
        <v>205</v>
      </c>
      <c r="E128" s="326">
        <f t="shared" si="32"/>
        <v>0</v>
      </c>
      <c r="F128" s="328" t="s">
        <v>205</v>
      </c>
      <c r="G128" s="326">
        <f>IF(F128="Y", 1, 0)</f>
        <v>0</v>
      </c>
      <c r="H128" s="98" t="s">
        <v>205</v>
      </c>
      <c r="I128" s="96">
        <f>IF(H128="Y", 1, 0)</f>
        <v>0</v>
      </c>
      <c r="J128" s="330" t="s">
        <v>205</v>
      </c>
      <c r="K128" s="326">
        <f>IF(J128="Y", -1, 0)</f>
        <v>0</v>
      </c>
      <c r="L128" s="375" t="s">
        <v>205</v>
      </c>
      <c r="M128" s="331">
        <f t="shared" si="23"/>
        <v>0</v>
      </c>
    </row>
    <row r="129" spans="1:14" x14ac:dyDescent="0.2">
      <c r="A129" s="102" t="s">
        <v>381</v>
      </c>
      <c r="B129" s="325" t="s">
        <v>205</v>
      </c>
      <c r="C129" s="326">
        <f>IF(B129="Y", 1, 0)</f>
        <v>0</v>
      </c>
      <c r="D129" s="327" t="s">
        <v>205</v>
      </c>
      <c r="E129" s="326">
        <f>IF(D129="Y", 1, 0)</f>
        <v>0</v>
      </c>
      <c r="F129" s="328" t="s">
        <v>205</v>
      </c>
      <c r="G129" s="326">
        <f>IF(F129="Y", 1, 0)</f>
        <v>0</v>
      </c>
      <c r="H129" s="98" t="s">
        <v>205</v>
      </c>
      <c r="I129" s="96">
        <f>IF(H129="Y", 1, 0)</f>
        <v>0</v>
      </c>
      <c r="J129" s="330" t="s">
        <v>205</v>
      </c>
      <c r="K129" s="326">
        <f>IF(J129="Y", 1, 0)</f>
        <v>0</v>
      </c>
      <c r="L129" s="375" t="s">
        <v>205</v>
      </c>
      <c r="M129" s="331">
        <f t="shared" si="23"/>
        <v>0</v>
      </c>
    </row>
    <row r="130" spans="1:14" x14ac:dyDescent="0.2">
      <c r="A130" s="102" t="s">
        <v>382</v>
      </c>
      <c r="B130" s="325" t="s">
        <v>205</v>
      </c>
      <c r="C130" s="326">
        <f t="shared" si="31"/>
        <v>0</v>
      </c>
      <c r="D130" s="327" t="s">
        <v>205</v>
      </c>
      <c r="E130" s="326">
        <f t="shared" si="32"/>
        <v>0</v>
      </c>
      <c r="F130" s="328" t="s">
        <v>205</v>
      </c>
      <c r="G130" s="326">
        <f>IF(F130="Y", 1, 0)</f>
        <v>0</v>
      </c>
      <c r="H130" s="98" t="s">
        <v>205</v>
      </c>
      <c r="I130" s="96">
        <f>IF(H130="Y", 1, 0)</f>
        <v>0</v>
      </c>
      <c r="J130" s="330" t="s">
        <v>205</v>
      </c>
      <c r="K130" s="326">
        <f>IF(J130="Y", -1, 0)</f>
        <v>0</v>
      </c>
      <c r="L130" s="375" t="s">
        <v>205</v>
      </c>
      <c r="M130" s="331">
        <f t="shared" si="23"/>
        <v>0</v>
      </c>
    </row>
    <row r="131" spans="1:14" x14ac:dyDescent="0.2">
      <c r="A131" s="102" t="s">
        <v>383</v>
      </c>
      <c r="B131" s="325" t="s">
        <v>205</v>
      </c>
      <c r="C131" s="326">
        <f t="shared" si="31"/>
        <v>0</v>
      </c>
      <c r="D131" s="327" t="s">
        <v>205</v>
      </c>
      <c r="E131" s="326">
        <f t="shared" si="32"/>
        <v>0</v>
      </c>
      <c r="F131" s="328" t="s">
        <v>205</v>
      </c>
      <c r="G131" s="326">
        <f>IF(F131="Y", 1, 0)</f>
        <v>0</v>
      </c>
      <c r="H131" s="98" t="s">
        <v>205</v>
      </c>
      <c r="I131" s="96">
        <f>IF(H131="Y", 1, 0)</f>
        <v>0</v>
      </c>
      <c r="J131" s="330" t="s">
        <v>205</v>
      </c>
      <c r="K131" s="326">
        <f>IF(J131="Y", -1, 0)</f>
        <v>0</v>
      </c>
      <c r="L131" s="375" t="s">
        <v>205</v>
      </c>
      <c r="M131" s="331">
        <f t="shared" si="23"/>
        <v>0</v>
      </c>
    </row>
    <row r="132" spans="1:14" x14ac:dyDescent="0.2">
      <c r="A132" s="102" t="s">
        <v>276</v>
      </c>
      <c r="B132" s="325" t="s">
        <v>205</v>
      </c>
      <c r="C132" s="326">
        <f t="shared" si="31"/>
        <v>0</v>
      </c>
      <c r="D132" s="327" t="s">
        <v>205</v>
      </c>
      <c r="E132" s="326">
        <f t="shared" si="32"/>
        <v>0</v>
      </c>
      <c r="F132" s="328" t="s">
        <v>205</v>
      </c>
      <c r="G132" s="326">
        <f>IF(F132="Y", 1, 0)</f>
        <v>0</v>
      </c>
      <c r="H132" s="98" t="s">
        <v>205</v>
      </c>
      <c r="I132" s="96">
        <f>IF(H132="Y", 1, 0)</f>
        <v>0</v>
      </c>
      <c r="J132" s="330" t="s">
        <v>205</v>
      </c>
      <c r="K132" s="326">
        <f>IF(J132="Y", 1, 0)</f>
        <v>0</v>
      </c>
      <c r="L132" s="375" t="s">
        <v>205</v>
      </c>
      <c r="M132" s="331">
        <f t="shared" si="23"/>
        <v>0</v>
      </c>
    </row>
    <row r="133" spans="1:14" ht="13.5" thickBot="1" x14ac:dyDescent="0.25">
      <c r="A133" s="122" t="s">
        <v>384</v>
      </c>
      <c r="B133" s="332" t="s">
        <v>205</v>
      </c>
      <c r="C133" s="333">
        <f t="shared" si="31"/>
        <v>0</v>
      </c>
      <c r="D133" s="334" t="s">
        <v>205</v>
      </c>
      <c r="E133" s="333">
        <f t="shared" si="32"/>
        <v>0</v>
      </c>
      <c r="F133" s="335" t="s">
        <v>205</v>
      </c>
      <c r="G133" s="333">
        <f>IF(F133="Y", 2, 0)</f>
        <v>0</v>
      </c>
      <c r="H133" s="106" t="s">
        <v>251</v>
      </c>
      <c r="I133" s="104">
        <f>IF(H133="Y", 2, 0)</f>
        <v>2</v>
      </c>
      <c r="J133" s="337" t="s">
        <v>205</v>
      </c>
      <c r="K133" s="333">
        <f>IF(J133="Y", 2, 0)</f>
        <v>0</v>
      </c>
      <c r="L133" s="376" t="s">
        <v>205</v>
      </c>
      <c r="M133" s="338">
        <f>IF(L133="Y", 2, 0)</f>
        <v>0</v>
      </c>
      <c r="N133" s="88"/>
    </row>
    <row r="134" spans="1:14" ht="13.5" thickBot="1" x14ac:dyDescent="0.25">
      <c r="A134" s="131" t="s">
        <v>309</v>
      </c>
      <c r="B134" s="339"/>
      <c r="D134" s="340"/>
      <c r="F134" s="341"/>
      <c r="H134" s="109"/>
      <c r="J134" s="343"/>
      <c r="L134" s="377"/>
    </row>
    <row r="135" spans="1:14" x14ac:dyDescent="0.2">
      <c r="A135" s="113" t="s">
        <v>385</v>
      </c>
      <c r="B135" s="318" t="s">
        <v>205</v>
      </c>
      <c r="C135" s="319">
        <f>IF(B135="Y", 2, 0)</f>
        <v>0</v>
      </c>
      <c r="D135" s="320" t="s">
        <v>205</v>
      </c>
      <c r="E135" s="319">
        <f>IF(D135="Y", 2, 0)</f>
        <v>0</v>
      </c>
      <c r="F135" s="321" t="s">
        <v>205</v>
      </c>
      <c r="G135" s="319">
        <f>IF(F135="Y", 2, 0)</f>
        <v>0</v>
      </c>
      <c r="H135" s="93" t="s">
        <v>205</v>
      </c>
      <c r="I135" s="91">
        <f>IF(H135="Y", 2, 0)</f>
        <v>0</v>
      </c>
      <c r="J135" s="323" t="s">
        <v>205</v>
      </c>
      <c r="K135" s="319">
        <f>IF(J135="Y", 2, 0)</f>
        <v>0</v>
      </c>
      <c r="L135" s="374" t="s">
        <v>205</v>
      </c>
      <c r="M135" s="324">
        <f>IF(L135="Y", 2, 0)</f>
        <v>0</v>
      </c>
    </row>
    <row r="136" spans="1:14" x14ac:dyDescent="0.2">
      <c r="A136" s="102" t="s">
        <v>386</v>
      </c>
      <c r="B136" s="325" t="s">
        <v>205</v>
      </c>
      <c r="C136" s="326">
        <f t="shared" ref="C136:C137" si="33">IF(B136="Y", 2, 0)</f>
        <v>0</v>
      </c>
      <c r="D136" s="327" t="s">
        <v>205</v>
      </c>
      <c r="E136" s="326">
        <f t="shared" ref="E136:E137" si="34">IF(D136="Y", 2, 0)</f>
        <v>0</v>
      </c>
      <c r="F136" s="328" t="s">
        <v>205</v>
      </c>
      <c r="G136" s="326">
        <f t="shared" ref="G136:G137" si="35">IF(F136="Y", 2, 0)</f>
        <v>0</v>
      </c>
      <c r="H136" s="98" t="s">
        <v>251</v>
      </c>
      <c r="I136" s="96">
        <f t="shared" ref="I136:I137" si="36">IF(H136="Y", 2, 0)</f>
        <v>2</v>
      </c>
      <c r="J136" s="330" t="s">
        <v>205</v>
      </c>
      <c r="K136" s="326">
        <f t="shared" ref="K136:K137" si="37">IF(J136="Y", 2, 0)</f>
        <v>0</v>
      </c>
      <c r="L136" s="375" t="s">
        <v>205</v>
      </c>
      <c r="M136" s="331">
        <f t="shared" ref="M136:M137" si="38">IF(L136="Y", 2, 0)</f>
        <v>0</v>
      </c>
    </row>
    <row r="137" spans="1:14" ht="13.5" thickBot="1" x14ac:dyDescent="0.25">
      <c r="A137" s="122" t="s">
        <v>387</v>
      </c>
      <c r="B137" s="332" t="s">
        <v>205</v>
      </c>
      <c r="C137" s="333">
        <f t="shared" si="33"/>
        <v>0</v>
      </c>
      <c r="D137" s="334" t="s">
        <v>205</v>
      </c>
      <c r="E137" s="333">
        <f t="shared" si="34"/>
        <v>0</v>
      </c>
      <c r="F137" s="335" t="s">
        <v>205</v>
      </c>
      <c r="G137" s="333">
        <f t="shared" si="35"/>
        <v>0</v>
      </c>
      <c r="H137" s="106" t="s">
        <v>205</v>
      </c>
      <c r="I137" s="104">
        <f t="shared" si="36"/>
        <v>0</v>
      </c>
      <c r="J137" s="337" t="s">
        <v>205</v>
      </c>
      <c r="K137" s="333">
        <f t="shared" si="37"/>
        <v>0</v>
      </c>
      <c r="L137" s="376" t="s">
        <v>205</v>
      </c>
      <c r="M137" s="338">
        <f t="shared" si="38"/>
        <v>0</v>
      </c>
    </row>
    <row r="138" spans="1:14" ht="13.5" thickBot="1" x14ac:dyDescent="0.25">
      <c r="A138" s="131" t="s">
        <v>388</v>
      </c>
      <c r="B138" s="339"/>
      <c r="D138" s="340"/>
      <c r="F138" s="341"/>
      <c r="H138" s="109"/>
      <c r="J138" s="343"/>
      <c r="L138" s="377"/>
    </row>
    <row r="139" spans="1:14" x14ac:dyDescent="0.2">
      <c r="A139" s="113" t="s">
        <v>389</v>
      </c>
      <c r="B139" s="318" t="s">
        <v>205</v>
      </c>
      <c r="C139" s="319">
        <f>IF(B139="Y", 2, 0)</f>
        <v>0</v>
      </c>
      <c r="D139" s="320" t="s">
        <v>205</v>
      </c>
      <c r="E139" s="319">
        <f>IF(D139="Y", 2, 0)</f>
        <v>0</v>
      </c>
      <c r="F139" s="321" t="s">
        <v>205</v>
      </c>
      <c r="G139" s="319">
        <f>IF(F139="Y", 2, 0)</f>
        <v>0</v>
      </c>
      <c r="H139" s="93" t="s">
        <v>205</v>
      </c>
      <c r="I139" s="91">
        <f>IF(H139="Y", 2, 0)</f>
        <v>0</v>
      </c>
      <c r="J139" s="323" t="s">
        <v>205</v>
      </c>
      <c r="K139" s="319">
        <f>IF(J139="Y", 2, 0)</f>
        <v>0</v>
      </c>
      <c r="L139" s="374" t="s">
        <v>205</v>
      </c>
      <c r="M139" s="324">
        <f>IF(L139="Y", 2, 0)</f>
        <v>0</v>
      </c>
      <c r="N139" s="136"/>
    </row>
    <row r="140" spans="1:14" x14ac:dyDescent="0.2">
      <c r="A140" s="102" t="s">
        <v>390</v>
      </c>
      <c r="B140" s="325" t="s">
        <v>205</v>
      </c>
      <c r="C140" s="326">
        <f>IF(B140="Y", 1, 0)</f>
        <v>0</v>
      </c>
      <c r="D140" s="327" t="s">
        <v>205</v>
      </c>
      <c r="E140" s="326">
        <f>IF(D140="Y", 1, 0)</f>
        <v>0</v>
      </c>
      <c r="F140" s="328" t="s">
        <v>205</v>
      </c>
      <c r="G140" s="326">
        <f>IF(F140="Y", 1, 0)</f>
        <v>0</v>
      </c>
      <c r="H140" s="98" t="s">
        <v>205</v>
      </c>
      <c r="I140" s="96">
        <f>IF(H140="Y", 1, 0)</f>
        <v>0</v>
      </c>
      <c r="J140" s="330" t="s">
        <v>205</v>
      </c>
      <c r="K140" s="326">
        <f>IF(J140="Y", 1, 0)</f>
        <v>0</v>
      </c>
      <c r="L140" s="375" t="s">
        <v>205</v>
      </c>
      <c r="M140" s="331">
        <f>IF(L140="Y", 1, 0)</f>
        <v>0</v>
      </c>
    </row>
    <row r="141" spans="1:14" x14ac:dyDescent="0.2">
      <c r="A141" s="102" t="s">
        <v>391</v>
      </c>
      <c r="B141" s="325" t="s">
        <v>205</v>
      </c>
      <c r="C141" s="326">
        <f>IF(B141="Y", 1, 0)</f>
        <v>0</v>
      </c>
      <c r="D141" s="327" t="s">
        <v>205</v>
      </c>
      <c r="E141" s="326">
        <f>IF(D141="Y", 1, 0)</f>
        <v>0</v>
      </c>
      <c r="F141" s="328" t="s">
        <v>205</v>
      </c>
      <c r="G141" s="326">
        <f>IF(F141="Y", 1, 0)</f>
        <v>0</v>
      </c>
      <c r="H141" s="98" t="s">
        <v>205</v>
      </c>
      <c r="I141" s="96">
        <f>IF(H141="Y", 1, 0)</f>
        <v>0</v>
      </c>
      <c r="J141" s="330" t="s">
        <v>205</v>
      </c>
      <c r="K141" s="326">
        <f>IF(J141="Y", 1, 0)</f>
        <v>0</v>
      </c>
      <c r="L141" s="375" t="s">
        <v>205</v>
      </c>
      <c r="M141" s="331">
        <f>IF(L141="Y", 1, 0)</f>
        <v>0</v>
      </c>
    </row>
    <row r="142" spans="1:14" x14ac:dyDescent="0.2">
      <c r="A142" s="102" t="s">
        <v>392</v>
      </c>
      <c r="B142" s="325" t="s">
        <v>205</v>
      </c>
      <c r="C142" s="326">
        <f t="shared" ref="C142:C146" si="39">IF(B142="Y", 2, 0)</f>
        <v>0</v>
      </c>
      <c r="D142" s="327" t="s">
        <v>205</v>
      </c>
      <c r="E142" s="326">
        <f t="shared" ref="E142:E146" si="40">IF(D142="Y", 2, 0)</f>
        <v>0</v>
      </c>
      <c r="F142" s="328" t="s">
        <v>205</v>
      </c>
      <c r="G142" s="326">
        <f t="shared" ref="G142:G146" si="41">IF(F142="Y", 2, 0)</f>
        <v>0</v>
      </c>
      <c r="H142" s="98" t="s">
        <v>205</v>
      </c>
      <c r="I142" s="96">
        <f t="shared" ref="I142:I146" si="42">IF(H142="Y", 2, 0)</f>
        <v>0</v>
      </c>
      <c r="J142" s="330" t="s">
        <v>205</v>
      </c>
      <c r="K142" s="326">
        <f t="shared" ref="K142:K146" si="43">IF(J142="Y", 2, 0)</f>
        <v>0</v>
      </c>
      <c r="L142" s="375" t="s">
        <v>205</v>
      </c>
      <c r="M142" s="331">
        <f t="shared" ref="M142:M146" si="44">IF(L142="Y", 2, 0)</f>
        <v>0</v>
      </c>
    </row>
    <row r="143" spans="1:14" x14ac:dyDescent="0.2">
      <c r="A143" s="102" t="s">
        <v>393</v>
      </c>
      <c r="B143" s="325" t="s">
        <v>205</v>
      </c>
      <c r="C143" s="326">
        <f>IF(B143="Y", 1, 0)</f>
        <v>0</v>
      </c>
      <c r="D143" s="327" t="s">
        <v>205</v>
      </c>
      <c r="E143" s="326">
        <f>IF(D143="Y", 1, 0)</f>
        <v>0</v>
      </c>
      <c r="F143" s="328" t="s">
        <v>205</v>
      </c>
      <c r="G143" s="326">
        <f>IF(F143="Y", 1, 0)</f>
        <v>0</v>
      </c>
      <c r="H143" s="98" t="s">
        <v>205</v>
      </c>
      <c r="I143" s="96">
        <f>IF(H143="Y", 1, 0)</f>
        <v>0</v>
      </c>
      <c r="J143" s="330" t="s">
        <v>205</v>
      </c>
      <c r="K143" s="326">
        <f>IF(J143="Y", 1, 0)</f>
        <v>0</v>
      </c>
      <c r="L143" s="375" t="s">
        <v>205</v>
      </c>
      <c r="M143" s="331">
        <f>IF(L143="Y", 1, 0)</f>
        <v>0</v>
      </c>
    </row>
    <row r="144" spans="1:14" x14ac:dyDescent="0.2">
      <c r="A144" s="102" t="s">
        <v>394</v>
      </c>
      <c r="B144" s="325" t="s">
        <v>205</v>
      </c>
      <c r="C144" s="326">
        <f>IF(B144="Y", 1, 0)</f>
        <v>0</v>
      </c>
      <c r="D144" s="327" t="s">
        <v>205</v>
      </c>
      <c r="E144" s="326">
        <f>IF(D144="Y", 1, 0)</f>
        <v>0</v>
      </c>
      <c r="F144" s="328" t="s">
        <v>205</v>
      </c>
      <c r="G144" s="326">
        <f>IF(F144="Y", 1, 0)</f>
        <v>0</v>
      </c>
      <c r="H144" s="98" t="s">
        <v>205</v>
      </c>
      <c r="I144" s="96">
        <f>IF(H144="Y", 1, 0)</f>
        <v>0</v>
      </c>
      <c r="J144" s="330" t="s">
        <v>205</v>
      </c>
      <c r="K144" s="326">
        <f>IF(J144="Y", 1, 0)</f>
        <v>0</v>
      </c>
      <c r="L144" s="375" t="s">
        <v>205</v>
      </c>
      <c r="M144" s="331">
        <f>IF(L144="Y", 1, 0)</f>
        <v>0</v>
      </c>
    </row>
    <row r="145" spans="1:15" x14ac:dyDescent="0.2">
      <c r="A145" s="102" t="s">
        <v>395</v>
      </c>
      <c r="B145" s="325" t="s">
        <v>205</v>
      </c>
      <c r="C145" s="326">
        <f t="shared" si="39"/>
        <v>0</v>
      </c>
      <c r="D145" s="327" t="s">
        <v>205</v>
      </c>
      <c r="E145" s="326">
        <f t="shared" si="40"/>
        <v>0</v>
      </c>
      <c r="F145" s="328" t="s">
        <v>205</v>
      </c>
      <c r="G145" s="326">
        <f t="shared" si="41"/>
        <v>0</v>
      </c>
      <c r="H145" s="98" t="s">
        <v>205</v>
      </c>
      <c r="I145" s="96">
        <f t="shared" si="42"/>
        <v>0</v>
      </c>
      <c r="J145" s="330" t="s">
        <v>205</v>
      </c>
      <c r="K145" s="326">
        <f t="shared" si="43"/>
        <v>0</v>
      </c>
      <c r="L145" s="375" t="s">
        <v>205</v>
      </c>
      <c r="M145" s="331">
        <f t="shared" si="44"/>
        <v>0</v>
      </c>
    </row>
    <row r="146" spans="1:15" ht="13.5" thickBot="1" x14ac:dyDescent="0.25">
      <c r="A146" s="122" t="s">
        <v>396</v>
      </c>
      <c r="B146" s="332" t="s">
        <v>205</v>
      </c>
      <c r="C146" s="333">
        <f t="shared" si="39"/>
        <v>0</v>
      </c>
      <c r="D146" s="334" t="s">
        <v>205</v>
      </c>
      <c r="E146" s="333">
        <f t="shared" si="40"/>
        <v>0</v>
      </c>
      <c r="F146" s="335" t="s">
        <v>205</v>
      </c>
      <c r="G146" s="333">
        <f t="shared" si="41"/>
        <v>0</v>
      </c>
      <c r="H146" s="106" t="s">
        <v>205</v>
      </c>
      <c r="I146" s="104">
        <f t="shared" si="42"/>
        <v>0</v>
      </c>
      <c r="J146" s="337" t="s">
        <v>205</v>
      </c>
      <c r="K146" s="333">
        <f t="shared" si="43"/>
        <v>0</v>
      </c>
      <c r="L146" s="376" t="s">
        <v>205</v>
      </c>
      <c r="M146" s="338">
        <f t="shared" si="44"/>
        <v>0</v>
      </c>
    </row>
    <row r="147" spans="1:15" ht="13.5" thickBot="1" x14ac:dyDescent="0.25">
      <c r="A147" s="131" t="s">
        <v>397</v>
      </c>
      <c r="B147" s="339"/>
      <c r="D147" s="340"/>
      <c r="F147" s="341"/>
      <c r="H147" s="109"/>
      <c r="J147" s="343"/>
      <c r="L147" s="377"/>
    </row>
    <row r="148" spans="1:15" x14ac:dyDescent="0.2">
      <c r="A148" s="113" t="s">
        <v>398</v>
      </c>
      <c r="B148" s="318" t="s">
        <v>205</v>
      </c>
      <c r="C148" s="319">
        <f>IF(B148="Y", 1, 0)</f>
        <v>0</v>
      </c>
      <c r="D148" s="320" t="s">
        <v>205</v>
      </c>
      <c r="E148" s="319">
        <f>IF(D148="Y", 1, 0)</f>
        <v>0</v>
      </c>
      <c r="F148" s="321" t="s">
        <v>205</v>
      </c>
      <c r="G148" s="319">
        <f>IF(F148="Y", 1, 0)</f>
        <v>0</v>
      </c>
      <c r="H148" s="93" t="s">
        <v>251</v>
      </c>
      <c r="I148" s="91">
        <f>IF(H148="Y", 1, 0)</f>
        <v>1</v>
      </c>
      <c r="J148" s="323" t="s">
        <v>205</v>
      </c>
      <c r="K148" s="319">
        <f>IF(J148="Y", 1, 0)</f>
        <v>0</v>
      </c>
      <c r="L148" s="374" t="s">
        <v>205</v>
      </c>
      <c r="M148" s="324">
        <f>IF(L148="Y", 1, 0)</f>
        <v>0</v>
      </c>
    </row>
    <row r="149" spans="1:15" ht="13.5" thickBot="1" x14ac:dyDescent="0.25">
      <c r="A149" s="122" t="s">
        <v>399</v>
      </c>
      <c r="B149" s="332" t="s">
        <v>205</v>
      </c>
      <c r="C149" s="333">
        <f>IF(B149="Y", 1, 0)</f>
        <v>0</v>
      </c>
      <c r="D149" s="334" t="s">
        <v>205</v>
      </c>
      <c r="E149" s="333">
        <f>IF(D149="Y", 1, 0)</f>
        <v>0</v>
      </c>
      <c r="F149" s="335" t="s">
        <v>205</v>
      </c>
      <c r="G149" s="333">
        <f>IF(F149="Y", 1, 0)</f>
        <v>0</v>
      </c>
      <c r="H149" s="106" t="s">
        <v>205</v>
      </c>
      <c r="I149" s="104">
        <f>IF(H149="Y", 1, 0)</f>
        <v>0</v>
      </c>
      <c r="J149" s="337" t="s">
        <v>205</v>
      </c>
      <c r="K149" s="333">
        <f>IF(J149="Y", 1, 0)</f>
        <v>0</v>
      </c>
      <c r="L149" s="376" t="s">
        <v>205</v>
      </c>
      <c r="M149" s="338">
        <f>IF(L149="Y", 1, 0)</f>
        <v>0</v>
      </c>
    </row>
    <row r="150" spans="1:15" x14ac:dyDescent="0.2">
      <c r="A150" s="88"/>
      <c r="N150" s="88"/>
      <c r="O150" s="88"/>
    </row>
    <row r="151" spans="1:15" x14ac:dyDescent="0.2">
      <c r="A151" s="137" t="s">
        <v>400</v>
      </c>
      <c r="C151" s="317">
        <f>SUM(C2:C149)</f>
        <v>0</v>
      </c>
      <c r="E151" s="317">
        <f>SUM(E2:E149)</f>
        <v>0</v>
      </c>
      <c r="G151" s="317">
        <f>SUM(G2:G149)</f>
        <v>0</v>
      </c>
      <c r="I151" s="88">
        <f>SUM(I2:I133)</f>
        <v>31</v>
      </c>
      <c r="K151" s="317">
        <f>SUM(K2:K133)</f>
        <v>0</v>
      </c>
      <c r="M151" s="317">
        <f>SUM(M2:M149)</f>
        <v>0</v>
      </c>
    </row>
    <row r="152" spans="1:15" x14ac:dyDescent="0.2">
      <c r="A152" s="137" t="s">
        <v>401</v>
      </c>
      <c r="C152" s="317">
        <v>148</v>
      </c>
      <c r="E152" s="317">
        <v>143</v>
      </c>
      <c r="G152" s="317">
        <v>128</v>
      </c>
      <c r="I152" s="88">
        <v>114</v>
      </c>
      <c r="K152" s="317">
        <v>99</v>
      </c>
      <c r="M152" s="317">
        <v>53</v>
      </c>
    </row>
    <row r="153" spans="1:15" x14ac:dyDescent="0.2">
      <c r="A153" s="137" t="s">
        <v>402</v>
      </c>
      <c r="C153" s="370">
        <f>C151/C152</f>
        <v>0</v>
      </c>
      <c r="E153" s="370">
        <f>E151/E152</f>
        <v>0</v>
      </c>
      <c r="G153" s="371">
        <f>G151/G152</f>
        <v>0</v>
      </c>
      <c r="I153" s="138">
        <f>I151/I152</f>
        <v>0.27192982456140352</v>
      </c>
      <c r="K153" s="370">
        <f>K151/K152</f>
        <v>0</v>
      </c>
      <c r="M153" s="370">
        <f>M151/M152</f>
        <v>0</v>
      </c>
    </row>
  </sheetData>
  <mergeCells count="6">
    <mergeCell ref="L1:M1"/>
    <mergeCell ref="B1:C1"/>
    <mergeCell ref="D1:E1"/>
    <mergeCell ref="F1:G1"/>
    <mergeCell ref="H1:I1"/>
    <mergeCell ref="J1:K1"/>
  </mergeCells>
  <dataValidations count="1">
    <dataValidation type="list" allowBlank="1" showInputMessage="1" showErrorMessage="1" sqref="H4:H21 B4:B21 D4:D21 F4:F21 J4:J21 L111:L149 B23:B150 J23:J150 D23:D150 H23:H150 F23:F150" xr:uid="{5F7CAD26-9C03-4897-9D92-9DB033A85857}">
      <formula1>"-,Y"</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453F7-30F6-4118-A82F-20D12BABFE87}">
  <dimension ref="A1:M100"/>
  <sheetViews>
    <sheetView zoomScale="60" zoomScaleNormal="60" workbookViewId="0">
      <selection activeCell="G75" sqref="G75"/>
    </sheetView>
  </sheetViews>
  <sheetFormatPr defaultRowHeight="15" x14ac:dyDescent="0.25"/>
  <cols>
    <col min="1" max="1" width="36.875" style="3" customWidth="1"/>
    <col min="2" max="2" width="38.5" style="3" customWidth="1"/>
    <col min="3" max="3" width="33.5" style="3" customWidth="1"/>
    <col min="4" max="4" width="55.625" style="3" customWidth="1"/>
    <col min="5" max="5" width="8.625" style="3" customWidth="1"/>
    <col min="6" max="6" width="6.5" style="3" customWidth="1"/>
    <col min="7" max="7" width="7.375" style="4" customWidth="1"/>
    <col min="8" max="8" width="63.875" style="5" customWidth="1"/>
    <col min="9" max="9" width="52.75" style="3" customWidth="1"/>
    <col min="10" max="13" width="9" style="58"/>
    <col min="14" max="16384" width="9" style="3"/>
  </cols>
  <sheetData>
    <row r="1" spans="2:9" x14ac:dyDescent="0.25">
      <c r="B1" s="2" t="s">
        <v>472</v>
      </c>
    </row>
    <row r="3" spans="2:9" ht="18.75" x14ac:dyDescent="0.25">
      <c r="B3" s="6" t="s">
        <v>0</v>
      </c>
      <c r="C3" s="7"/>
      <c r="D3" s="7"/>
      <c r="E3" s="7"/>
      <c r="F3" s="7"/>
      <c r="G3" s="8"/>
      <c r="H3" s="9"/>
      <c r="I3" s="10"/>
    </row>
    <row r="4" spans="2:9" ht="15.75" thickBot="1" x14ac:dyDescent="0.3">
      <c r="B4" s="11" t="s">
        <v>1</v>
      </c>
      <c r="C4" s="12" t="s">
        <v>2</v>
      </c>
      <c r="D4" s="13" t="s">
        <v>3</v>
      </c>
      <c r="E4" s="13" t="s">
        <v>219</v>
      </c>
      <c r="F4" s="13" t="s">
        <v>4</v>
      </c>
      <c r="G4" s="14"/>
      <c r="H4" s="15" t="s">
        <v>5</v>
      </c>
      <c r="I4" s="15" t="s">
        <v>137</v>
      </c>
    </row>
    <row r="5" spans="2:9" ht="42.75" customHeight="1" x14ac:dyDescent="0.25">
      <c r="B5" s="551" t="s">
        <v>6</v>
      </c>
      <c r="C5" s="553" t="s">
        <v>7</v>
      </c>
      <c r="D5" s="275" t="s">
        <v>218</v>
      </c>
      <c r="E5" s="275" t="s">
        <v>220</v>
      </c>
      <c r="F5" s="274" t="s">
        <v>251</v>
      </c>
      <c r="G5" s="272">
        <f>IF(F5="Y", 'read first'!$B$23, 0)</f>
        <v>2.2229999999999999</v>
      </c>
      <c r="H5" s="266" t="s">
        <v>217</v>
      </c>
      <c r="I5" s="266"/>
    </row>
    <row r="6" spans="2:9" ht="30" x14ac:dyDescent="0.25">
      <c r="B6" s="552"/>
      <c r="C6" s="548"/>
      <c r="D6" s="275" t="s">
        <v>179</v>
      </c>
      <c r="E6" s="275" t="s">
        <v>221</v>
      </c>
      <c r="F6" s="274" t="s">
        <v>251</v>
      </c>
      <c r="G6" s="272">
        <f>IF(F6="Y", 'read first'!$B$23, 0)</f>
        <v>2.2229999999999999</v>
      </c>
      <c r="H6" s="266" t="s">
        <v>196</v>
      </c>
      <c r="I6" s="266"/>
    </row>
    <row r="7" spans="2:9" ht="58.5" customHeight="1" x14ac:dyDescent="0.25">
      <c r="B7" s="266" t="s">
        <v>10</v>
      </c>
      <c r="C7" s="19" t="s">
        <v>11</v>
      </c>
      <c r="D7" s="275" t="s">
        <v>12</v>
      </c>
      <c r="E7" s="275" t="s">
        <v>222</v>
      </c>
      <c r="F7" s="274" t="s">
        <v>250</v>
      </c>
      <c r="G7" s="272">
        <f>IF(F7="Y", 'read first'!$B$23, 0)</f>
        <v>0</v>
      </c>
      <c r="H7" s="266" t="s">
        <v>176</v>
      </c>
      <c r="I7" s="266"/>
    </row>
    <row r="8" spans="2:9" ht="40.5" customHeight="1" x14ac:dyDescent="0.25">
      <c r="B8" s="551" t="s">
        <v>14</v>
      </c>
      <c r="C8" s="19" t="s">
        <v>15</v>
      </c>
      <c r="D8" s="275" t="s">
        <v>197</v>
      </c>
      <c r="E8" s="275" t="s">
        <v>223</v>
      </c>
      <c r="F8" s="274" t="s">
        <v>251</v>
      </c>
      <c r="G8" s="272">
        <f>IF(F8="Y", 'read first'!$B$23, 0)</f>
        <v>2.2229999999999999</v>
      </c>
      <c r="H8" s="266" t="s">
        <v>16</v>
      </c>
      <c r="I8" s="266"/>
    </row>
    <row r="9" spans="2:9" ht="36.75" customHeight="1" x14ac:dyDescent="0.25">
      <c r="B9" s="552"/>
      <c r="C9" s="19" t="s">
        <v>17</v>
      </c>
      <c r="D9" s="275" t="s">
        <v>180</v>
      </c>
      <c r="E9" s="275" t="s">
        <v>224</v>
      </c>
      <c r="F9" s="274" t="s">
        <v>251</v>
      </c>
      <c r="G9" s="272">
        <f>IF(F9="Y", 'read first'!$B$23, 0)</f>
        <v>2.2229999999999999</v>
      </c>
      <c r="H9" s="266" t="s">
        <v>18</v>
      </c>
      <c r="I9" s="266"/>
    </row>
    <row r="10" spans="2:9" ht="46.5" customHeight="1" x14ac:dyDescent="0.25">
      <c r="B10" s="266" t="s">
        <v>19</v>
      </c>
      <c r="C10" s="19" t="s">
        <v>20</v>
      </c>
      <c r="D10" s="275" t="s">
        <v>415</v>
      </c>
      <c r="E10" s="275" t="s">
        <v>225</v>
      </c>
      <c r="F10" s="274" t="s">
        <v>251</v>
      </c>
      <c r="G10" s="272">
        <f>IF(F10="Y", 'read first'!$B$23, 0)</f>
        <v>2.2229999999999999</v>
      </c>
      <c r="H10" s="266" t="s">
        <v>175</v>
      </c>
      <c r="I10" s="266"/>
    </row>
    <row r="11" spans="2:9" ht="30" x14ac:dyDescent="0.25">
      <c r="B11" s="554" t="s">
        <v>22</v>
      </c>
      <c r="C11" s="19" t="s">
        <v>23</v>
      </c>
      <c r="D11" s="275" t="s">
        <v>24</v>
      </c>
      <c r="E11" s="275" t="s">
        <v>226</v>
      </c>
      <c r="F11" s="274" t="s">
        <v>250</v>
      </c>
      <c r="G11" s="272">
        <f>IF(F11="Y", 'read first'!$B$23, 0)</f>
        <v>0</v>
      </c>
      <c r="H11" s="266" t="s">
        <v>25</v>
      </c>
      <c r="I11" s="266"/>
    </row>
    <row r="12" spans="2:9" ht="93.75" customHeight="1" x14ac:dyDescent="0.25">
      <c r="B12" s="554"/>
      <c r="C12" s="266" t="s">
        <v>26</v>
      </c>
      <c r="D12" s="20" t="s">
        <v>198</v>
      </c>
      <c r="E12" s="20" t="s">
        <v>227</v>
      </c>
      <c r="F12" s="35" t="s">
        <v>251</v>
      </c>
      <c r="G12" s="272">
        <f>IF(F12="Y", 'read first'!$B$23, 0)</f>
        <v>2.2229999999999999</v>
      </c>
      <c r="H12" s="31" t="s">
        <v>177</v>
      </c>
      <c r="I12" s="391" t="s">
        <v>681</v>
      </c>
    </row>
    <row r="13" spans="2:9" ht="55.5" customHeight="1" x14ac:dyDescent="0.25">
      <c r="B13" s="266" t="s">
        <v>28</v>
      </c>
      <c r="C13" s="19" t="s">
        <v>29</v>
      </c>
      <c r="D13" s="20" t="s">
        <v>199</v>
      </c>
      <c r="E13" s="20" t="s">
        <v>227</v>
      </c>
      <c r="F13" s="35" t="s">
        <v>250</v>
      </c>
      <c r="G13" s="272">
        <f>IF(F13="Y", 'read first'!$B$23, 0)</f>
        <v>0</v>
      </c>
      <c r="H13" s="31" t="s">
        <v>30</v>
      </c>
      <c r="I13" s="391" t="s">
        <v>682</v>
      </c>
    </row>
    <row r="14" spans="2:9" x14ac:dyDescent="0.25">
      <c r="D14" s="21" t="s">
        <v>31</v>
      </c>
      <c r="E14" s="21"/>
      <c r="G14" s="272">
        <f>SUM(G5:G13)</f>
        <v>13.337999999999997</v>
      </c>
    </row>
    <row r="15" spans="2:9" x14ac:dyDescent="0.25">
      <c r="D15" s="21"/>
      <c r="E15" s="21"/>
      <c r="G15" s="22">
        <f>G14/'read first'!$B$24</f>
        <v>0.66666666666666663</v>
      </c>
    </row>
    <row r="16" spans="2:9" x14ac:dyDescent="0.25">
      <c r="D16" s="21"/>
      <c r="E16" s="21"/>
      <c r="G16" s="23"/>
    </row>
    <row r="17" spans="2:9" ht="18.75" x14ac:dyDescent="0.3">
      <c r="B17" s="24" t="s">
        <v>32</v>
      </c>
      <c r="C17" s="7"/>
      <c r="D17" s="7"/>
      <c r="E17" s="7"/>
      <c r="F17" s="7"/>
      <c r="G17" s="8"/>
      <c r="H17" s="25"/>
      <c r="I17" s="10"/>
    </row>
    <row r="18" spans="2:9" x14ac:dyDescent="0.25">
      <c r="B18" s="15" t="str">
        <f>B4</f>
        <v>Performance Measures</v>
      </c>
      <c r="C18" s="15" t="str">
        <f>C4</f>
        <v>Data Sources</v>
      </c>
      <c r="D18" s="15" t="str">
        <f>D4</f>
        <v>How to evaluate</v>
      </c>
      <c r="E18" s="13" t="s">
        <v>219</v>
      </c>
      <c r="F18" s="13" t="s">
        <v>4</v>
      </c>
      <c r="G18" s="14">
        <f>12*G17</f>
        <v>0</v>
      </c>
      <c r="H18" s="13" t="s">
        <v>5</v>
      </c>
      <c r="I18" s="15" t="s">
        <v>137</v>
      </c>
    </row>
    <row r="19" spans="2:9" ht="78" customHeight="1" x14ac:dyDescent="0.25">
      <c r="B19" s="555" t="s">
        <v>33</v>
      </c>
      <c r="C19" s="19" t="s">
        <v>34</v>
      </c>
      <c r="D19" s="268" t="s">
        <v>182</v>
      </c>
      <c r="E19" s="268" t="s">
        <v>228</v>
      </c>
      <c r="F19" s="274" t="s">
        <v>251</v>
      </c>
      <c r="G19" s="269">
        <f>IF(F19="Y", 'read first'!$C$23, 0)</f>
        <v>1.65</v>
      </c>
      <c r="H19" s="267" t="s">
        <v>200</v>
      </c>
      <c r="I19" s="267"/>
    </row>
    <row r="20" spans="2:9" ht="54" customHeight="1" x14ac:dyDescent="0.25">
      <c r="B20" s="549"/>
      <c r="C20" s="1" t="s">
        <v>35</v>
      </c>
      <c r="D20" s="556" t="s">
        <v>36</v>
      </c>
      <c r="E20" s="556" t="s">
        <v>227</v>
      </c>
      <c r="F20" s="562" t="s">
        <v>250</v>
      </c>
      <c r="G20" s="565">
        <f>IF(F20="Y", 'read first'!$C$23, 0)</f>
        <v>0</v>
      </c>
      <c r="H20" s="555" t="s">
        <v>183</v>
      </c>
      <c r="I20" s="555"/>
    </row>
    <row r="21" spans="2:9" ht="23.25" customHeight="1" x14ac:dyDescent="0.25">
      <c r="B21" s="549"/>
      <c r="C21" s="19" t="s">
        <v>37</v>
      </c>
      <c r="D21" s="557"/>
      <c r="E21" s="557"/>
      <c r="F21" s="563"/>
      <c r="G21" s="566">
        <f>IF(F21="Y", 'read first'!$C$23, 0)</f>
        <v>0</v>
      </c>
      <c r="H21" s="549"/>
      <c r="I21" s="549"/>
    </row>
    <row r="22" spans="2:9" ht="30" x14ac:dyDescent="0.25">
      <c r="B22" s="550"/>
      <c r="C22" s="270" t="s">
        <v>38</v>
      </c>
      <c r="D22" s="558"/>
      <c r="E22" s="558"/>
      <c r="F22" s="564"/>
      <c r="G22" s="567">
        <f>IF(F22="Y", 'read first'!$C$23, 0)</f>
        <v>0</v>
      </c>
      <c r="H22" s="550"/>
      <c r="I22" s="550"/>
    </row>
    <row r="23" spans="2:9" ht="30" customHeight="1" x14ac:dyDescent="0.25">
      <c r="B23" s="543" t="s">
        <v>39</v>
      </c>
      <c r="C23" s="19" t="s">
        <v>40</v>
      </c>
      <c r="D23" s="544" t="s">
        <v>41</v>
      </c>
      <c r="E23" s="545"/>
      <c r="F23" s="545"/>
      <c r="G23" s="546"/>
      <c r="H23" s="270" t="s">
        <v>423</v>
      </c>
      <c r="I23" s="270"/>
    </row>
    <row r="24" spans="2:9" ht="51" customHeight="1" x14ac:dyDescent="0.25">
      <c r="B24" s="543"/>
      <c r="C24" s="547"/>
      <c r="D24" s="56" t="s">
        <v>43</v>
      </c>
      <c r="E24" s="56" t="s">
        <v>227</v>
      </c>
      <c r="F24" s="35" t="s">
        <v>513</v>
      </c>
      <c r="G24" s="57" cm="1">
        <f t="array" ref="G24">_xlfn.IFS(F24="H", 'read first'!I23, F24="M",'read first'!I24, F24="L",'read first'!I25, F24="neg",'read first'!I26)</f>
        <v>0.85</v>
      </c>
      <c r="H24" s="53" t="s">
        <v>206</v>
      </c>
      <c r="I24" s="549" t="s">
        <v>683</v>
      </c>
    </row>
    <row r="25" spans="2:9" ht="36" customHeight="1" x14ac:dyDescent="0.25">
      <c r="B25" s="543"/>
      <c r="C25" s="548"/>
      <c r="D25" s="27" t="s">
        <v>201</v>
      </c>
      <c r="E25" s="27" t="s">
        <v>227</v>
      </c>
      <c r="F25" s="35" t="s">
        <v>251</v>
      </c>
      <c r="G25" s="272">
        <f>IF(F25="Y", 'read first'!$C$23, 0)</f>
        <v>1.65</v>
      </c>
      <c r="H25" s="34" t="s">
        <v>204</v>
      </c>
      <c r="I25" s="550"/>
    </row>
    <row r="26" spans="2:9" ht="30" x14ac:dyDescent="0.25">
      <c r="B26" s="543" t="s">
        <v>45</v>
      </c>
      <c r="C26" s="19" t="s">
        <v>44</v>
      </c>
      <c r="D26" s="28" t="s">
        <v>46</v>
      </c>
      <c r="E26" s="568" t="s">
        <v>227</v>
      </c>
      <c r="F26" s="571" t="s">
        <v>251</v>
      </c>
      <c r="G26" s="565">
        <f>IF(F26="Y", 'read first'!$C$23, 0)</f>
        <v>1.65</v>
      </c>
      <c r="H26" s="574" t="s">
        <v>202</v>
      </c>
      <c r="I26" s="559" t="s">
        <v>684</v>
      </c>
    </row>
    <row r="27" spans="2:9" x14ac:dyDescent="0.25">
      <c r="B27" s="543"/>
      <c r="C27" s="543" t="s">
        <v>47</v>
      </c>
      <c r="D27" s="28" t="s">
        <v>48</v>
      </c>
      <c r="E27" s="569"/>
      <c r="F27" s="572"/>
      <c r="G27" s="566"/>
      <c r="H27" s="575"/>
      <c r="I27" s="560"/>
    </row>
    <row r="28" spans="2:9" ht="30" x14ac:dyDescent="0.25">
      <c r="B28" s="543"/>
      <c r="C28" s="543"/>
      <c r="D28" s="28" t="s">
        <v>49</v>
      </c>
      <c r="E28" s="570"/>
      <c r="F28" s="573"/>
      <c r="G28" s="567"/>
      <c r="H28" s="576"/>
      <c r="I28" s="561"/>
    </row>
    <row r="29" spans="2:9" ht="18.75" customHeight="1" x14ac:dyDescent="0.25">
      <c r="B29" s="543" t="s">
        <v>50</v>
      </c>
      <c r="C29" s="19" t="s">
        <v>118</v>
      </c>
      <c r="D29" s="29" t="s">
        <v>51</v>
      </c>
      <c r="E29" s="27" t="s">
        <v>229</v>
      </c>
      <c r="F29" s="35" t="s">
        <v>251</v>
      </c>
      <c r="G29" s="272">
        <f>IF(F29="Y", 0.83, 0)</f>
        <v>0.83</v>
      </c>
      <c r="H29" s="577" t="s">
        <v>167</v>
      </c>
      <c r="I29" s="578"/>
    </row>
    <row r="30" spans="2:9" ht="18" customHeight="1" x14ac:dyDescent="0.25">
      <c r="B30" s="543"/>
      <c r="C30" s="19" t="s">
        <v>119</v>
      </c>
      <c r="D30" s="579" t="s">
        <v>168</v>
      </c>
      <c r="E30" s="579" t="s">
        <v>230</v>
      </c>
      <c r="F30" s="571" t="s">
        <v>251</v>
      </c>
      <c r="G30" s="581">
        <f>IF(F30="Y", 0.83, 0)</f>
        <v>0.83</v>
      </c>
      <c r="H30" s="577"/>
      <c r="I30" s="578"/>
    </row>
    <row r="31" spans="2:9" ht="19.5" customHeight="1" x14ac:dyDescent="0.25">
      <c r="B31" s="543"/>
      <c r="C31" s="19" t="s">
        <v>130</v>
      </c>
      <c r="D31" s="580"/>
      <c r="E31" s="580"/>
      <c r="F31" s="573"/>
      <c r="G31" s="581">
        <f>IF(F31="Y", 0.83, 0)</f>
        <v>0</v>
      </c>
      <c r="H31" s="577"/>
      <c r="I31" s="578"/>
    </row>
    <row r="32" spans="2:9" ht="38.1" customHeight="1" x14ac:dyDescent="0.25">
      <c r="B32" s="543" t="s">
        <v>54</v>
      </c>
      <c r="C32" s="553" t="s">
        <v>55</v>
      </c>
      <c r="D32" s="30" t="s">
        <v>56</v>
      </c>
      <c r="E32" s="30" t="s">
        <v>231</v>
      </c>
      <c r="F32" s="274" t="s">
        <v>251</v>
      </c>
      <c r="G32" s="272">
        <f>IF(F32="Y",'read first'!$C$23, 0)</f>
        <v>1.65</v>
      </c>
      <c r="H32" s="554" t="s">
        <v>166</v>
      </c>
      <c r="I32" s="554"/>
    </row>
    <row r="33" spans="2:9" ht="57.95" customHeight="1" x14ac:dyDescent="0.25">
      <c r="B33" s="543"/>
      <c r="C33" s="547"/>
      <c r="D33" s="30" t="s">
        <v>57</v>
      </c>
      <c r="E33" s="30" t="s">
        <v>232</v>
      </c>
      <c r="F33" s="274" t="s">
        <v>250</v>
      </c>
      <c r="G33" s="272">
        <f>IF(F33="Y", 'read first'!$C$23, 0)</f>
        <v>0</v>
      </c>
      <c r="H33" s="554"/>
      <c r="I33" s="554"/>
    </row>
    <row r="34" spans="2:9" ht="52.5" customHeight="1" x14ac:dyDescent="0.25">
      <c r="B34" s="543"/>
      <c r="C34" s="548"/>
      <c r="D34" s="30" t="s">
        <v>184</v>
      </c>
      <c r="E34" s="30" t="s">
        <v>233</v>
      </c>
      <c r="F34" s="274" t="s">
        <v>250</v>
      </c>
      <c r="G34" s="272">
        <f>IF(F34="Y", 'read first'!$C$23, 0)</f>
        <v>0</v>
      </c>
      <c r="H34" s="554"/>
      <c r="I34" s="554"/>
    </row>
    <row r="35" spans="2:9" ht="38.1" customHeight="1" x14ac:dyDescent="0.25">
      <c r="B35" s="543"/>
      <c r="C35" s="270" t="s">
        <v>58</v>
      </c>
      <c r="D35" s="28" t="s">
        <v>59</v>
      </c>
      <c r="E35" s="28" t="s">
        <v>227</v>
      </c>
      <c r="F35" s="35" t="s">
        <v>251</v>
      </c>
      <c r="G35" s="272">
        <f>IF(F35="Y", 'read first'!$C$23, 0)</f>
        <v>1.65</v>
      </c>
      <c r="H35" s="31" t="s">
        <v>203</v>
      </c>
      <c r="I35" s="391" t="s">
        <v>685</v>
      </c>
    </row>
    <row r="36" spans="2:9" ht="60" customHeight="1" x14ac:dyDescent="0.25">
      <c r="B36" s="270" t="s">
        <v>60</v>
      </c>
      <c r="C36" s="19" t="s">
        <v>61</v>
      </c>
      <c r="D36" s="30" t="s">
        <v>62</v>
      </c>
      <c r="E36" s="30" t="s">
        <v>234</v>
      </c>
      <c r="F36" s="274" t="s">
        <v>251</v>
      </c>
      <c r="G36" s="272">
        <f>IF(F36="Y", 'read first'!$C$23, 0)</f>
        <v>1.65</v>
      </c>
      <c r="H36" s="266" t="s">
        <v>178</v>
      </c>
      <c r="I36" s="266"/>
    </row>
    <row r="37" spans="2:9" x14ac:dyDescent="0.25">
      <c r="D37" s="21" t="s">
        <v>31</v>
      </c>
      <c r="E37" s="21"/>
      <c r="G37" s="272">
        <f>SUM(G19:G36)</f>
        <v>12.410000000000002</v>
      </c>
    </row>
    <row r="38" spans="2:9" x14ac:dyDescent="0.25">
      <c r="D38" s="21"/>
      <c r="E38" s="21"/>
      <c r="G38" s="22">
        <f>G37/'read first'!$C$24</f>
        <v>0.62676767676767697</v>
      </c>
    </row>
    <row r="39" spans="2:9" x14ac:dyDescent="0.25">
      <c r="D39" s="21"/>
      <c r="E39" s="21"/>
      <c r="G39" s="23"/>
    </row>
    <row r="40" spans="2:9" ht="18.75" x14ac:dyDescent="0.3">
      <c r="B40" s="24" t="s">
        <v>63</v>
      </c>
      <c r="C40" s="7"/>
      <c r="D40" s="7"/>
      <c r="E40" s="7"/>
      <c r="F40" s="7"/>
      <c r="G40" s="8"/>
      <c r="H40" s="25"/>
      <c r="I40" s="10"/>
    </row>
    <row r="41" spans="2:9" x14ac:dyDescent="0.25">
      <c r="B41" s="15" t="s">
        <v>1</v>
      </c>
      <c r="C41" s="13" t="s">
        <v>2</v>
      </c>
      <c r="D41" s="13" t="s">
        <v>64</v>
      </c>
      <c r="E41" s="13"/>
      <c r="F41" s="13" t="s">
        <v>4</v>
      </c>
      <c r="G41" s="14">
        <f>G40*9</f>
        <v>0</v>
      </c>
      <c r="H41" s="13" t="s">
        <v>5</v>
      </c>
      <c r="I41" s="13" t="s">
        <v>137</v>
      </c>
    </row>
    <row r="42" spans="2:9" ht="35.25" customHeight="1" x14ac:dyDescent="0.25">
      <c r="B42" s="555" t="s">
        <v>65</v>
      </c>
      <c r="C42" s="19" t="s">
        <v>66</v>
      </c>
      <c r="D42" s="275" t="s">
        <v>67</v>
      </c>
      <c r="E42" s="275" t="s">
        <v>235</v>
      </c>
      <c r="F42" s="274" t="s">
        <v>250</v>
      </c>
      <c r="G42" s="272">
        <f>IF(F42="Y", 'read first'!$D$23, 0)</f>
        <v>0</v>
      </c>
      <c r="H42" s="266" t="s">
        <v>68</v>
      </c>
      <c r="I42" s="266"/>
    </row>
    <row r="43" spans="2:9" ht="30" customHeight="1" x14ac:dyDescent="0.25">
      <c r="B43" s="549"/>
      <c r="C43" s="19" t="s">
        <v>69</v>
      </c>
      <c r="D43" s="273" t="s">
        <v>70</v>
      </c>
      <c r="E43" s="74" t="s">
        <v>227</v>
      </c>
      <c r="F43" s="274" t="s">
        <v>250</v>
      </c>
      <c r="G43" s="272">
        <f>IF(F43="Y", 'read first'!$D$23, 0)</f>
        <v>0</v>
      </c>
      <c r="H43" s="266" t="s">
        <v>71</v>
      </c>
      <c r="I43" s="266"/>
    </row>
    <row r="44" spans="2:9" ht="30" x14ac:dyDescent="0.25">
      <c r="B44" s="550"/>
      <c r="C44" s="19" t="s">
        <v>72</v>
      </c>
      <c r="D44" s="275" t="s">
        <v>73</v>
      </c>
      <c r="E44" s="275" t="s">
        <v>227</v>
      </c>
      <c r="F44" s="274" t="s">
        <v>251</v>
      </c>
      <c r="G44" s="272">
        <f>IF(F44="Y", 'read first'!$D$23, 0)</f>
        <v>2.2000000000000002</v>
      </c>
      <c r="H44" s="266" t="s">
        <v>74</v>
      </c>
      <c r="I44" s="266"/>
    </row>
    <row r="45" spans="2:9" ht="30" x14ac:dyDescent="0.25">
      <c r="B45" s="270" t="s">
        <v>75</v>
      </c>
      <c r="C45" s="19" t="s">
        <v>76</v>
      </c>
      <c r="D45" s="275" t="s">
        <v>77</v>
      </c>
      <c r="E45" s="275" t="s">
        <v>227</v>
      </c>
      <c r="F45" s="274" t="s">
        <v>251</v>
      </c>
      <c r="G45" s="272">
        <f>IF(F45="Y", 'read first'!$D$23, 0)</f>
        <v>2.2000000000000002</v>
      </c>
      <c r="H45" s="266" t="s">
        <v>78</v>
      </c>
      <c r="I45" s="266"/>
    </row>
    <row r="46" spans="2:9" ht="37.5" customHeight="1" x14ac:dyDescent="0.25">
      <c r="B46" s="33" t="s">
        <v>79</v>
      </c>
      <c r="C46" s="33" t="s">
        <v>80</v>
      </c>
      <c r="D46" s="34" t="s">
        <v>81</v>
      </c>
      <c r="E46" s="34" t="s">
        <v>227</v>
      </c>
      <c r="F46" s="274" t="s">
        <v>251</v>
      </c>
      <c r="G46" s="272">
        <f>IF(F46="Y", 'read first'!$D$23, 0)</f>
        <v>2.2000000000000002</v>
      </c>
      <c r="H46" s="31" t="s">
        <v>165</v>
      </c>
      <c r="I46" s="391" t="s">
        <v>686</v>
      </c>
    </row>
    <row r="47" spans="2:9" ht="69" customHeight="1" x14ac:dyDescent="0.25">
      <c r="B47" s="270" t="s">
        <v>82</v>
      </c>
      <c r="C47" s="19" t="s">
        <v>83</v>
      </c>
      <c r="D47" s="275" t="s">
        <v>84</v>
      </c>
      <c r="E47" s="275" t="s">
        <v>227</v>
      </c>
      <c r="F47" s="274" t="s">
        <v>251</v>
      </c>
      <c r="G47" s="272">
        <f>IF(F47="Y", 'read first'!$D$23, 0)</f>
        <v>2.2000000000000002</v>
      </c>
      <c r="H47" s="266" t="s">
        <v>85</v>
      </c>
      <c r="I47" s="266"/>
    </row>
    <row r="48" spans="2:9" ht="30" x14ac:dyDescent="0.25">
      <c r="B48" s="270" t="s">
        <v>86</v>
      </c>
      <c r="C48" s="19" t="s">
        <v>87</v>
      </c>
      <c r="D48" s="275" t="s">
        <v>88</v>
      </c>
      <c r="E48" s="275" t="s">
        <v>236</v>
      </c>
      <c r="F48" s="274" t="s">
        <v>251</v>
      </c>
      <c r="G48" s="272">
        <f>IF(F48="Y", 'read first'!$D$23, 0)</f>
        <v>2.2000000000000002</v>
      </c>
      <c r="H48" s="266" t="s">
        <v>89</v>
      </c>
      <c r="I48" s="266"/>
    </row>
    <row r="49" spans="2:9" ht="45" x14ac:dyDescent="0.25">
      <c r="B49" s="270" t="s">
        <v>90</v>
      </c>
      <c r="C49" s="19" t="s">
        <v>91</v>
      </c>
      <c r="D49" s="275" t="s">
        <v>92</v>
      </c>
      <c r="E49" s="275" t="s">
        <v>237</v>
      </c>
      <c r="F49" s="274" t="s">
        <v>251</v>
      </c>
      <c r="G49" s="272">
        <f>IF(F49="Y", 'read first'!$D$23, 0)</f>
        <v>2.2000000000000002</v>
      </c>
      <c r="H49" s="266" t="s">
        <v>93</v>
      </c>
      <c r="I49" s="266"/>
    </row>
    <row r="50" spans="2:9" x14ac:dyDescent="0.25">
      <c r="B50" s="37"/>
      <c r="G50" s="272">
        <f>SUM(G42:G49)</f>
        <v>13.2</v>
      </c>
    </row>
    <row r="51" spans="2:9" x14ac:dyDescent="0.25">
      <c r="B51" s="37"/>
      <c r="G51" s="22">
        <f>G50/'read first'!$D$24</f>
        <v>0.66666666666666663</v>
      </c>
    </row>
    <row r="52" spans="2:9" x14ac:dyDescent="0.25">
      <c r="B52" s="37"/>
      <c r="G52" s="23"/>
    </row>
    <row r="53" spans="2:9" ht="18.75" x14ac:dyDescent="0.3">
      <c r="B53" s="24" t="s">
        <v>94</v>
      </c>
      <c r="C53" s="7"/>
      <c r="D53" s="7"/>
      <c r="E53" s="7"/>
      <c r="F53" s="7"/>
      <c r="G53" s="8"/>
      <c r="H53" s="25"/>
      <c r="I53" s="10"/>
    </row>
    <row r="54" spans="2:9" x14ac:dyDescent="0.25">
      <c r="B54" s="15" t="s">
        <v>1</v>
      </c>
      <c r="C54" s="13" t="s">
        <v>2</v>
      </c>
      <c r="D54" s="13" t="s">
        <v>64</v>
      </c>
      <c r="E54" s="38"/>
      <c r="F54" s="38" t="s">
        <v>4</v>
      </c>
      <c r="G54" s="38"/>
      <c r="H54" s="38" t="s">
        <v>5</v>
      </c>
      <c r="I54" s="38" t="s">
        <v>137</v>
      </c>
    </row>
    <row r="55" spans="2:9" ht="75" x14ac:dyDescent="0.25">
      <c r="B55" s="543" t="s">
        <v>95</v>
      </c>
      <c r="C55" s="19" t="s">
        <v>96</v>
      </c>
      <c r="D55" s="275" t="s">
        <v>97</v>
      </c>
      <c r="E55" s="75" t="s">
        <v>227</v>
      </c>
      <c r="F55" s="274" t="s">
        <v>251</v>
      </c>
      <c r="G55" s="272">
        <f>IF(F55="Y", 'read first'!$E$23, 0)</f>
        <v>2.5</v>
      </c>
      <c r="H55" s="271" t="s">
        <v>98</v>
      </c>
      <c r="I55" s="271"/>
    </row>
    <row r="56" spans="2:9" ht="38.1" customHeight="1" x14ac:dyDescent="0.25">
      <c r="B56" s="543"/>
      <c r="C56" s="19" t="s">
        <v>99</v>
      </c>
      <c r="D56" s="275" t="s">
        <v>100</v>
      </c>
      <c r="E56" s="75" t="s">
        <v>227</v>
      </c>
      <c r="F56" s="274" t="s">
        <v>251</v>
      </c>
      <c r="G56" s="272">
        <f>IF(F56="Y", 'read first'!$E$23, 0)</f>
        <v>2.5</v>
      </c>
      <c r="H56" s="271" t="s">
        <v>101</v>
      </c>
      <c r="I56" s="271"/>
    </row>
    <row r="57" spans="2:9" ht="51" customHeight="1" x14ac:dyDescent="0.25">
      <c r="B57" s="270" t="s">
        <v>102</v>
      </c>
      <c r="C57" s="19" t="s">
        <v>44</v>
      </c>
      <c r="D57" s="275" t="s">
        <v>103</v>
      </c>
      <c r="E57" s="75" t="s">
        <v>227</v>
      </c>
      <c r="F57" s="39" t="str">
        <f>F26</f>
        <v>Y</v>
      </c>
      <c r="G57" s="384">
        <f>IF(F57="Y", 'read first'!$E$23, 0)</f>
        <v>2.5</v>
      </c>
      <c r="H57" s="271" t="s">
        <v>207</v>
      </c>
      <c r="I57" s="271"/>
    </row>
    <row r="58" spans="2:9" ht="49.5" customHeight="1" x14ac:dyDescent="0.25">
      <c r="B58" s="270" t="s">
        <v>104</v>
      </c>
      <c r="C58" s="19" t="s">
        <v>96</v>
      </c>
      <c r="D58" s="275" t="s">
        <v>131</v>
      </c>
      <c r="E58" s="75" t="s">
        <v>230</v>
      </c>
      <c r="F58" s="39" t="s">
        <v>210</v>
      </c>
      <c r="G58" s="272">
        <f>G29+G30</f>
        <v>1.66</v>
      </c>
      <c r="H58" s="271" t="s">
        <v>208</v>
      </c>
      <c r="I58" s="271"/>
    </row>
    <row r="59" spans="2:9" ht="37.5" customHeight="1" x14ac:dyDescent="0.25">
      <c r="B59" s="543" t="s">
        <v>105</v>
      </c>
      <c r="C59" s="19" t="s">
        <v>72</v>
      </c>
      <c r="D59" s="275" t="s">
        <v>106</v>
      </c>
      <c r="E59" s="75" t="s">
        <v>227</v>
      </c>
      <c r="F59" s="274" t="s">
        <v>251</v>
      </c>
      <c r="G59" s="272">
        <f>IF(F59="Y", 'read first'!$E$23, 0)</f>
        <v>2.5</v>
      </c>
      <c r="H59" s="271" t="s">
        <v>132</v>
      </c>
      <c r="I59" s="271"/>
    </row>
    <row r="60" spans="2:9" ht="38.1" customHeight="1" x14ac:dyDescent="0.25">
      <c r="B60" s="543"/>
      <c r="C60" s="19" t="s">
        <v>99</v>
      </c>
      <c r="D60" s="275" t="s">
        <v>133</v>
      </c>
      <c r="E60" s="75" t="s">
        <v>238</v>
      </c>
      <c r="F60" s="274" t="s">
        <v>250</v>
      </c>
      <c r="G60" s="272">
        <f>IF(F60="Y", 'read first'!$E$23, 0)</f>
        <v>0</v>
      </c>
      <c r="H60" s="271" t="s">
        <v>134</v>
      </c>
      <c r="I60" s="271"/>
    </row>
    <row r="61" spans="2:9" ht="30" x14ac:dyDescent="0.25">
      <c r="B61" s="270" t="s">
        <v>107</v>
      </c>
      <c r="C61" s="19" t="s">
        <v>108</v>
      </c>
      <c r="D61" s="275" t="s">
        <v>185</v>
      </c>
      <c r="E61" s="75" t="s">
        <v>239</v>
      </c>
      <c r="F61" s="274" t="s">
        <v>250</v>
      </c>
      <c r="G61" s="272">
        <f>IF(F61="Y", 'read first'!$E$23, 0)</f>
        <v>0</v>
      </c>
      <c r="H61" s="271" t="s">
        <v>135</v>
      </c>
      <c r="I61" s="271"/>
    </row>
    <row r="62" spans="2:9" ht="38.1" customHeight="1" x14ac:dyDescent="0.25">
      <c r="B62" s="270" t="s">
        <v>109</v>
      </c>
      <c r="C62" s="19" t="s">
        <v>110</v>
      </c>
      <c r="D62" s="275" t="s">
        <v>111</v>
      </c>
      <c r="E62" s="75" t="s">
        <v>227</v>
      </c>
      <c r="F62" s="274" t="s">
        <v>251</v>
      </c>
      <c r="G62" s="272">
        <f>IF(F62="Y", 'read first'!$E$23, 0)</f>
        <v>2.5</v>
      </c>
      <c r="H62" s="271" t="s">
        <v>136</v>
      </c>
      <c r="I62" s="271"/>
    </row>
    <row r="63" spans="2:9" x14ac:dyDescent="0.25">
      <c r="G63" s="272">
        <f>SUM(G55:G62)</f>
        <v>14.16</v>
      </c>
    </row>
    <row r="64" spans="2:9" x14ac:dyDescent="0.25">
      <c r="G64" s="41">
        <f>G63/'read first'!$E$24</f>
        <v>0.70799999999999996</v>
      </c>
    </row>
    <row r="65" spans="1:13" x14ac:dyDescent="0.25">
      <c r="G65" s="42"/>
    </row>
    <row r="66" spans="1:13" ht="18.75" x14ac:dyDescent="0.3">
      <c r="B66" s="24" t="s">
        <v>120</v>
      </c>
      <c r="C66" s="7"/>
      <c r="D66" s="7"/>
      <c r="E66" s="7"/>
      <c r="F66" s="7"/>
      <c r="G66" s="8"/>
      <c r="H66" s="25"/>
      <c r="I66" s="10"/>
    </row>
    <row r="67" spans="1:13" x14ac:dyDescent="0.25">
      <c r="B67" s="43" t="s">
        <v>1</v>
      </c>
      <c r="C67" s="43" t="s">
        <v>2</v>
      </c>
      <c r="D67" s="43" t="s">
        <v>64</v>
      </c>
      <c r="E67" s="43"/>
      <c r="F67" s="43" t="s">
        <v>4</v>
      </c>
      <c r="G67" s="43"/>
      <c r="H67" s="43" t="s">
        <v>5</v>
      </c>
      <c r="I67" s="43" t="s">
        <v>137</v>
      </c>
    </row>
    <row r="68" spans="1:13" ht="38.1" customHeight="1" x14ac:dyDescent="0.25">
      <c r="B68" s="270" t="s">
        <v>121</v>
      </c>
      <c r="C68" s="19" t="s">
        <v>170</v>
      </c>
      <c r="D68" s="275" t="s">
        <v>171</v>
      </c>
      <c r="E68" s="275" t="s">
        <v>226</v>
      </c>
      <c r="F68" s="274" t="str">
        <f>F11</f>
        <v>N</v>
      </c>
      <c r="G68" s="272">
        <f>IF(F68="Y", 'read first'!$G$23, 0)</f>
        <v>0</v>
      </c>
      <c r="H68" s="270" t="s">
        <v>427</v>
      </c>
      <c r="I68" s="270"/>
    </row>
    <row r="69" spans="1:13" s="4" customFormat="1" ht="67.5" customHeight="1" x14ac:dyDescent="0.25">
      <c r="A69" s="3"/>
      <c r="B69" s="270" t="s">
        <v>122</v>
      </c>
      <c r="C69" s="19" t="s">
        <v>123</v>
      </c>
      <c r="D69" s="275" t="s">
        <v>124</v>
      </c>
      <c r="E69" s="275" t="s">
        <v>240</v>
      </c>
      <c r="F69" s="274" t="s">
        <v>250</v>
      </c>
      <c r="G69" s="272">
        <f>IF(F69="Y", 'read first'!$G$23, 0)</f>
        <v>0</v>
      </c>
      <c r="H69" s="270" t="s">
        <v>143</v>
      </c>
      <c r="I69" s="270"/>
      <c r="J69" s="59"/>
      <c r="K69" s="59"/>
      <c r="L69" s="59"/>
      <c r="M69" s="59"/>
    </row>
    <row r="70" spans="1:13" s="4" customFormat="1" ht="74.25" customHeight="1" x14ac:dyDescent="0.25">
      <c r="A70" s="3"/>
      <c r="B70" s="270" t="s">
        <v>125</v>
      </c>
      <c r="C70" s="19" t="s">
        <v>144</v>
      </c>
      <c r="D70" s="275" t="s">
        <v>126</v>
      </c>
      <c r="E70" s="275" t="s">
        <v>241</v>
      </c>
      <c r="F70" s="274" t="s">
        <v>250</v>
      </c>
      <c r="G70" s="272">
        <f>IF(F70="Y", 'read first'!$G$23, 0)</f>
        <v>0</v>
      </c>
      <c r="H70" s="270" t="s">
        <v>142</v>
      </c>
      <c r="I70" s="270"/>
      <c r="J70" s="59"/>
      <c r="K70" s="59"/>
      <c r="L70" s="59"/>
      <c r="M70" s="59"/>
    </row>
    <row r="71" spans="1:13" s="4" customFormat="1" ht="64.5" customHeight="1" x14ac:dyDescent="0.25">
      <c r="A71" s="3"/>
      <c r="B71" s="270" t="s">
        <v>127</v>
      </c>
      <c r="C71" s="19" t="s">
        <v>128</v>
      </c>
      <c r="D71" s="275" t="s">
        <v>129</v>
      </c>
      <c r="E71" s="275" t="s">
        <v>242</v>
      </c>
      <c r="F71" s="274" t="s">
        <v>251</v>
      </c>
      <c r="G71" s="272">
        <f>IF(F71="Y", 'read first'!$G$23, 0)</f>
        <v>2</v>
      </c>
      <c r="H71" s="270" t="s">
        <v>169</v>
      </c>
      <c r="I71" s="270"/>
      <c r="J71" s="59"/>
      <c r="K71" s="59"/>
      <c r="L71" s="59"/>
      <c r="M71" s="59"/>
    </row>
    <row r="72" spans="1:13" s="4" customFormat="1" x14ac:dyDescent="0.25">
      <c r="A72" s="3"/>
      <c r="B72" s="543" t="s">
        <v>186</v>
      </c>
      <c r="C72" s="19" t="s">
        <v>108</v>
      </c>
      <c r="D72" s="582" t="s">
        <v>139</v>
      </c>
      <c r="E72" s="582" t="s">
        <v>243</v>
      </c>
      <c r="F72" s="584" t="s">
        <v>250</v>
      </c>
      <c r="G72" s="565">
        <f>IF(F72="Y", 'read first'!$G$23, 0)</f>
        <v>0</v>
      </c>
      <c r="H72" s="554" t="s">
        <v>141</v>
      </c>
      <c r="I72" s="585"/>
      <c r="J72" s="59"/>
      <c r="K72" s="59"/>
      <c r="L72" s="59"/>
      <c r="M72" s="59"/>
    </row>
    <row r="73" spans="1:13" s="4" customFormat="1" x14ac:dyDescent="0.25">
      <c r="A73" s="3"/>
      <c r="B73" s="543"/>
      <c r="C73" s="19" t="s">
        <v>140</v>
      </c>
      <c r="D73" s="583"/>
      <c r="E73" s="583"/>
      <c r="F73" s="584"/>
      <c r="G73" s="567"/>
      <c r="H73" s="554"/>
      <c r="I73" s="585"/>
      <c r="J73" s="59"/>
      <c r="K73" s="59"/>
      <c r="L73" s="59"/>
      <c r="M73" s="59"/>
    </row>
    <row r="74" spans="1:13" s="4" customFormat="1" x14ac:dyDescent="0.25">
      <c r="A74" s="3"/>
      <c r="B74" s="37"/>
      <c r="C74" s="3"/>
      <c r="D74" s="3"/>
      <c r="E74" s="3"/>
      <c r="F74" s="3"/>
      <c r="G74" s="272">
        <f>SUM(G68:G73)/2</f>
        <v>1</v>
      </c>
      <c r="H74" s="5"/>
      <c r="J74" s="59"/>
      <c r="K74" s="59"/>
      <c r="L74" s="59"/>
      <c r="M74" s="59"/>
    </row>
    <row r="75" spans="1:13" s="4" customFormat="1" x14ac:dyDescent="0.25">
      <c r="A75" s="3"/>
      <c r="B75" s="37"/>
      <c r="C75" s="3"/>
      <c r="D75" s="3"/>
      <c r="E75" s="3"/>
      <c r="F75" s="3"/>
      <c r="G75" s="22">
        <f>G74/'read first'!$G$24</f>
        <v>0.1</v>
      </c>
      <c r="H75" s="5"/>
      <c r="J75" s="59"/>
      <c r="K75" s="59"/>
      <c r="L75" s="59"/>
      <c r="M75" s="59"/>
    </row>
    <row r="77" spans="1:13" ht="18.75" x14ac:dyDescent="0.3">
      <c r="A77" s="24" t="s">
        <v>112</v>
      </c>
      <c r="B77" s="7"/>
      <c r="C77" s="7"/>
      <c r="D77" s="7"/>
      <c r="E77" s="7"/>
      <c r="F77" s="7"/>
      <c r="G77" s="8"/>
      <c r="H77" s="10"/>
    </row>
    <row r="78" spans="1:13" x14ac:dyDescent="0.25">
      <c r="A78" s="43" t="s">
        <v>113</v>
      </c>
      <c r="B78" s="43" t="s">
        <v>1</v>
      </c>
      <c r="C78" s="43" t="s">
        <v>2</v>
      </c>
      <c r="D78" s="43" t="s">
        <v>64</v>
      </c>
      <c r="E78" s="43"/>
      <c r="F78" s="43" t="s">
        <v>4</v>
      </c>
      <c r="G78" s="43">
        <v>34</v>
      </c>
      <c r="H78" s="43" t="s">
        <v>5</v>
      </c>
    </row>
    <row r="79" spans="1:13" ht="30" x14ac:dyDescent="0.25">
      <c r="A79" s="270" t="s">
        <v>187</v>
      </c>
      <c r="B79" s="270" t="s">
        <v>114</v>
      </c>
      <c r="C79" s="36" t="s">
        <v>145</v>
      </c>
      <c r="D79" s="275" t="s">
        <v>164</v>
      </c>
      <c r="E79" s="275" t="s">
        <v>244</v>
      </c>
      <c r="F79" s="274" t="s">
        <v>205</v>
      </c>
      <c r="G79" s="44">
        <f>IF(F79="Y", 'read first'!$F$23, 0)</f>
        <v>0</v>
      </c>
      <c r="H79" s="45" t="s">
        <v>146</v>
      </c>
    </row>
    <row r="80" spans="1:13" ht="45" x14ac:dyDescent="0.25">
      <c r="A80" s="267" t="s">
        <v>188</v>
      </c>
      <c r="B80" s="267" t="s">
        <v>115</v>
      </c>
      <c r="C80" s="36" t="s">
        <v>145</v>
      </c>
      <c r="D80" s="273" t="s">
        <v>116</v>
      </c>
      <c r="E80" s="273" t="s">
        <v>245</v>
      </c>
      <c r="F80" s="274" t="s">
        <v>205</v>
      </c>
      <c r="G80" s="44">
        <f>IF(F80="Y", 'read first'!$F$23, 0)</f>
        <v>0</v>
      </c>
      <c r="H80" s="47" t="s">
        <v>147</v>
      </c>
    </row>
    <row r="81" spans="1:8" x14ac:dyDescent="0.25">
      <c r="A81" s="555" t="s">
        <v>189</v>
      </c>
      <c r="B81" s="587" t="s">
        <v>117</v>
      </c>
      <c r="C81" s="48" t="s">
        <v>118</v>
      </c>
      <c r="D81" s="275" t="s">
        <v>51</v>
      </c>
      <c r="E81" s="275" t="s">
        <v>246</v>
      </c>
      <c r="F81" s="274" t="str">
        <f>F29</f>
        <v>Y</v>
      </c>
      <c r="G81" s="44">
        <f>IF(F81="Y", 1, 0)</f>
        <v>1</v>
      </c>
      <c r="H81" s="551" t="s">
        <v>52</v>
      </c>
    </row>
    <row r="82" spans="1:8" x14ac:dyDescent="0.25">
      <c r="A82" s="586"/>
      <c r="B82" s="588"/>
      <c r="C82" s="48" t="s">
        <v>119</v>
      </c>
      <c r="D82" s="582" t="s">
        <v>53</v>
      </c>
      <c r="E82" s="590" t="s">
        <v>247</v>
      </c>
      <c r="F82" s="590" t="str">
        <f>F30</f>
        <v>Y</v>
      </c>
      <c r="G82" s="593">
        <f t="shared" ref="G82:G83" si="0">IF(F82="Y", 1, 0)</f>
        <v>1</v>
      </c>
      <c r="H82" s="586"/>
    </row>
    <row r="83" spans="1:8" x14ac:dyDescent="0.25">
      <c r="A83" s="586"/>
      <c r="B83" s="589"/>
      <c r="C83" s="48" t="s">
        <v>130</v>
      </c>
      <c r="D83" s="552"/>
      <c r="E83" s="591"/>
      <c r="F83" s="592"/>
      <c r="G83" s="594">
        <f t="shared" si="0"/>
        <v>0</v>
      </c>
      <c r="H83" s="552"/>
    </row>
    <row r="84" spans="1:8" ht="58.5" customHeight="1" x14ac:dyDescent="0.25">
      <c r="A84" s="552"/>
      <c r="B84" s="270" t="s">
        <v>138</v>
      </c>
      <c r="C84" s="19" t="s">
        <v>148</v>
      </c>
      <c r="D84" s="275" t="s">
        <v>149</v>
      </c>
      <c r="E84" s="275" t="s">
        <v>248</v>
      </c>
      <c r="F84" s="274" t="s">
        <v>205</v>
      </c>
      <c r="G84" s="44">
        <f>IF(F84="Y", 'read first'!$F$23, 0)</f>
        <v>0</v>
      </c>
      <c r="H84" s="271" t="s">
        <v>150</v>
      </c>
    </row>
    <row r="85" spans="1:8" ht="60" x14ac:dyDescent="0.25">
      <c r="A85" s="267" t="s">
        <v>190</v>
      </c>
      <c r="B85" s="49" t="s">
        <v>151</v>
      </c>
      <c r="C85" s="266" t="s">
        <v>152</v>
      </c>
      <c r="D85" s="20" t="s">
        <v>162</v>
      </c>
      <c r="E85" s="20" t="s">
        <v>227</v>
      </c>
      <c r="F85" s="274" t="s">
        <v>205</v>
      </c>
      <c r="G85" s="44">
        <f>IF(F85="Y", 'read first'!$F$23, 0)</f>
        <v>0</v>
      </c>
      <c r="H85" s="20" t="s">
        <v>153</v>
      </c>
    </row>
    <row r="86" spans="1:8" ht="45" x14ac:dyDescent="0.25">
      <c r="A86" s="270" t="s">
        <v>191</v>
      </c>
      <c r="B86" s="270" t="s">
        <v>154</v>
      </c>
      <c r="C86" s="270" t="s">
        <v>155</v>
      </c>
      <c r="D86" s="20" t="s">
        <v>163</v>
      </c>
      <c r="E86" s="20" t="s">
        <v>227</v>
      </c>
      <c r="F86" s="274" t="s">
        <v>205</v>
      </c>
      <c r="G86" s="44">
        <f>IF(F86="Y", 'read first'!$F$23, 0)</f>
        <v>0</v>
      </c>
      <c r="H86" s="20" t="s">
        <v>156</v>
      </c>
    </row>
    <row r="87" spans="1:8" ht="47.25" customHeight="1" x14ac:dyDescent="0.25">
      <c r="A87" s="587" t="s">
        <v>192</v>
      </c>
      <c r="B87" s="554" t="s">
        <v>22</v>
      </c>
      <c r="C87" s="19" t="s">
        <v>23</v>
      </c>
      <c r="D87" s="275" t="s">
        <v>24</v>
      </c>
      <c r="E87" s="275" t="s">
        <v>226</v>
      </c>
      <c r="F87" s="274" t="str">
        <f>F11</f>
        <v>N</v>
      </c>
      <c r="G87" s="272">
        <f>IF(F87="Y", 'read first'!$F$23, 0)</f>
        <v>0</v>
      </c>
      <c r="H87" s="266" t="s">
        <v>25</v>
      </c>
    </row>
    <row r="88" spans="1:8" ht="67.5" customHeight="1" x14ac:dyDescent="0.25">
      <c r="A88" s="595"/>
      <c r="B88" s="554"/>
      <c r="C88" s="266" t="s">
        <v>26</v>
      </c>
      <c r="D88" s="20" t="s">
        <v>27</v>
      </c>
      <c r="E88" s="20" t="s">
        <v>227</v>
      </c>
      <c r="F88" s="274" t="s">
        <v>205</v>
      </c>
      <c r="G88" s="44">
        <f>IF(F88="Y", 'read first'!$F$23, 0)</f>
        <v>0</v>
      </c>
      <c r="H88" s="20" t="s">
        <v>157</v>
      </c>
    </row>
    <row r="89" spans="1:8" ht="38.25" customHeight="1" x14ac:dyDescent="0.25">
      <c r="A89" s="555" t="s">
        <v>193</v>
      </c>
      <c r="B89" s="555" t="s">
        <v>65</v>
      </c>
      <c r="C89" s="19" t="s">
        <v>66</v>
      </c>
      <c r="D89" s="275" t="s">
        <v>67</v>
      </c>
      <c r="E89" s="275" t="s">
        <v>235</v>
      </c>
      <c r="F89" s="274" t="str">
        <f>F42</f>
        <v>N</v>
      </c>
      <c r="G89" s="44">
        <f>IF(F89="Y", 'read first'!$F$23, 0)</f>
        <v>0</v>
      </c>
      <c r="H89" s="266" t="s">
        <v>68</v>
      </c>
    </row>
    <row r="90" spans="1:8" ht="30" x14ac:dyDescent="0.25">
      <c r="A90" s="586"/>
      <c r="B90" s="549"/>
      <c r="C90" s="19" t="s">
        <v>69</v>
      </c>
      <c r="D90" s="273" t="s">
        <v>70</v>
      </c>
      <c r="E90" s="74" t="s">
        <v>227</v>
      </c>
      <c r="F90" s="274" t="str">
        <f>F43</f>
        <v>N</v>
      </c>
      <c r="G90" s="44">
        <f>IF(F90="Y", 'read first'!$F$23, 0)</f>
        <v>0</v>
      </c>
      <c r="H90" s="266" t="s">
        <v>71</v>
      </c>
    </row>
    <row r="91" spans="1:8" ht="36.75" customHeight="1" x14ac:dyDescent="0.25">
      <c r="A91" s="586"/>
      <c r="B91" s="550"/>
      <c r="C91" s="19" t="s">
        <v>72</v>
      </c>
      <c r="D91" s="275" t="s">
        <v>73</v>
      </c>
      <c r="E91" s="275" t="s">
        <v>227</v>
      </c>
      <c r="F91" s="274" t="str">
        <f>F60</f>
        <v>N</v>
      </c>
      <c r="G91" s="44">
        <f>IF(F91="Y", 'read first'!$F$23, 0)</f>
        <v>0</v>
      </c>
      <c r="H91" s="266" t="s">
        <v>74</v>
      </c>
    </row>
    <row r="92" spans="1:8" ht="28.5" customHeight="1" x14ac:dyDescent="0.25">
      <c r="A92" s="596" t="s">
        <v>194</v>
      </c>
      <c r="B92" s="551" t="s">
        <v>6</v>
      </c>
      <c r="C92" s="553" t="s">
        <v>7</v>
      </c>
      <c r="D92" s="275" t="s">
        <v>173</v>
      </c>
      <c r="E92" s="275" t="s">
        <v>220</v>
      </c>
      <c r="F92" s="274" t="str">
        <f>F5</f>
        <v>Y</v>
      </c>
      <c r="G92" s="44">
        <f>IF(F92="Y", 'read first'!$F$23, 0)</f>
        <v>2</v>
      </c>
      <c r="H92" s="266" t="s">
        <v>8</v>
      </c>
    </row>
    <row r="93" spans="1:8" ht="30" x14ac:dyDescent="0.25">
      <c r="A93" s="597"/>
      <c r="B93" s="552"/>
      <c r="C93" s="548"/>
      <c r="D93" s="275" t="s">
        <v>179</v>
      </c>
      <c r="E93" s="275" t="s">
        <v>221</v>
      </c>
      <c r="F93" s="274" t="str">
        <f>F6</f>
        <v>Y</v>
      </c>
      <c r="G93" s="44">
        <f>IF(F93="Y", 'read first'!$F$23, 0)</f>
        <v>2</v>
      </c>
      <c r="H93" s="266" t="s">
        <v>9</v>
      </c>
    </row>
    <row r="94" spans="1:8" ht="30" x14ac:dyDescent="0.25">
      <c r="A94" s="597"/>
      <c r="B94" s="266" t="s">
        <v>10</v>
      </c>
      <c r="C94" s="19" t="s">
        <v>11</v>
      </c>
      <c r="D94" s="275" t="s">
        <v>12</v>
      </c>
      <c r="E94" s="275" t="s">
        <v>222</v>
      </c>
      <c r="F94" s="274" t="str">
        <f>F7</f>
        <v>N</v>
      </c>
      <c r="G94" s="44">
        <f>IF(F94="Y", 'read first'!$F$23, 0)</f>
        <v>0</v>
      </c>
      <c r="H94" s="266" t="s">
        <v>13</v>
      </c>
    </row>
    <row r="95" spans="1:8" ht="45" x14ac:dyDescent="0.25">
      <c r="A95" s="597"/>
      <c r="B95" s="266" t="s">
        <v>19</v>
      </c>
      <c r="C95" s="19" t="s">
        <v>20</v>
      </c>
      <c r="D95" s="275" t="s">
        <v>415</v>
      </c>
      <c r="E95" s="275" t="s">
        <v>225</v>
      </c>
      <c r="F95" s="274" t="str">
        <f>F10</f>
        <v>Y</v>
      </c>
      <c r="G95" s="44">
        <f>IF(F95="Y", 'read first'!$F$23, 0)</f>
        <v>2</v>
      </c>
      <c r="H95" s="266" t="s">
        <v>21</v>
      </c>
    </row>
    <row r="96" spans="1:8" ht="30" x14ac:dyDescent="0.25">
      <c r="A96" s="597"/>
      <c r="B96" s="554" t="s">
        <v>22</v>
      </c>
      <c r="C96" s="19" t="s">
        <v>23</v>
      </c>
      <c r="D96" s="275" t="s">
        <v>24</v>
      </c>
      <c r="E96" s="275" t="s">
        <v>226</v>
      </c>
      <c r="F96" s="274" t="str">
        <f>F11</f>
        <v>N</v>
      </c>
      <c r="G96" s="44">
        <f>IF(F96="Y", 'read first'!$F$23, 0)</f>
        <v>0</v>
      </c>
      <c r="H96" s="266" t="s">
        <v>25</v>
      </c>
    </row>
    <row r="97" spans="1:8" ht="34.5" customHeight="1" x14ac:dyDescent="0.25">
      <c r="A97" s="598"/>
      <c r="B97" s="554"/>
      <c r="C97" s="266" t="s">
        <v>26</v>
      </c>
      <c r="D97" s="20" t="s">
        <v>27</v>
      </c>
      <c r="E97" s="20" t="s">
        <v>227</v>
      </c>
      <c r="F97" s="274" t="s">
        <v>250</v>
      </c>
      <c r="G97" s="44">
        <f>IF(F97="Y", 'read first'!$F$23, 0)</f>
        <v>0</v>
      </c>
      <c r="H97" s="20" t="s">
        <v>174</v>
      </c>
    </row>
    <row r="98" spans="1:8" ht="33.75" customHeight="1" x14ac:dyDescent="0.25">
      <c r="A98" s="266" t="s">
        <v>195</v>
      </c>
      <c r="B98" s="266" t="s">
        <v>158</v>
      </c>
      <c r="C98" s="266" t="s">
        <v>159</v>
      </c>
      <c r="D98" s="275" t="s">
        <v>160</v>
      </c>
      <c r="E98" s="75" t="s">
        <v>227</v>
      </c>
      <c r="F98" s="274" t="s">
        <v>205</v>
      </c>
      <c r="G98" s="44">
        <f>IF(F98="Y", 'read first'!$F$23, 0)</f>
        <v>0</v>
      </c>
      <c r="H98" s="271" t="s">
        <v>161</v>
      </c>
    </row>
    <row r="99" spans="1:8" x14ac:dyDescent="0.25">
      <c r="G99" s="44">
        <f>SUM(G79:G98)</f>
        <v>8</v>
      </c>
    </row>
    <row r="100" spans="1:8" x14ac:dyDescent="0.25">
      <c r="G100" s="22" t="s">
        <v>227</v>
      </c>
    </row>
  </sheetData>
  <mergeCells count="58">
    <mergeCell ref="B23:B25"/>
    <mergeCell ref="D23:G23"/>
    <mergeCell ref="C24:C25"/>
    <mergeCell ref="I24:I25"/>
    <mergeCell ref="B5:B6"/>
    <mergeCell ref="C5:C6"/>
    <mergeCell ref="B8:B9"/>
    <mergeCell ref="B11:B12"/>
    <mergeCell ref="B19:B22"/>
    <mergeCell ref="D20:D22"/>
    <mergeCell ref="I26:I28"/>
    <mergeCell ref="C27:C28"/>
    <mergeCell ref="E20:E22"/>
    <mergeCell ref="F20:F22"/>
    <mergeCell ref="G20:G22"/>
    <mergeCell ref="H20:H22"/>
    <mergeCell ref="I20:I22"/>
    <mergeCell ref="B26:B28"/>
    <mergeCell ref="E26:E28"/>
    <mergeCell ref="F26:F28"/>
    <mergeCell ref="G26:G28"/>
    <mergeCell ref="H26:H28"/>
    <mergeCell ref="B55:B56"/>
    <mergeCell ref="B29:B31"/>
    <mergeCell ref="H29:H31"/>
    <mergeCell ref="I29:I31"/>
    <mergeCell ref="D30:D31"/>
    <mergeCell ref="E30:E31"/>
    <mergeCell ref="F30:F31"/>
    <mergeCell ref="G30:G31"/>
    <mergeCell ref="B32:B35"/>
    <mergeCell ref="C32:C34"/>
    <mergeCell ref="H32:H34"/>
    <mergeCell ref="I32:I34"/>
    <mergeCell ref="B42:B44"/>
    <mergeCell ref="B59:B60"/>
    <mergeCell ref="B72:B73"/>
    <mergeCell ref="D72:D73"/>
    <mergeCell ref="E72:E73"/>
    <mergeCell ref="F72:F73"/>
    <mergeCell ref="H72:H73"/>
    <mergeCell ref="I72:I73"/>
    <mergeCell ref="A81:A84"/>
    <mergeCell ref="B81:B83"/>
    <mergeCell ref="H81:H83"/>
    <mergeCell ref="D82:D83"/>
    <mergeCell ref="E82:E83"/>
    <mergeCell ref="F82:F83"/>
    <mergeCell ref="G82:G83"/>
    <mergeCell ref="G72:G73"/>
    <mergeCell ref="C92:C93"/>
    <mergeCell ref="B96:B97"/>
    <mergeCell ref="A87:A88"/>
    <mergeCell ref="B87:B88"/>
    <mergeCell ref="A89:A91"/>
    <mergeCell ref="B89:B91"/>
    <mergeCell ref="A92:A97"/>
    <mergeCell ref="B92:B93"/>
  </mergeCells>
  <dataValidations count="3">
    <dataValidation type="list" allowBlank="1" showInputMessage="1" showErrorMessage="1" sqref="F24" xr:uid="{6266667C-73E9-4E5E-9A12-D045201B6044}">
      <formula1>"-,H, M, L, NEG"</formula1>
    </dataValidation>
    <dataValidation type="list" allowBlank="1" showInputMessage="1" showErrorMessage="1" sqref="F5:F13 F25:F26 F42:F49 F79:F81 F84:F95 F29:F30 F32:F36 F19:F22 F55:F56 F59:F62 F68:F73 F97:F98" xr:uid="{E2DAE508-88B0-446F-8C1D-29F3E4CE8F2D}">
      <formula1>"-,Y,N"</formula1>
    </dataValidation>
    <dataValidation type="list" allowBlank="1" showInputMessage="1" showErrorMessage="1" sqref="H23" xr:uid="{77DFE804-0812-4281-8D5D-C313C1FAEB86}">
      <formula1>"[Choose from list], Regional Boulevard, Community Boulevard, Regional Street, Community Street, Industrial Street, Regional Trail, Greenway"</formula1>
    </dataValidation>
  </dataValidations>
  <hyperlinks>
    <hyperlink ref="C5:C6" r:id="rId1" display="Equity Focus Area map layer" xr:uid="{C310CA07-C7B4-43C0-A895-F9AC4DF3346F}"/>
    <hyperlink ref="C7" r:id="rId2" display="Economic Value Atlas walkability and Community Service accessibility score" xr:uid="{28889426-CA50-4F58-8C04-3592D763E218}"/>
    <hyperlink ref="C8" r:id="rId3" display="Regional Barometer: Life expectancy at birth layer" xr:uid="{E21734FE-A3CE-412E-B6D1-551150A86932}"/>
    <hyperlink ref="C10" r:id="rId4" display="Economic Value Atlas: Job access layers (for both low and middle/high wage jobs)" xr:uid="{3D20B737-C89C-4DCE-BBA0-0A11943572A5}"/>
    <hyperlink ref="C11" r:id="rId5" display="·         Regional Investment Measure project list" xr:uid="{6D32D5F5-FF77-47C5-9B31-AF75DCEED1C0}"/>
    <hyperlink ref="C19" r:id="rId6" display="HCC network map" xr:uid="{7E0819D3-1316-4474-B9C8-B267FC530DDA}"/>
    <hyperlink ref="C23" r:id="rId7" display="Regional Trails and Greenways network" xr:uid="{BAD57450-95A0-485F-B542-AC371AD9E194}"/>
    <hyperlink ref="C29" r:id="rId8" display="·         Regional Bike Network Map" xr:uid="{3D7C3E8A-94E8-46D7-8ABF-2E17AACEB56A}"/>
    <hyperlink ref="C26" r:id="rId9" display="·         Livable Streets design guide" xr:uid="{317E0BDB-D723-492B-96D1-426011ACE8ED}"/>
    <hyperlink ref="C32" r:id="rId10" display="·         Economic Value Atlas Mobility map layer" xr:uid="{9262F295-29AE-4222-A5E5-ED3B06CE6AA5}"/>
    <hyperlink ref="C36" r:id="rId11" display="Safe Routes to School Regional Framework school map" xr:uid="{8C544214-118B-4220-B6DA-FD880C96A57C}"/>
    <hyperlink ref="C45" r:id="rId12" xr:uid="{05C15A44-6B05-48F4-8B3C-13BFB79F06CD}"/>
    <hyperlink ref="C47" r:id="rId13" xr:uid="{A87ED561-E5D2-4FE7-8673-2C52A40B7BF2}"/>
    <hyperlink ref="C48" r:id="rId14" xr:uid="{7FF4F309-455E-4700-88E3-19F0F7B4BC21}"/>
    <hyperlink ref="C49" r:id="rId15" xr:uid="{D89386A2-3329-4956-9097-8A721837E335}"/>
    <hyperlink ref="C55" r:id="rId16" xr:uid="{222ED38A-B171-4480-9F26-B28C8B562358}"/>
    <hyperlink ref="C58" r:id="rId17" xr:uid="{79DF63DE-6FD8-454C-B2DF-E27055D446EA}"/>
    <hyperlink ref="C56" r:id="rId18" display="Congestion Management Process network" xr:uid="{7A206B82-0288-45B2-A5FD-769321E80875}"/>
    <hyperlink ref="C60" r:id="rId19" display="Congestion Management Process network map" xr:uid="{554D7C74-C82E-448F-AF29-DB9F4A00582C}"/>
    <hyperlink ref="C62" r:id="rId20" xr:uid="{58A2D682-9F64-4588-A96A-D38BFDDC0D91}"/>
    <hyperlink ref="C61" r:id="rId21" xr:uid="{CAB7DCD9-A7ED-49BE-A7DD-39BF1D0BA8C3}"/>
    <hyperlink ref="C44" r:id="rId22" xr:uid="{0D07C242-E2E3-4DE1-979F-02ECA1803E2A}"/>
    <hyperlink ref="C42" r:id="rId23" location="/" display="TriMet Prioritzed Access to Transit map" xr:uid="{A9BAB229-CBE2-4B1C-8CA3-3704A7FAB9B4}"/>
    <hyperlink ref="C43" r:id="rId24" xr:uid="{520A8617-CF69-4321-9544-1AFEA01CFAAD}"/>
    <hyperlink ref="C9" r:id="rId25" display="Regional Barometer: Diesel particulate matter concentration layer" xr:uid="{B2362DEA-3555-4AED-A8FF-597B8982A9B5}"/>
    <hyperlink ref="C21" r:id="rId26" display="https://tooledesign.maps.arcgis.com/apps/MapSeries/index.html?appid=69225c1c028c440bbcef6ca40365f854" xr:uid="{5BFECB46-9B32-40AA-9FC0-77B3BE7AACEF}"/>
    <hyperlink ref="C13" r:id="rId27" xr:uid="{4BF6D9D9-C116-4169-8B69-4F44247B3942}"/>
    <hyperlink ref="C30" r:id="rId28" xr:uid="{4D3C4FBB-51E5-4B9B-996A-C69FC2E8747E}"/>
    <hyperlink ref="C31" r:id="rId29" xr:uid="{42C720DE-3D05-4662-A12E-23FF7CC84E3B}"/>
    <hyperlink ref="C57" r:id="rId30" display="·         Livable Streets design guide" xr:uid="{8AF08B11-F621-4318-8EC4-AA6B8746297D}"/>
    <hyperlink ref="C59" r:id="rId31" xr:uid="{BDBCB057-A543-4DA4-9E25-4FEB17050203}"/>
    <hyperlink ref="C72" r:id="rId32" xr:uid="{D2EFEA6D-4ED1-46CF-BE9E-136D58B7F40A}"/>
    <hyperlink ref="C73" r:id="rId33" display="FHWA: Intermodal connector list" xr:uid="{0B324046-8754-410F-A106-4536C4D57CAC}"/>
    <hyperlink ref="C71" r:id="rId34" xr:uid="{558E485C-B582-46F8-94B9-D11C72AB550C}"/>
    <hyperlink ref="C70" r:id="rId35" xr:uid="{831D4671-50EC-4216-8639-DD2F6BB0A4CB}"/>
    <hyperlink ref="C69" r:id="rId36" xr:uid="{FA34A48E-5C0C-4F42-B978-3B0E9CD3A5AE}"/>
    <hyperlink ref="C81" r:id="rId37" display="·         Regional Bike Network Map" xr:uid="{A7A775C8-98F9-4056-9BDD-FFF54A3E4E27}"/>
    <hyperlink ref="C82" r:id="rId38" xr:uid="{F70C8B89-B2D0-4C83-ABCD-381380F4348C}"/>
    <hyperlink ref="C83" r:id="rId39" xr:uid="{886CC7A2-D683-4458-87B3-10807AEB3FB5}"/>
    <hyperlink ref="C92:C93" r:id="rId40" display="Equity Focus Area map layer" xr:uid="{E2092F87-30EA-4B1A-8AD4-242EE7ED9CE9}"/>
    <hyperlink ref="C94" r:id="rId41" display="Economic Value Atlas walkability and Community Service accessibility score" xr:uid="{E68793B2-D833-4AD8-91A3-14BD0DDC79C5}"/>
    <hyperlink ref="C95" r:id="rId42" display="Economic Value Atlas: Job access layers (for both low and middle/high wage jobs)" xr:uid="{EF579940-3ADE-48D5-8EA7-60FED9D130A3}"/>
    <hyperlink ref="C96" r:id="rId43" display="·         Regional Investment Measure project list" xr:uid="{9E597BDE-C254-4857-B83A-BD3D1C03FBE7}"/>
    <hyperlink ref="C91" r:id="rId44" xr:uid="{EDD6F246-B385-4D5C-99AF-D6CD4222685D}"/>
    <hyperlink ref="C89" r:id="rId45" location="/" display="TriMet Prioritzed Access to Transit map" xr:uid="{07A107B5-9E29-4778-A2B8-E6067A7E61B8}"/>
    <hyperlink ref="C90" r:id="rId46" xr:uid="{16C773A3-37CB-4932-AA15-B991680E547E}"/>
    <hyperlink ref="C87" r:id="rId47" display="·         Regional Investment Measure project list" xr:uid="{014F748D-4740-4EF4-8115-EA2A0A8F35CD}"/>
    <hyperlink ref="C84" r:id="rId48" display="Bond trail acquisition prioritization tool " xr:uid="{9F1AB336-CCCB-4B30-B38E-97FF923B0BA3}"/>
    <hyperlink ref="C68" r:id="rId49" display="On Regional Investment Measure project list " xr:uid="{CAEABDFF-C30A-4D61-806F-844E008720A7}"/>
    <hyperlink ref="C20" r:id="rId50" xr:uid="{419E2F85-E368-468D-AF05-FE9E4F6A37D6}"/>
  </hyperlinks>
  <pageMargins left="0.7" right="0.7" top="0.75" bottom="0.75" header="0.3" footer="0.3"/>
  <pageSetup orientation="portrait" r:id="rId51"/>
  <legacyDrawing r:id="rId5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1 1 F p V N 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N d R a 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U W l U K I p H u A 4 A A A A R A A A A E w A c A E Z v c m 1 1 b G F z L 1 N l Y 3 R p b 2 4 x L m 0 g o h g A K K A U A A A A A A A A A A A A A A A A A A A A A A A A A A A A K 0 5 N L s n M z 1 M I h t C G 1 g B Q S w E C L Q A U A A I A C A D X U W l U 2 F 6 J 0 6 I A A A D 2 A A A A E g A A A A A A A A A A A A A A A A A A A A A A Q 2 9 u Z m l n L 1 B h Y 2 t h Z 2 U u e G 1 s U E s B A i 0 A F A A C A A g A 1 1 F p V A / K 6 a u k A A A A 6 Q A A A B M A A A A A A A A A A A A A A A A A 7 g A A A F t D b 2 5 0 Z W 5 0 X 1 R 5 c G V z X S 5 4 b W x Q S w E C L Q A U A A I A C A D X U W l U 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4 p 1 l h 6 T a k q w p h y O G J g B H Q A A A A A C A A A A A A A Q Z g A A A A E A A C A A A A A I F d W Z s w U l V 2 W 1 8 Q r i v c u Y k w P S C Q a K J P J J 6 M 3 J 9 1 0 z p A A A A A A O g A A A A A I A A C A A A A D i Y o h 3 / 9 m N p h d m d 7 p c J W x 6 A A O y U b i 1 u g T A N u g G w T z K 0 F A A A A C l z W N N h p a E 2 Y S d Y 6 1 4 C Z b J H E b q j G u W 5 + M a B W C S f Y A + W C f V Y W w l w 2 Z H Q M 0 f l m W N L W K A F A t L v N 3 L 8 H a e Z B 1 N b 7 C C j m k O y b T q i 1 r h A 1 W R F F W x o E A A A A A Z p 9 4 H F E h p + H 8 L a N S g j P l G M u n D 9 7 w F w v N T a t s Y 8 M s / t R 6 R / n 9 K Z X z T g I H m z + 7 L L / Y E s P 1 n l K y 1 H y 0 R 5 J a p f u R + < / D a t a M a s h u p > 
</file>

<file path=customXml/itemProps1.xml><?xml version="1.0" encoding="utf-8"?>
<ds:datastoreItem xmlns:ds="http://schemas.openxmlformats.org/officeDocument/2006/customXml" ds:itemID="{55AA5AC3-8EDE-43D8-A4D9-A36838829FC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31</vt:i4>
      </vt:variant>
    </vt:vector>
  </HeadingPairs>
  <TitlesOfParts>
    <vt:vector size="95" baseType="lpstr">
      <vt:lpstr>read first</vt:lpstr>
      <vt:lpstr>Project List (county)</vt:lpstr>
      <vt:lpstr>Project List(alpha)</vt:lpstr>
      <vt:lpstr>DRAFT project ratings (w pcts)</vt:lpstr>
      <vt:lpstr>148th Ave</vt:lpstr>
      <vt:lpstr>148th Ave_design</vt:lpstr>
      <vt:lpstr>162nd Ave</vt:lpstr>
      <vt:lpstr>162nd Ave_design</vt:lpstr>
      <vt:lpstr>57th Ave-Cully</vt:lpstr>
      <vt:lpstr>57th Ave-Cully_design</vt:lpstr>
      <vt:lpstr>7th Ave</vt:lpstr>
      <vt:lpstr>7th Ave_design</vt:lpstr>
      <vt:lpstr>Allen Blvd</vt:lpstr>
      <vt:lpstr>Allen Blvd_design</vt:lpstr>
      <vt:lpstr>Beav Ck Tr</vt:lpstr>
      <vt:lpstr>Beav Ck Tr_design</vt:lpstr>
      <vt:lpstr>Brookwood</vt:lpstr>
      <vt:lpstr>Brookwood_design</vt:lpstr>
      <vt:lpstr>Clack Riv Tr</vt:lpstr>
      <vt:lpstr>Clack Riv Tr_design</vt:lpstr>
      <vt:lpstr>Cornfoot Rd</vt:lpstr>
      <vt:lpstr>Cornfoot Rd_design</vt:lpstr>
      <vt:lpstr>Council Ck Tr</vt:lpstr>
      <vt:lpstr>Council Ck Tr_design</vt:lpstr>
      <vt:lpstr>Emerald Necklace Tr</vt:lpstr>
      <vt:lpstr>Emerald Necklace Tr_design</vt:lpstr>
      <vt:lpstr>Fanno Ck Tr</vt:lpstr>
      <vt:lpstr>Fanno Ck Tr_design</vt:lpstr>
      <vt:lpstr>Gresh-Fairview Tr</vt:lpstr>
      <vt:lpstr>Gresh-Fairview Tr_design</vt:lpstr>
      <vt:lpstr>I-205 MUP</vt:lpstr>
      <vt:lpstr>I-205 MUP_design</vt:lpstr>
      <vt:lpstr>Lakeview Blvd</vt:lpstr>
      <vt:lpstr>Lakeview Blvd_design</vt:lpstr>
      <vt:lpstr>Marine Dr Tr</vt:lpstr>
      <vt:lpstr>Marine Dr Tr_design</vt:lpstr>
      <vt:lpstr>MLK Blvd</vt:lpstr>
      <vt:lpstr>MLK Blvd_design</vt:lpstr>
      <vt:lpstr>NP Grnwy(Col to Cath)</vt:lpstr>
      <vt:lpstr>NP Grnwy(Col to Cath)_design</vt:lpstr>
      <vt:lpstr>NP Grnwy(Kelley to Slough)</vt:lpstr>
      <vt:lpstr>NP Grnwy(Kelley to Slough)_desi</vt:lpstr>
      <vt:lpstr>Sandy Blvd</vt:lpstr>
      <vt:lpstr>Sandy Blvd_design</vt:lpstr>
      <vt:lpstr>Sandy Riv Gnwy</vt:lpstr>
      <vt:lpstr>Sandy Riv Gnwy_design</vt:lpstr>
      <vt:lpstr>Scott Ck Tr</vt:lpstr>
      <vt:lpstr>Scott Ck Tr_design</vt:lpstr>
      <vt:lpstr>Taylors Fy Rd</vt:lpstr>
      <vt:lpstr>Taylors Fy Rd_design</vt:lpstr>
      <vt:lpstr>Tigard-LO Tr</vt:lpstr>
      <vt:lpstr>Tigard-LO Tr_design</vt:lpstr>
      <vt:lpstr>Trolley Tr</vt:lpstr>
      <vt:lpstr>Trolley Tr_design</vt:lpstr>
      <vt:lpstr>Troutdale Rd</vt:lpstr>
      <vt:lpstr>Troutdale Rd_design</vt:lpstr>
      <vt:lpstr>Westside Tr Br</vt:lpstr>
      <vt:lpstr>Westside Tr Br_design</vt:lpstr>
      <vt:lpstr>Westside Tr(seg 1)</vt:lpstr>
      <vt:lpstr>Westside Tr(seg 1)_design</vt:lpstr>
      <vt:lpstr>Will Falls Dr</vt:lpstr>
      <vt:lpstr>Will Falls Dr_design</vt:lpstr>
      <vt:lpstr>DRAFT project rtgs for report</vt:lpstr>
      <vt:lpstr>template</vt:lpstr>
      <vt:lpstr>'148th Ave'!_Hlk82094476</vt:lpstr>
      <vt:lpstr>'162nd Ave'!_Hlk82094476</vt:lpstr>
      <vt:lpstr>'57th Ave-Cully'!_Hlk82094476</vt:lpstr>
      <vt:lpstr>'7th Ave'!_Hlk82094476</vt:lpstr>
      <vt:lpstr>'Allen Blvd'!_Hlk82094476</vt:lpstr>
      <vt:lpstr>'Beav Ck Tr'!_Hlk82094476</vt:lpstr>
      <vt:lpstr>Brookwood!_Hlk82094476</vt:lpstr>
      <vt:lpstr>'Clack Riv Tr'!_Hlk82094476</vt:lpstr>
      <vt:lpstr>'Cornfoot Rd'!_Hlk82094476</vt:lpstr>
      <vt:lpstr>'Council Ck Tr'!_Hlk82094476</vt:lpstr>
      <vt:lpstr>'Emerald Necklace Tr'!_Hlk82094476</vt:lpstr>
      <vt:lpstr>'Fanno Ck Tr'!_Hlk82094476</vt:lpstr>
      <vt:lpstr>'Gresh-Fairview Tr'!_Hlk82094476</vt:lpstr>
      <vt:lpstr>'I-205 MUP'!_Hlk82094476</vt:lpstr>
      <vt:lpstr>'Lakeview Blvd'!_Hlk82094476</vt:lpstr>
      <vt:lpstr>'Marine Dr Tr'!_Hlk82094476</vt:lpstr>
      <vt:lpstr>'MLK Blvd'!_Hlk82094476</vt:lpstr>
      <vt:lpstr>'NP Grnwy(Col to Cath)'!_Hlk82094476</vt:lpstr>
      <vt:lpstr>'NP Grnwy(Kelley to Slough)'!_Hlk82094476</vt:lpstr>
      <vt:lpstr>'Sandy Blvd'!_Hlk82094476</vt:lpstr>
      <vt:lpstr>'Sandy Riv Gnwy'!_Hlk82094476</vt:lpstr>
      <vt:lpstr>'Scott Ck Tr'!_Hlk82094476</vt:lpstr>
      <vt:lpstr>'Taylors Fy Rd'!_Hlk82094476</vt:lpstr>
      <vt:lpstr>template!_Hlk82094476</vt:lpstr>
      <vt:lpstr>'Tigard-LO Tr'!_Hlk82094476</vt:lpstr>
      <vt:lpstr>'Trolley Tr'!_Hlk82094476</vt:lpstr>
      <vt:lpstr>'Troutdale Rd'!_Hlk82094476</vt:lpstr>
      <vt:lpstr>'Westside Tr Br'!_Hlk82094476</vt:lpstr>
      <vt:lpstr>'Westside Tr(seg 1)'!_Hlk82094476</vt:lpstr>
      <vt:lpstr>'Will Falls Dr'!_Hlk82094476</vt:lpstr>
      <vt:lpstr>'DRAFT project rtgs for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Kaempff</dc:creator>
  <cp:lastModifiedBy>Dan Kaempff</cp:lastModifiedBy>
  <cp:lastPrinted>2022-05-09T17:31:04Z</cp:lastPrinted>
  <dcterms:created xsi:type="dcterms:W3CDTF">2022-01-27T20:32:55Z</dcterms:created>
  <dcterms:modified xsi:type="dcterms:W3CDTF">2022-05-13T17:43:39Z</dcterms:modified>
</cp:coreProperties>
</file>